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duchx.CCR\Downloads\Github\WebPinHelper\assets\pindata\"/>
    </mc:Choice>
  </mc:AlternateContent>
  <xr:revisionPtr revIDLastSave="0" documentId="13_ncr:1_{88626C8C-BE8B-49ED-8629-88B2ABFEA385}" xr6:coauthVersionLast="47" xr6:coauthVersionMax="47" xr10:uidLastSave="{00000000-0000-0000-0000-000000000000}"/>
  <bookViews>
    <workbookView xWindow="-120" yWindow="-120" windowWidth="29040" windowHeight="15720" tabRatio="734" activeTab="1" xr2:uid="{00000000-000D-0000-FFFF-FFFF00000000}"/>
  </bookViews>
  <sheets>
    <sheet name="Revision" sheetId="18" r:id="rId1"/>
    <sheet name="Sheet1" sheetId="34" r:id="rId2"/>
    <sheet name="SITE1" sheetId="13" r:id="rId3"/>
    <sheet name="SITE3" sheetId="28" r:id="rId4"/>
    <sheet name="SITE5" sheetId="29" r:id="rId5"/>
    <sheet name="CLAssign" sheetId="6" r:id="rId6"/>
    <sheet name="TD" sheetId="27" r:id="rId7"/>
    <sheet name="M01" sheetId="20" r:id="rId8"/>
    <sheet name="M02,03,04,37" sheetId="21" r:id="rId9"/>
    <sheet name="M05,09,10" sheetId="22" r:id="rId10"/>
    <sheet name="M06,16,17,38-42" sheetId="24" r:id="rId11"/>
    <sheet name="M07,08,DDR(M18-36)" sheetId="23" r:id="rId12"/>
    <sheet name="DP" sheetId="12" r:id="rId13"/>
    <sheet name="TDAU,MATCH LOOP,SENSE" sheetId="25" r:id="rId14"/>
    <sheet name="HIMONI" sheetId="32" r:id="rId15"/>
    <sheet name="POWER" sheetId="17" r:id="rId16"/>
    <sheet name="COUPON" sheetId="33" r:id="rId17"/>
    <sheet name="RELAY" sheetId="30" r:id="rId18"/>
    <sheet name="TRG" sheetId="31" r:id="rId19"/>
  </sheets>
  <definedNames>
    <definedName name="_xlnm._FilterDatabase" localSheetId="2" hidden="1">SITE1!$A$3:$BD$3</definedName>
    <definedName name="_xlnm._FilterDatabase" localSheetId="3" hidden="1">SITE3!$A$3:$BD$1227</definedName>
    <definedName name="_xlnm._FilterDatabase" localSheetId="4" hidden="1">SITE5!$A$3:$K$1227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34" l="1"/>
  <c r="F2" i="34"/>
  <c r="F3" i="34"/>
  <c r="F4" i="34"/>
  <c r="F5" i="34"/>
  <c r="F6" i="34"/>
  <c r="F7" i="34"/>
  <c r="F8" i="34"/>
  <c r="K8" i="34" s="1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K30" i="34" s="1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K88" i="34" s="1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K104" i="34" s="1"/>
  <c r="F105" i="34"/>
  <c r="K105" i="34" s="1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K149" i="34" s="1"/>
  <c r="F150" i="34"/>
  <c r="K150" i="34" s="1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K176" i="34" s="1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K222" i="34" s="1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K242" i="34" s="1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K268" i="34" s="1"/>
  <c r="F269" i="34"/>
  <c r="K269" i="34" s="1"/>
  <c r="F270" i="34"/>
  <c r="K270" i="34" s="1"/>
  <c r="F271" i="34"/>
  <c r="F272" i="34"/>
  <c r="K272" i="34" s="1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K296" i="34" s="1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K320" i="34" s="1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K345" i="34" s="1"/>
  <c r="F346" i="34"/>
  <c r="F347" i="34"/>
  <c r="F348" i="34"/>
  <c r="F349" i="34"/>
  <c r="F350" i="34"/>
  <c r="F351" i="34"/>
  <c r="F352" i="34"/>
  <c r="F353" i="34"/>
  <c r="F354" i="34"/>
  <c r="F355" i="34"/>
  <c r="K355" i="34" s="1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K393" i="34" s="1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K417" i="34" s="1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K434" i="34" s="1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K475" i="34" s="1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K488" i="34" s="1"/>
  <c r="F489" i="34"/>
  <c r="K489" i="34" s="1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K537" i="34" s="1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K580" i="34" s="1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K605" i="34" s="1"/>
  <c r="F606" i="34"/>
  <c r="F607" i="34"/>
  <c r="F608" i="34"/>
  <c r="F609" i="34"/>
  <c r="K609" i="34" s="1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K630" i="34" s="1"/>
  <c r="F631" i="34"/>
  <c r="K631" i="34" s="1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K655" i="34" s="1"/>
  <c r="F656" i="34"/>
  <c r="K656" i="34" s="1"/>
  <c r="F657" i="34"/>
  <c r="K657" i="34" s="1"/>
  <c r="F658" i="34"/>
  <c r="F659" i="34"/>
  <c r="F660" i="34"/>
  <c r="F661" i="34"/>
  <c r="F662" i="34"/>
  <c r="F663" i="34"/>
  <c r="F664" i="34"/>
  <c r="F665" i="34"/>
  <c r="F666" i="34"/>
  <c r="K666" i="34" s="1"/>
  <c r="F667" i="34"/>
  <c r="F668" i="34"/>
  <c r="F669" i="34"/>
  <c r="F670" i="34"/>
  <c r="F671" i="34"/>
  <c r="F672" i="34"/>
  <c r="F673" i="34"/>
  <c r="F674" i="34"/>
  <c r="F675" i="34"/>
  <c r="F676" i="34"/>
  <c r="F677" i="34"/>
  <c r="F678" i="34"/>
  <c r="F679" i="34"/>
  <c r="F680" i="34"/>
  <c r="F681" i="34"/>
  <c r="F682" i="34"/>
  <c r="F683" i="34"/>
  <c r="F684" i="34"/>
  <c r="F685" i="34"/>
  <c r="F686" i="34"/>
  <c r="F687" i="34"/>
  <c r="F688" i="34"/>
  <c r="F689" i="34"/>
  <c r="F690" i="34"/>
  <c r="F691" i="34"/>
  <c r="F692" i="34"/>
  <c r="F693" i="34"/>
  <c r="F694" i="34"/>
  <c r="F695" i="34"/>
  <c r="F696" i="34"/>
  <c r="F697" i="34"/>
  <c r="F698" i="34"/>
  <c r="F699" i="34"/>
  <c r="F700" i="34"/>
  <c r="F701" i="34"/>
  <c r="F702" i="34"/>
  <c r="F703" i="34"/>
  <c r="K703" i="34" s="1"/>
  <c r="F704" i="34"/>
  <c r="F705" i="34"/>
  <c r="F706" i="34"/>
  <c r="F707" i="34"/>
  <c r="F708" i="34"/>
  <c r="F709" i="34"/>
  <c r="F710" i="34"/>
  <c r="F711" i="34"/>
  <c r="F712" i="34"/>
  <c r="F713" i="34"/>
  <c r="F714" i="34"/>
  <c r="F715" i="34"/>
  <c r="F716" i="34"/>
  <c r="F717" i="34"/>
  <c r="F718" i="34"/>
  <c r="F719" i="34"/>
  <c r="F720" i="34"/>
  <c r="F721" i="34"/>
  <c r="F722" i="34"/>
  <c r="F723" i="34"/>
  <c r="F724" i="34"/>
  <c r="F725" i="34"/>
  <c r="F726" i="34"/>
  <c r="F727" i="34"/>
  <c r="F728" i="34"/>
  <c r="F729" i="34"/>
  <c r="F730" i="34"/>
  <c r="F731" i="34"/>
  <c r="F732" i="34"/>
  <c r="F733" i="34"/>
  <c r="F734" i="34"/>
  <c r="F735" i="34"/>
  <c r="F736" i="34"/>
  <c r="F737" i="34"/>
  <c r="F738" i="34"/>
  <c r="F739" i="34"/>
  <c r="F740" i="34"/>
  <c r="F741" i="34"/>
  <c r="F742" i="34"/>
  <c r="F743" i="34"/>
  <c r="F744" i="34"/>
  <c r="F745" i="34"/>
  <c r="F746" i="34"/>
  <c r="F747" i="34"/>
  <c r="F748" i="34"/>
  <c r="K748" i="34" s="1"/>
  <c r="F749" i="34"/>
  <c r="F750" i="34"/>
  <c r="F751" i="34"/>
  <c r="F752" i="34"/>
  <c r="K752" i="34" s="1"/>
  <c r="F753" i="34"/>
  <c r="K753" i="34" s="1"/>
  <c r="F754" i="34"/>
  <c r="F755" i="34"/>
  <c r="F756" i="34"/>
  <c r="F757" i="34"/>
  <c r="F758" i="34"/>
  <c r="F759" i="34"/>
  <c r="F760" i="34"/>
  <c r="F761" i="34"/>
  <c r="F762" i="34"/>
  <c r="F763" i="34"/>
  <c r="F764" i="34"/>
  <c r="F765" i="34"/>
  <c r="F766" i="34"/>
  <c r="F767" i="34"/>
  <c r="F768" i="34"/>
  <c r="F769" i="34"/>
  <c r="F770" i="34"/>
  <c r="F771" i="34"/>
  <c r="F772" i="34"/>
  <c r="F773" i="34"/>
  <c r="F774" i="34"/>
  <c r="F775" i="34"/>
  <c r="F776" i="34"/>
  <c r="F777" i="34"/>
  <c r="K777" i="34" s="1"/>
  <c r="F778" i="34"/>
  <c r="F779" i="34"/>
  <c r="F780" i="34"/>
  <c r="F781" i="34"/>
  <c r="F782" i="34"/>
  <c r="F783" i="34"/>
  <c r="F784" i="34"/>
  <c r="F785" i="34"/>
  <c r="F786" i="34"/>
  <c r="F787" i="34"/>
  <c r="F788" i="34"/>
  <c r="F789" i="34"/>
  <c r="F790" i="34"/>
  <c r="F791" i="34"/>
  <c r="F792" i="34"/>
  <c r="F793" i="34"/>
  <c r="F794" i="34"/>
  <c r="F795" i="34"/>
  <c r="F796" i="34"/>
  <c r="F797" i="34"/>
  <c r="F798" i="34"/>
  <c r="F799" i="34"/>
  <c r="F800" i="34"/>
  <c r="F801" i="34"/>
  <c r="F802" i="34"/>
  <c r="F803" i="34"/>
  <c r="F804" i="34"/>
  <c r="F805" i="34"/>
  <c r="F806" i="34"/>
  <c r="F807" i="34"/>
  <c r="F808" i="34"/>
  <c r="F809" i="34"/>
  <c r="F810" i="34"/>
  <c r="F811" i="34"/>
  <c r="F812" i="34"/>
  <c r="F813" i="34"/>
  <c r="F814" i="34"/>
  <c r="F815" i="34"/>
  <c r="F816" i="34"/>
  <c r="F817" i="34"/>
  <c r="F818" i="34"/>
  <c r="F819" i="34"/>
  <c r="F820" i="34"/>
  <c r="F821" i="34"/>
  <c r="F822" i="34"/>
  <c r="F823" i="34"/>
  <c r="F824" i="34"/>
  <c r="F825" i="34"/>
  <c r="F826" i="34"/>
  <c r="F827" i="34"/>
  <c r="F828" i="34"/>
  <c r="F829" i="34"/>
  <c r="F830" i="34"/>
  <c r="F831" i="34"/>
  <c r="F832" i="34"/>
  <c r="F833" i="34"/>
  <c r="F834" i="34"/>
  <c r="F835" i="34"/>
  <c r="F836" i="34"/>
  <c r="F837" i="34"/>
  <c r="F838" i="34"/>
  <c r="F839" i="34"/>
  <c r="F840" i="34"/>
  <c r="F841" i="34"/>
  <c r="F842" i="34"/>
  <c r="F843" i="34"/>
  <c r="F844" i="34"/>
  <c r="F845" i="34"/>
  <c r="F846" i="34"/>
  <c r="F847" i="34"/>
  <c r="F848" i="34"/>
  <c r="F849" i="34"/>
  <c r="F850" i="34"/>
  <c r="F851" i="34"/>
  <c r="F852" i="34"/>
  <c r="F853" i="34"/>
  <c r="F854" i="34"/>
  <c r="F855" i="34"/>
  <c r="F856" i="34"/>
  <c r="F857" i="34"/>
  <c r="F858" i="34"/>
  <c r="F859" i="34"/>
  <c r="F860" i="34"/>
  <c r="F861" i="34"/>
  <c r="F862" i="34"/>
  <c r="F863" i="34"/>
  <c r="F864" i="34"/>
  <c r="F865" i="34"/>
  <c r="F866" i="34"/>
  <c r="F867" i="34"/>
  <c r="F868" i="34"/>
  <c r="F869" i="34"/>
  <c r="F870" i="34"/>
  <c r="F871" i="34"/>
  <c r="F872" i="34"/>
  <c r="F873" i="34"/>
  <c r="F874" i="34"/>
  <c r="F875" i="34"/>
  <c r="F876" i="34"/>
  <c r="F877" i="34"/>
  <c r="F878" i="34"/>
  <c r="F879" i="34"/>
  <c r="F880" i="34"/>
  <c r="F881" i="34"/>
  <c r="F882" i="34"/>
  <c r="F883" i="34"/>
  <c r="F884" i="34"/>
  <c r="F885" i="34"/>
  <c r="F886" i="34"/>
  <c r="F887" i="34"/>
  <c r="F888" i="34"/>
  <c r="F889" i="34"/>
  <c r="F890" i="34"/>
  <c r="F891" i="34"/>
  <c r="F892" i="34"/>
  <c r="F893" i="34"/>
  <c r="F894" i="34"/>
  <c r="F895" i="34"/>
  <c r="K895" i="34" s="1"/>
  <c r="F896" i="34"/>
  <c r="F897" i="34"/>
  <c r="F898" i="34"/>
  <c r="F899" i="34"/>
  <c r="F900" i="34"/>
  <c r="F901" i="34"/>
  <c r="F902" i="34"/>
  <c r="F903" i="34"/>
  <c r="F904" i="34"/>
  <c r="F905" i="34"/>
  <c r="F906" i="34"/>
  <c r="F907" i="34"/>
  <c r="F908" i="34"/>
  <c r="F909" i="34"/>
  <c r="F910" i="34"/>
  <c r="F911" i="34"/>
  <c r="F912" i="34"/>
  <c r="F913" i="34"/>
  <c r="F914" i="34"/>
  <c r="F915" i="34"/>
  <c r="F916" i="34"/>
  <c r="F917" i="34"/>
  <c r="F918" i="34"/>
  <c r="K918" i="34" s="1"/>
  <c r="F919" i="34"/>
  <c r="F920" i="34"/>
  <c r="F921" i="34"/>
  <c r="K921" i="34" s="1"/>
  <c r="F922" i="34"/>
  <c r="F923" i="34"/>
  <c r="F924" i="34"/>
  <c r="F925" i="34"/>
  <c r="F926" i="34"/>
  <c r="F927" i="34"/>
  <c r="F928" i="34"/>
  <c r="F929" i="34"/>
  <c r="F930" i="34"/>
  <c r="F931" i="34"/>
  <c r="K931" i="34" s="1"/>
  <c r="F932" i="34"/>
  <c r="F933" i="34"/>
  <c r="F934" i="34"/>
  <c r="F935" i="34"/>
  <c r="F936" i="34"/>
  <c r="F937" i="34"/>
  <c r="F938" i="34"/>
  <c r="F939" i="34"/>
  <c r="F940" i="34"/>
  <c r="F941" i="34"/>
  <c r="F942" i="34"/>
  <c r="F943" i="34"/>
  <c r="F944" i="34"/>
  <c r="F945" i="34"/>
  <c r="F946" i="34"/>
  <c r="F947" i="34"/>
  <c r="F948" i="34"/>
  <c r="F949" i="34"/>
  <c r="F950" i="34"/>
  <c r="F951" i="34"/>
  <c r="F952" i="34"/>
  <c r="F953" i="34"/>
  <c r="F954" i="34"/>
  <c r="F955" i="34"/>
  <c r="F956" i="34"/>
  <c r="F957" i="34"/>
  <c r="F958" i="34"/>
  <c r="F959" i="34"/>
  <c r="F960" i="34"/>
  <c r="F961" i="34"/>
  <c r="F962" i="34"/>
  <c r="F963" i="34"/>
  <c r="F964" i="34"/>
  <c r="F965" i="34"/>
  <c r="F966" i="34"/>
  <c r="F967" i="34"/>
  <c r="F968" i="34"/>
  <c r="F969" i="34"/>
  <c r="F970" i="34"/>
  <c r="F971" i="34"/>
  <c r="F972" i="34"/>
  <c r="F973" i="34"/>
  <c r="F974" i="34"/>
  <c r="F975" i="34"/>
  <c r="F976" i="34"/>
  <c r="F977" i="34"/>
  <c r="F978" i="34"/>
  <c r="F979" i="34"/>
  <c r="F980" i="34"/>
  <c r="F981" i="34"/>
  <c r="F982" i="34"/>
  <c r="F983" i="34"/>
  <c r="F984" i="34"/>
  <c r="F985" i="34"/>
  <c r="F986" i="34"/>
  <c r="F987" i="34"/>
  <c r="F988" i="34"/>
  <c r="F989" i="34"/>
  <c r="F990" i="34"/>
  <c r="K990" i="34" s="1"/>
  <c r="F991" i="34"/>
  <c r="K991" i="34" s="1"/>
  <c r="F992" i="34"/>
  <c r="F993" i="34"/>
  <c r="K993" i="34" s="1"/>
  <c r="F994" i="34"/>
  <c r="F995" i="34"/>
  <c r="F996" i="34"/>
  <c r="F997" i="34"/>
  <c r="F998" i="34"/>
  <c r="F999" i="34"/>
  <c r="F1000" i="34"/>
  <c r="F1001" i="34"/>
  <c r="F1002" i="34"/>
  <c r="F1003" i="34"/>
  <c r="F1004" i="34"/>
  <c r="F1005" i="34"/>
  <c r="F1006" i="34"/>
  <c r="F1007" i="34"/>
  <c r="F1008" i="34"/>
  <c r="F1009" i="34"/>
  <c r="F1010" i="34"/>
  <c r="F1011" i="34"/>
  <c r="F1012" i="34"/>
  <c r="K1012" i="34" s="1"/>
  <c r="F1013" i="34"/>
  <c r="K1013" i="34" s="1"/>
  <c r="F1014" i="34"/>
  <c r="F1015" i="34"/>
  <c r="F1016" i="34"/>
  <c r="F1017" i="34"/>
  <c r="F1018" i="34"/>
  <c r="F1019" i="34"/>
  <c r="F1020" i="34"/>
  <c r="F1021" i="34"/>
  <c r="F1022" i="34"/>
  <c r="F1023" i="34"/>
  <c r="F1024" i="34"/>
  <c r="F1025" i="34"/>
  <c r="F1026" i="34"/>
  <c r="F1027" i="34"/>
  <c r="F1028" i="34"/>
  <c r="F1029" i="34"/>
  <c r="F1030" i="34"/>
  <c r="F1031" i="34"/>
  <c r="F1032" i="34"/>
  <c r="F1033" i="34"/>
  <c r="F1034" i="34"/>
  <c r="F1035" i="34"/>
  <c r="F1036" i="34"/>
  <c r="F1037" i="34"/>
  <c r="F1038" i="34"/>
  <c r="F1039" i="34"/>
  <c r="F1040" i="34"/>
  <c r="F1041" i="34"/>
  <c r="F1042" i="34"/>
  <c r="F1043" i="34"/>
  <c r="F1044" i="34"/>
  <c r="F1045" i="34"/>
  <c r="F1046" i="34"/>
  <c r="F1047" i="34"/>
  <c r="F1048" i="34"/>
  <c r="F1049" i="34"/>
  <c r="F1050" i="34"/>
  <c r="F1051" i="34"/>
  <c r="F1052" i="34"/>
  <c r="F1053" i="34"/>
  <c r="F1054" i="34"/>
  <c r="F1055" i="34"/>
  <c r="F1056" i="34"/>
  <c r="F1057" i="34"/>
  <c r="F1058" i="34"/>
  <c r="F1059" i="34"/>
  <c r="F1060" i="34"/>
  <c r="F1061" i="34"/>
  <c r="F1062" i="34"/>
  <c r="F1063" i="34"/>
  <c r="F1064" i="34"/>
  <c r="F1065" i="34"/>
  <c r="F1066" i="34"/>
  <c r="F1067" i="34"/>
  <c r="F1068" i="34"/>
  <c r="F1069" i="34"/>
  <c r="F1070" i="34"/>
  <c r="F1071" i="34"/>
  <c r="F1072" i="34"/>
  <c r="F1073" i="34"/>
  <c r="F1074" i="34"/>
  <c r="F1075" i="34"/>
  <c r="F1076" i="34"/>
  <c r="F1077" i="34"/>
  <c r="F1078" i="34"/>
  <c r="F1079" i="34"/>
  <c r="F1080" i="34"/>
  <c r="F1081" i="34"/>
  <c r="F1082" i="34"/>
  <c r="F1083" i="34"/>
  <c r="F1084" i="34"/>
  <c r="F1085" i="34"/>
  <c r="F1086" i="34"/>
  <c r="F1087" i="34"/>
  <c r="F1088" i="34"/>
  <c r="F1089" i="34"/>
  <c r="F1090" i="34"/>
  <c r="F1091" i="34"/>
  <c r="F1092" i="34"/>
  <c r="F1093" i="34"/>
  <c r="F1094" i="34"/>
  <c r="F1095" i="34"/>
  <c r="F1096" i="34"/>
  <c r="F1097" i="34"/>
  <c r="F1098" i="34"/>
  <c r="F1099" i="34"/>
  <c r="F1100" i="34"/>
  <c r="F1101" i="34"/>
  <c r="F1102" i="34"/>
  <c r="F1103" i="34"/>
  <c r="F1104" i="34"/>
  <c r="F1105" i="34"/>
  <c r="F1106" i="34"/>
  <c r="F1107" i="34"/>
  <c r="F1108" i="34"/>
  <c r="F1109" i="34"/>
  <c r="F1110" i="34"/>
  <c r="F1111" i="34"/>
  <c r="F1112" i="34"/>
  <c r="F1113" i="34"/>
  <c r="F1114" i="34"/>
  <c r="F1115" i="34"/>
  <c r="F1116" i="34"/>
  <c r="F1117" i="34"/>
  <c r="F1118" i="34"/>
  <c r="F1119" i="34"/>
  <c r="F1120" i="34"/>
  <c r="F1121" i="34"/>
  <c r="F1122" i="34"/>
  <c r="F1123" i="34"/>
  <c r="F1124" i="34"/>
  <c r="F1125" i="34"/>
  <c r="F1126" i="34"/>
  <c r="F1127" i="34"/>
  <c r="F1128" i="34"/>
  <c r="F1129" i="34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K1159" i="34" s="1"/>
  <c r="F1160" i="34"/>
  <c r="K1160" i="34" s="1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K1202" i="34" s="1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C2" i="34" a="1"/>
  <c r="C2" i="34"/>
  <c r="C3" i="34" a="1"/>
  <c r="C3" i="34" s="1"/>
  <c r="C4" i="34" a="1"/>
  <c r="C4" i="34"/>
  <c r="K4" i="34" s="1"/>
  <c r="C5" i="34" a="1"/>
  <c r="C5" i="34"/>
  <c r="C6" i="34" a="1"/>
  <c r="C6" i="34"/>
  <c r="C7" i="34" a="1"/>
  <c r="C7" i="34"/>
  <c r="C8" i="34" a="1"/>
  <c r="C8" i="34"/>
  <c r="C9" i="34" a="1"/>
  <c r="C9" i="34"/>
  <c r="C10" i="34" a="1"/>
  <c r="C10" i="34"/>
  <c r="C11" i="34" a="1"/>
  <c r="C11" i="34"/>
  <c r="C12" i="34" a="1"/>
  <c r="C12" i="34"/>
  <c r="C13" i="34" a="1"/>
  <c r="C13" i="34"/>
  <c r="C14" i="34" a="1"/>
  <c r="C14" i="34" s="1"/>
  <c r="C15" i="34" a="1"/>
  <c r="C15" i="34" s="1"/>
  <c r="C16" i="34" a="1"/>
  <c r="C16" i="34"/>
  <c r="C17" i="34" a="1"/>
  <c r="C17" i="34" s="1"/>
  <c r="C18" i="34" a="1"/>
  <c r="C18" i="34" s="1"/>
  <c r="C19" i="34" a="1"/>
  <c r="C19" i="34" s="1"/>
  <c r="C20" i="34" a="1"/>
  <c r="C20" i="34"/>
  <c r="C21" i="34" a="1"/>
  <c r="C21" i="34"/>
  <c r="C22" i="34" a="1"/>
  <c r="C22" i="34"/>
  <c r="C23" i="34" a="1"/>
  <c r="C23" i="34"/>
  <c r="C24" i="34" a="1"/>
  <c r="C24" i="34"/>
  <c r="C25" i="34" a="1"/>
  <c r="C25" i="34"/>
  <c r="C26" i="34" a="1"/>
  <c r="C26" i="34"/>
  <c r="C27" i="34" a="1"/>
  <c r="C27" i="34" s="1"/>
  <c r="C28" i="34" a="1"/>
  <c r="C28" i="34" s="1"/>
  <c r="C29" i="34" a="1"/>
  <c r="C29" i="34" s="1"/>
  <c r="C30" i="34" a="1"/>
  <c r="C30" i="34" s="1"/>
  <c r="C31" i="34" a="1"/>
  <c r="C31" i="34"/>
  <c r="C32" i="34" a="1"/>
  <c r="C32" i="34" s="1"/>
  <c r="C33" i="34" a="1"/>
  <c r="C33" i="34"/>
  <c r="C34" i="34" a="1"/>
  <c r="C34" i="34"/>
  <c r="C35" i="34" a="1"/>
  <c r="C35" i="34" s="1"/>
  <c r="C36" i="34" a="1"/>
  <c r="C36" i="34"/>
  <c r="C37" i="34" a="1"/>
  <c r="C37" i="34"/>
  <c r="C38" i="34" a="1"/>
  <c r="C38" i="34"/>
  <c r="K38" i="34" s="1"/>
  <c r="C39" i="34" a="1"/>
  <c r="C39" i="34" s="1"/>
  <c r="K39" i="34" s="1"/>
  <c r="C40" i="34" a="1"/>
  <c r="C40" i="34"/>
  <c r="C41" i="34" a="1"/>
  <c r="C41" i="34" s="1"/>
  <c r="C42" i="34" a="1"/>
  <c r="C42" i="34" s="1"/>
  <c r="C43" i="34" a="1"/>
  <c r="C43" i="34"/>
  <c r="C44" i="34" a="1"/>
  <c r="C44" i="34"/>
  <c r="C45" i="34" a="1"/>
  <c r="C45" i="34" s="1"/>
  <c r="C46" i="34" a="1"/>
  <c r="C46" i="34"/>
  <c r="C47" i="34" a="1"/>
  <c r="C47" i="34" s="1"/>
  <c r="C48" i="34" a="1"/>
  <c r="C48" i="34"/>
  <c r="C49" i="34" a="1"/>
  <c r="C49" i="34" s="1"/>
  <c r="C50" i="34" a="1"/>
  <c r="C50" i="34"/>
  <c r="K50" i="34" s="1"/>
  <c r="C51" i="34" a="1"/>
  <c r="C51" i="34" s="1"/>
  <c r="K51" i="34" s="1"/>
  <c r="C52" i="34" a="1"/>
  <c r="C52" i="34"/>
  <c r="K52" i="34" s="1"/>
  <c r="C53" i="34" a="1"/>
  <c r="C53" i="34"/>
  <c r="C54" i="34" a="1"/>
  <c r="C54" i="34" s="1"/>
  <c r="C55" i="34" a="1"/>
  <c r="C55" i="34" s="1"/>
  <c r="C56" i="34" a="1"/>
  <c r="C56" i="34"/>
  <c r="C57" i="34" a="1"/>
  <c r="C57" i="34"/>
  <c r="K57" i="34" s="1"/>
  <c r="C58" i="34" a="1"/>
  <c r="C58" i="34" s="1"/>
  <c r="C59" i="34" a="1"/>
  <c r="C59" i="34"/>
  <c r="C60" i="34" a="1"/>
  <c r="C60" i="34"/>
  <c r="C61" i="34" a="1"/>
  <c r="C61" i="34" s="1"/>
  <c r="C62" i="34" a="1"/>
  <c r="C62" i="34" s="1"/>
  <c r="K62" i="34" s="1"/>
  <c r="C63" i="34" a="1"/>
  <c r="C63" i="34" s="1"/>
  <c r="K63" i="34" s="1"/>
  <c r="C64" i="34" a="1"/>
  <c r="C64" i="34"/>
  <c r="C65" i="34" a="1"/>
  <c r="C65" i="34"/>
  <c r="C66" i="34" a="1"/>
  <c r="C66" i="34"/>
  <c r="C67" i="34" a="1"/>
  <c r="C67" i="34" s="1"/>
  <c r="C68" i="34" a="1"/>
  <c r="C68" i="34"/>
  <c r="C69" i="34" a="1"/>
  <c r="C69" i="34" s="1"/>
  <c r="C70" i="34" a="1"/>
  <c r="C70" i="34"/>
  <c r="C71" i="34" a="1"/>
  <c r="C71" i="34"/>
  <c r="C72" i="34" a="1"/>
  <c r="C72" i="34"/>
  <c r="C73" i="34" a="1"/>
  <c r="C73" i="34"/>
  <c r="C74" i="34" a="1"/>
  <c r="C74" i="34" s="1"/>
  <c r="K74" i="34" s="1"/>
  <c r="C75" i="34" a="1"/>
  <c r="C75" i="34" s="1"/>
  <c r="C76" i="34" a="1"/>
  <c r="C76" i="34" s="1"/>
  <c r="K76" i="34" s="1"/>
  <c r="C77" i="34" a="1"/>
  <c r="C77" i="34" s="1"/>
  <c r="K77" i="34" s="1"/>
  <c r="C78" i="34" a="1"/>
  <c r="C78" i="34"/>
  <c r="K78" i="34" s="1"/>
  <c r="C79" i="34" a="1"/>
  <c r="C79" i="34" s="1"/>
  <c r="C80" i="34" a="1"/>
  <c r="C80" i="34" s="1"/>
  <c r="K80" i="34" s="1"/>
  <c r="C81" i="34" a="1"/>
  <c r="C81" i="34"/>
  <c r="K81" i="34" s="1"/>
  <c r="C82" i="34" a="1"/>
  <c r="C82" i="34"/>
  <c r="C83" i="34" a="1"/>
  <c r="C83" i="34" s="1"/>
  <c r="C84" i="34" a="1"/>
  <c r="C84" i="34"/>
  <c r="C85" i="34" a="1"/>
  <c r="C85" i="34"/>
  <c r="C86" i="34" a="1"/>
  <c r="C86" i="34"/>
  <c r="K86" i="34" s="1"/>
  <c r="C87" i="34" a="1"/>
  <c r="C87" i="34" s="1"/>
  <c r="C88" i="34" a="1"/>
  <c r="C88" i="34"/>
  <c r="C89" i="34" a="1"/>
  <c r="C89" i="34"/>
  <c r="C90" i="34" a="1"/>
  <c r="C90" i="34" s="1"/>
  <c r="C91" i="34" a="1"/>
  <c r="C91" i="34" s="1"/>
  <c r="C92" i="34" a="1"/>
  <c r="C92" i="34" s="1"/>
  <c r="C93" i="34" a="1"/>
  <c r="C93" i="34"/>
  <c r="C94" i="34" a="1"/>
  <c r="C94" i="34" s="1"/>
  <c r="C95" i="34" a="1"/>
  <c r="C95" i="34"/>
  <c r="C96" i="34" a="1"/>
  <c r="C96" i="34"/>
  <c r="C97" i="34" a="1"/>
  <c r="C97" i="34"/>
  <c r="C98" i="34" a="1"/>
  <c r="C98" i="34"/>
  <c r="K98" i="34" s="1"/>
  <c r="C99" i="34" a="1"/>
  <c r="C99" i="34" s="1"/>
  <c r="K99" i="34" s="1"/>
  <c r="C100" i="34" a="1"/>
  <c r="C100" i="34"/>
  <c r="K100" i="34" s="1"/>
  <c r="C101" i="34" a="1"/>
  <c r="C101" i="34"/>
  <c r="C102" i="34" a="1"/>
  <c r="C102" i="34" s="1"/>
  <c r="K102" i="34" s="1"/>
  <c r="C103" i="34" a="1"/>
  <c r="C103" i="34"/>
  <c r="C104" i="34" a="1"/>
  <c r="C104" i="34" s="1"/>
  <c r="C105" i="34" a="1"/>
  <c r="C105" i="34" s="1"/>
  <c r="C106" i="34" a="1"/>
  <c r="C106" i="34"/>
  <c r="C107" i="34" a="1"/>
  <c r="C107" i="34"/>
  <c r="C108" i="34" a="1"/>
  <c r="C108" i="34" s="1"/>
  <c r="C109" i="34" a="1"/>
  <c r="C109" i="34"/>
  <c r="C110" i="34" a="1"/>
  <c r="C110" i="34"/>
  <c r="C111" i="34" a="1"/>
  <c r="C111" i="34" s="1"/>
  <c r="C112" i="34" a="1"/>
  <c r="C112" i="34"/>
  <c r="C113" i="34" a="1"/>
  <c r="C113" i="34"/>
  <c r="C114" i="34" a="1"/>
  <c r="C114" i="34"/>
  <c r="C115" i="34" a="1"/>
  <c r="C115" i="34"/>
  <c r="C116" i="34" a="1"/>
  <c r="C116" i="34" s="1"/>
  <c r="C117" i="34" a="1"/>
  <c r="C117" i="34"/>
  <c r="C118" i="34" a="1"/>
  <c r="C118" i="34"/>
  <c r="C119" i="34" a="1"/>
  <c r="C119" i="34" s="1"/>
  <c r="C120" i="34" a="1"/>
  <c r="C120" i="34"/>
  <c r="C121" i="34" a="1"/>
  <c r="C121" i="34"/>
  <c r="C122" i="34" a="1"/>
  <c r="C122" i="34"/>
  <c r="C123" i="34" a="1"/>
  <c r="C123" i="34" s="1"/>
  <c r="C124" i="34" a="1"/>
  <c r="C124" i="34"/>
  <c r="K124" i="34" s="1"/>
  <c r="C125" i="34" a="1"/>
  <c r="C125" i="34"/>
  <c r="K125" i="34" s="1"/>
  <c r="C126" i="34" a="1"/>
  <c r="C126" i="34"/>
  <c r="K126" i="34" s="1"/>
  <c r="C127" i="34" a="1"/>
  <c r="C127" i="34"/>
  <c r="C128" i="34" a="1"/>
  <c r="C128" i="34"/>
  <c r="C129" i="34" a="1"/>
  <c r="C129" i="34" s="1"/>
  <c r="C130" i="34" a="1"/>
  <c r="C130" i="34" s="1"/>
  <c r="C131" i="34" a="1"/>
  <c r="C131" i="34"/>
  <c r="C132" i="34" a="1"/>
  <c r="C132" i="34"/>
  <c r="C133" i="34" a="1"/>
  <c r="C133" i="34" s="1"/>
  <c r="C134" i="34" a="1"/>
  <c r="C134" i="34"/>
  <c r="C135" i="34" a="1"/>
  <c r="C135" i="34" s="1"/>
  <c r="C136" i="34" a="1"/>
  <c r="C136" i="34"/>
  <c r="C137" i="34" a="1"/>
  <c r="C137" i="34"/>
  <c r="C138" i="34" a="1"/>
  <c r="C138" i="34"/>
  <c r="C139" i="34" a="1"/>
  <c r="C139" i="34"/>
  <c r="C140" i="34" a="1"/>
  <c r="C140" i="34"/>
  <c r="C141" i="34" a="1"/>
  <c r="C141" i="34"/>
  <c r="C142" i="34" a="1"/>
  <c r="C142" i="34"/>
  <c r="C143" i="34" a="1"/>
  <c r="C143" i="34"/>
  <c r="C144" i="34" a="1"/>
  <c r="C144" i="34" s="1"/>
  <c r="C145" i="34" a="1"/>
  <c r="C145" i="34"/>
  <c r="C146" i="34" a="1"/>
  <c r="C146" i="34"/>
  <c r="C147" i="34" a="1"/>
  <c r="C147" i="34" s="1"/>
  <c r="C148" i="34" a="1"/>
  <c r="C148" i="34"/>
  <c r="K148" i="34" s="1"/>
  <c r="C149" i="34" a="1"/>
  <c r="C149" i="34"/>
  <c r="C150" i="34" a="1"/>
  <c r="C150" i="34"/>
  <c r="C151" i="34" a="1"/>
  <c r="C151" i="34"/>
  <c r="C152" i="34" a="1"/>
  <c r="C152" i="34"/>
  <c r="K152" i="34" s="1"/>
  <c r="C153" i="34" a="1"/>
  <c r="C153" i="34"/>
  <c r="K153" i="34" s="1"/>
  <c r="C154" i="34" a="1"/>
  <c r="C154" i="34" s="1"/>
  <c r="C155" i="34" a="1"/>
  <c r="C155" i="34" s="1"/>
  <c r="C156" i="34" a="1"/>
  <c r="C156" i="34"/>
  <c r="C157" i="34" a="1"/>
  <c r="C157" i="34"/>
  <c r="C158" i="34" a="1"/>
  <c r="C158" i="34" s="1"/>
  <c r="C159" i="34" a="1"/>
  <c r="C159" i="34" s="1"/>
  <c r="C160" i="34" a="1"/>
  <c r="C160" i="34"/>
  <c r="C161" i="34" a="1"/>
  <c r="C161" i="34"/>
  <c r="C162" i="34" a="1"/>
  <c r="C162" i="34"/>
  <c r="C163" i="34" a="1"/>
  <c r="C163" i="34"/>
  <c r="C164" i="34" a="1"/>
  <c r="C164" i="34"/>
  <c r="C165" i="34" a="1"/>
  <c r="C165" i="34"/>
  <c r="C166" i="34" a="1"/>
  <c r="C166" i="34"/>
  <c r="C167" i="34" a="1"/>
  <c r="C167" i="34"/>
  <c r="C168" i="34" a="1"/>
  <c r="C168" i="34"/>
  <c r="C169" i="34" a="1"/>
  <c r="C169" i="34" s="1"/>
  <c r="C170" i="34" a="1"/>
  <c r="C170" i="34"/>
  <c r="C171" i="34" a="1"/>
  <c r="C171" i="34" s="1"/>
  <c r="C172" i="34" a="1"/>
  <c r="C172" i="34"/>
  <c r="C173" i="34" a="1"/>
  <c r="C173" i="34"/>
  <c r="C174" i="34" a="1"/>
  <c r="C174" i="34"/>
  <c r="C175" i="34" a="1"/>
  <c r="C175" i="34"/>
  <c r="C176" i="34" a="1"/>
  <c r="C176" i="34"/>
  <c r="C177" i="34" a="1"/>
  <c r="C177" i="34"/>
  <c r="C178" i="34" a="1"/>
  <c r="C178" i="34"/>
  <c r="C179" i="34" a="1"/>
  <c r="C179" i="34" s="1"/>
  <c r="C180" i="34" a="1"/>
  <c r="C180" i="34" s="1"/>
  <c r="C181" i="34" a="1"/>
  <c r="C181" i="34"/>
  <c r="C182" i="34" a="1"/>
  <c r="C182" i="34"/>
  <c r="C183" i="34" a="1"/>
  <c r="C183" i="34" s="1"/>
  <c r="C184" i="34" a="1"/>
  <c r="C184" i="34"/>
  <c r="C185" i="34" a="1"/>
  <c r="C185" i="34"/>
  <c r="C186" i="34" a="1"/>
  <c r="C186" i="34"/>
  <c r="C187" i="34" a="1"/>
  <c r="C187" i="34" s="1"/>
  <c r="K187" i="34" s="1"/>
  <c r="C188" i="34" a="1"/>
  <c r="C188" i="34"/>
  <c r="C189" i="34" a="1"/>
  <c r="C189" i="34"/>
  <c r="C190" i="34" a="1"/>
  <c r="C190" i="34"/>
  <c r="C191" i="34" a="1"/>
  <c r="C191" i="34"/>
  <c r="C192" i="34" a="1"/>
  <c r="C192" i="34"/>
  <c r="C193" i="34" a="1"/>
  <c r="C193" i="34"/>
  <c r="C194" i="34" a="1"/>
  <c r="C194" i="34" s="1"/>
  <c r="K194" i="34" s="1"/>
  <c r="C195" i="34" a="1"/>
  <c r="C195" i="34" s="1"/>
  <c r="C196" i="34" a="1"/>
  <c r="C196" i="34" s="1"/>
  <c r="K196" i="34" s="1"/>
  <c r="C197" i="34" a="1"/>
  <c r="C197" i="34"/>
  <c r="C198" i="34" a="1"/>
  <c r="C198" i="34" s="1"/>
  <c r="C199" i="34" a="1"/>
  <c r="C199" i="34" s="1"/>
  <c r="C200" i="34" a="1"/>
  <c r="C200" i="34"/>
  <c r="C201" i="34" a="1"/>
  <c r="C201" i="34"/>
  <c r="C202" i="34" a="1"/>
  <c r="C202" i="34"/>
  <c r="C203" i="34" a="1"/>
  <c r="C203" i="34"/>
  <c r="C204" i="34" a="1"/>
  <c r="C204" i="34" s="1"/>
  <c r="C205" i="34" a="1"/>
  <c r="C205" i="34" s="1"/>
  <c r="C206" i="34" a="1"/>
  <c r="C206" i="34"/>
  <c r="C207" i="34" a="1"/>
  <c r="C207" i="34" s="1"/>
  <c r="C208" i="34" a="1"/>
  <c r="C208" i="34"/>
  <c r="C209" i="34" a="1"/>
  <c r="C209" i="34"/>
  <c r="C210" i="34" a="1"/>
  <c r="C210" i="34"/>
  <c r="C211" i="34" a="1"/>
  <c r="C211" i="34"/>
  <c r="C212" i="34" a="1"/>
  <c r="C212" i="34"/>
  <c r="C213" i="34" a="1"/>
  <c r="C213" i="34"/>
  <c r="C214" i="34" a="1"/>
  <c r="C214" i="34" s="1"/>
  <c r="C215" i="34" a="1"/>
  <c r="C215" i="34"/>
  <c r="C216" i="34" a="1"/>
  <c r="C216" i="34"/>
  <c r="C217" i="34" a="1"/>
  <c r="C217" i="34"/>
  <c r="C218" i="34" a="1"/>
  <c r="C218" i="34"/>
  <c r="C219" i="34" a="1"/>
  <c r="C219" i="34" s="1"/>
  <c r="K219" i="34" s="1"/>
  <c r="C220" i="34" a="1"/>
  <c r="C220" i="34"/>
  <c r="K220" i="34" s="1"/>
  <c r="C221" i="34" a="1"/>
  <c r="C221" i="34" s="1"/>
  <c r="C222" i="34" a="1"/>
  <c r="C222" i="34"/>
  <c r="C223" i="34" a="1"/>
  <c r="C223" i="34" s="1"/>
  <c r="C224" i="34" a="1"/>
  <c r="C224" i="34"/>
  <c r="K224" i="34" s="1"/>
  <c r="C225" i="34" a="1"/>
  <c r="C225" i="34"/>
  <c r="C226" i="34" a="1"/>
  <c r="C226" i="34"/>
  <c r="C227" i="34" a="1"/>
  <c r="C227" i="34" s="1"/>
  <c r="C228" i="34" a="1"/>
  <c r="C228" i="34"/>
  <c r="C229" i="34" a="1"/>
  <c r="C229" i="34" s="1"/>
  <c r="C230" i="34" a="1"/>
  <c r="C230" i="34" s="1"/>
  <c r="C231" i="34" a="1"/>
  <c r="C231" i="34" s="1"/>
  <c r="C232" i="34" a="1"/>
  <c r="C232" i="34" s="1"/>
  <c r="C233" i="34" a="1"/>
  <c r="C233" i="34"/>
  <c r="C234" i="34" a="1"/>
  <c r="C234" i="34"/>
  <c r="C235" i="34" a="1"/>
  <c r="C235" i="34"/>
  <c r="C236" i="34" a="1"/>
  <c r="C236" i="34"/>
  <c r="C237" i="34" a="1"/>
  <c r="C237" i="34" s="1"/>
  <c r="C238" i="34" a="1"/>
  <c r="C238" i="34" s="1"/>
  <c r="C239" i="34" a="1"/>
  <c r="C239" i="34"/>
  <c r="C240" i="34" a="1"/>
  <c r="C240" i="34"/>
  <c r="C241" i="34" a="1"/>
  <c r="C241" i="34" s="1"/>
  <c r="C242" i="34" a="1"/>
  <c r="C242" i="34"/>
  <c r="C243" i="34" a="1"/>
  <c r="C243" i="34" s="1"/>
  <c r="C244" i="34" a="1"/>
  <c r="C244" i="34"/>
  <c r="K244" i="34" s="1"/>
  <c r="C245" i="34" a="1"/>
  <c r="C245" i="34"/>
  <c r="C246" i="34" a="1"/>
  <c r="C246" i="34" s="1"/>
  <c r="C247" i="34" a="1"/>
  <c r="C247" i="34"/>
  <c r="C248" i="34" a="1"/>
  <c r="C248" i="34"/>
  <c r="C249" i="34" a="1"/>
  <c r="C249" i="34"/>
  <c r="C250" i="34" a="1"/>
  <c r="C250" i="34" s="1"/>
  <c r="C251" i="34" a="1"/>
  <c r="C251" i="34" s="1"/>
  <c r="C252" i="34" a="1"/>
  <c r="C252" i="34"/>
  <c r="C253" i="34" a="1"/>
  <c r="C253" i="34"/>
  <c r="C254" i="34" a="1"/>
  <c r="C254" i="34" s="1"/>
  <c r="C255" i="34" a="1"/>
  <c r="C255" i="34" s="1"/>
  <c r="C256" i="34" a="1"/>
  <c r="C256" i="34"/>
  <c r="C257" i="34" a="1"/>
  <c r="C257" i="34" s="1"/>
  <c r="C258" i="34" a="1"/>
  <c r="C258" i="34"/>
  <c r="C259" i="34" a="1"/>
  <c r="C259" i="34"/>
  <c r="C260" i="34" a="1"/>
  <c r="C260" i="34"/>
  <c r="C261" i="34" a="1"/>
  <c r="C261" i="34"/>
  <c r="C262" i="34" a="1"/>
  <c r="C262" i="34"/>
  <c r="C263" i="34" a="1"/>
  <c r="C263" i="34"/>
  <c r="C264" i="34" a="1"/>
  <c r="C264" i="34"/>
  <c r="C265" i="34" a="1"/>
  <c r="C265" i="34" s="1"/>
  <c r="C266" i="34" a="1"/>
  <c r="C266" i="34" s="1"/>
  <c r="K266" i="34" s="1"/>
  <c r="C267" i="34" a="1"/>
  <c r="C267" i="34" s="1"/>
  <c r="C268" i="34" a="1"/>
  <c r="C268" i="34" s="1"/>
  <c r="C269" i="34" a="1"/>
  <c r="C269" i="34"/>
  <c r="C270" i="34" a="1"/>
  <c r="C270" i="34"/>
  <c r="C271" i="34" a="1"/>
  <c r="C271" i="34" s="1"/>
  <c r="C272" i="34" a="1"/>
  <c r="C272" i="34"/>
  <c r="C273" i="34" a="1"/>
  <c r="C273" i="34"/>
  <c r="C274" i="34" a="1"/>
  <c r="C274" i="34"/>
  <c r="C275" i="34" a="1"/>
  <c r="C275" i="34"/>
  <c r="C276" i="34" a="1"/>
  <c r="C276" i="34"/>
  <c r="C277" i="34" a="1"/>
  <c r="C277" i="34" s="1"/>
  <c r="C278" i="34" a="1"/>
  <c r="C278" i="34" s="1"/>
  <c r="C279" i="34" a="1"/>
  <c r="C279" i="34" s="1"/>
  <c r="C280" i="34" a="1"/>
  <c r="C280" i="34"/>
  <c r="C281" i="34" a="1"/>
  <c r="C281" i="34"/>
  <c r="C282" i="34" a="1"/>
  <c r="C282" i="34" s="1"/>
  <c r="C283" i="34" a="1"/>
  <c r="C283" i="34"/>
  <c r="C284" i="34" a="1"/>
  <c r="C284" i="34"/>
  <c r="C285" i="34" a="1"/>
  <c r="C285" i="34"/>
  <c r="C286" i="34" a="1"/>
  <c r="C286" i="34"/>
  <c r="C287" i="34" a="1"/>
  <c r="C287" i="34"/>
  <c r="C288" i="34" a="1"/>
  <c r="C288" i="34"/>
  <c r="C289" i="34" a="1"/>
  <c r="C289" i="34"/>
  <c r="C290" i="34" a="1"/>
  <c r="C290" i="34" s="1"/>
  <c r="C291" i="34" a="1"/>
  <c r="C291" i="34" s="1"/>
  <c r="C292" i="34" a="1"/>
  <c r="C292" i="34" s="1"/>
  <c r="C293" i="34" a="1"/>
  <c r="C293" i="34" s="1"/>
  <c r="C294" i="34" a="1"/>
  <c r="C294" i="34"/>
  <c r="C295" i="34" a="1"/>
  <c r="C295" i="34"/>
  <c r="C296" i="34" a="1"/>
  <c r="C296" i="34" s="1"/>
  <c r="C297" i="34" a="1"/>
  <c r="C297" i="34"/>
  <c r="C298" i="34" a="1"/>
  <c r="C298" i="34"/>
  <c r="C299" i="34" a="1"/>
  <c r="C299" i="34"/>
  <c r="C300" i="34" a="1"/>
  <c r="C300" i="34"/>
  <c r="C301" i="34" a="1"/>
  <c r="C301" i="34"/>
  <c r="C302" i="34" a="1"/>
  <c r="C302" i="34"/>
  <c r="C303" i="34" a="1"/>
  <c r="C303" i="34" s="1"/>
  <c r="C304" i="34" a="1"/>
  <c r="C304" i="34"/>
  <c r="C305" i="34" a="1"/>
  <c r="C305" i="34"/>
  <c r="C306" i="34" a="1"/>
  <c r="C306" i="34"/>
  <c r="C307" i="34" a="1"/>
  <c r="C307" i="34" s="1"/>
  <c r="C308" i="34" a="1"/>
  <c r="C308" i="34"/>
  <c r="C309" i="34" a="1"/>
  <c r="C309" i="34"/>
  <c r="C310" i="34" a="1"/>
  <c r="C310" i="34"/>
  <c r="C311" i="34" a="1"/>
  <c r="C311" i="34"/>
  <c r="C312" i="34" a="1"/>
  <c r="C312" i="34"/>
  <c r="C313" i="34" a="1"/>
  <c r="C313" i="34"/>
  <c r="C314" i="34" a="1"/>
  <c r="C314" i="34"/>
  <c r="K314" i="34" s="1"/>
  <c r="C315" i="34" a="1"/>
  <c r="C315" i="34" s="1"/>
  <c r="C316" i="34" a="1"/>
  <c r="C316" i="34"/>
  <c r="K316" i="34" s="1"/>
  <c r="C317" i="34" a="1"/>
  <c r="C317" i="34" s="1"/>
  <c r="K317" i="34" s="1"/>
  <c r="C318" i="34" a="1"/>
  <c r="C318" i="34" s="1"/>
  <c r="K318" i="34" s="1"/>
  <c r="C319" i="34" a="1"/>
  <c r="C319" i="34"/>
  <c r="C320" i="34" a="1"/>
  <c r="C320" i="34"/>
  <c r="C321" i="34" a="1"/>
  <c r="C321" i="34" s="1"/>
  <c r="C322" i="34" a="1"/>
  <c r="C322" i="34"/>
  <c r="C323" i="34" a="1"/>
  <c r="C323" i="34" s="1"/>
  <c r="C324" i="34" a="1"/>
  <c r="C324" i="34"/>
  <c r="C325" i="34" a="1"/>
  <c r="C325" i="34"/>
  <c r="C326" i="34" a="1"/>
  <c r="C326" i="34"/>
  <c r="C327" i="34" a="1"/>
  <c r="C327" i="34" s="1"/>
  <c r="C328" i="34" a="1"/>
  <c r="C328" i="34"/>
  <c r="C329" i="34" a="1"/>
  <c r="C329" i="34"/>
  <c r="C330" i="34" a="1"/>
  <c r="C330" i="34" s="1"/>
  <c r="C331" i="34" a="1"/>
  <c r="C331" i="34" s="1"/>
  <c r="C332" i="34" a="1"/>
  <c r="C332" i="34" s="1"/>
  <c r="C333" i="34" a="1"/>
  <c r="C333" i="34"/>
  <c r="C334" i="34" a="1"/>
  <c r="C334" i="34"/>
  <c r="C335" i="34" a="1"/>
  <c r="C335" i="34"/>
  <c r="C336" i="34" a="1"/>
  <c r="C336" i="34"/>
  <c r="C337" i="34" a="1"/>
  <c r="C337" i="34" s="1"/>
  <c r="C338" i="34" a="1"/>
  <c r="C338" i="34"/>
  <c r="C339" i="34" a="1"/>
  <c r="C339" i="34" s="1"/>
  <c r="K339" i="34" s="1"/>
  <c r="C340" i="34" a="1"/>
  <c r="C340" i="34"/>
  <c r="K340" i="34" s="1"/>
  <c r="C341" i="34" a="1"/>
  <c r="C341" i="34"/>
  <c r="C342" i="34" a="1"/>
  <c r="C342" i="34" s="1"/>
  <c r="K342" i="34" s="1"/>
  <c r="C343" i="34" a="1"/>
  <c r="C343" i="34"/>
  <c r="C344" i="34" a="1"/>
  <c r="C344" i="34"/>
  <c r="C345" i="34" a="1"/>
  <c r="C345" i="34"/>
  <c r="C346" i="34" a="1"/>
  <c r="C346" i="34" s="1"/>
  <c r="C347" i="34" a="1"/>
  <c r="C347" i="34"/>
  <c r="C348" i="34" a="1"/>
  <c r="C348" i="34" s="1"/>
  <c r="C349" i="34" a="1"/>
  <c r="C349" i="34" s="1"/>
  <c r="C350" i="34" a="1"/>
  <c r="C350" i="34"/>
  <c r="C351" i="34" a="1"/>
  <c r="C351" i="34" s="1"/>
  <c r="C352" i="34" a="1"/>
  <c r="C352" i="34"/>
  <c r="C353" i="34" a="1"/>
  <c r="C353" i="34"/>
  <c r="C354" i="34" a="1"/>
  <c r="C354" i="34"/>
  <c r="K354" i="34" s="1"/>
  <c r="C355" i="34" a="1"/>
  <c r="C355" i="34" s="1"/>
  <c r="C356" i="34" a="1"/>
  <c r="C356" i="34" s="1"/>
  <c r="C357" i="34" a="1"/>
  <c r="C357" i="34" s="1"/>
  <c r="C358" i="34" a="1"/>
  <c r="C358" i="34"/>
  <c r="C359" i="34" a="1"/>
  <c r="C359" i="34"/>
  <c r="C360" i="34" a="1"/>
  <c r="C360" i="34"/>
  <c r="C361" i="34" a="1"/>
  <c r="C361" i="34"/>
  <c r="C362" i="34" a="1"/>
  <c r="C362" i="34" s="1"/>
  <c r="K362" i="34" s="1"/>
  <c r="C363" i="34" a="1"/>
  <c r="C363" i="34" s="1"/>
  <c r="C364" i="34" a="1"/>
  <c r="C364" i="34"/>
  <c r="C365" i="34" a="1"/>
  <c r="C365" i="34" s="1"/>
  <c r="C366" i="34" a="1"/>
  <c r="C366" i="34"/>
  <c r="C367" i="34" a="1"/>
  <c r="C367" i="34" s="1"/>
  <c r="C368" i="34" a="1"/>
  <c r="C368" i="34"/>
  <c r="C369" i="34" a="1"/>
  <c r="C369" i="34"/>
  <c r="K369" i="34" s="1"/>
  <c r="C370" i="34" a="1"/>
  <c r="C370" i="34"/>
  <c r="C371" i="34" a="1"/>
  <c r="C371" i="34" s="1"/>
  <c r="C372" i="34" a="1"/>
  <c r="C372" i="34"/>
  <c r="C373" i="34" a="1"/>
  <c r="C373" i="34"/>
  <c r="C374" i="34" a="1"/>
  <c r="C374" i="34" s="1"/>
  <c r="C375" i="34" a="1"/>
  <c r="C375" i="34" s="1"/>
  <c r="C376" i="34" a="1"/>
  <c r="C376" i="34" s="1"/>
  <c r="C377" i="34" a="1"/>
  <c r="C377" i="34" s="1"/>
  <c r="C378" i="34" a="1"/>
  <c r="C378" i="34"/>
  <c r="C379" i="34" a="1"/>
  <c r="C379" i="34"/>
  <c r="C380" i="34" a="1"/>
  <c r="C380" i="34" s="1"/>
  <c r="C381" i="34" a="1"/>
  <c r="C381" i="34" s="1"/>
  <c r="C382" i="34" a="1"/>
  <c r="C382" i="34" s="1"/>
  <c r="C383" i="34" a="1"/>
  <c r="C383" i="34"/>
  <c r="C384" i="34" a="1"/>
  <c r="C384" i="34"/>
  <c r="C385" i="34" a="1"/>
  <c r="C385" i="34"/>
  <c r="C386" i="34" a="1"/>
  <c r="C386" i="34"/>
  <c r="K386" i="34" s="1"/>
  <c r="C387" i="34" a="1"/>
  <c r="C387" i="34" s="1"/>
  <c r="K387" i="34" s="1"/>
  <c r="C388" i="34" a="1"/>
  <c r="C388" i="34"/>
  <c r="K388" i="34" s="1"/>
  <c r="C389" i="34" a="1"/>
  <c r="C389" i="34"/>
  <c r="C390" i="34" a="1"/>
  <c r="C390" i="34" s="1"/>
  <c r="C391" i="34" a="1"/>
  <c r="C391" i="34" s="1"/>
  <c r="C392" i="34" a="1"/>
  <c r="C392" i="34" s="1"/>
  <c r="C393" i="34" a="1"/>
  <c r="C393" i="34"/>
  <c r="C394" i="34" a="1"/>
  <c r="C394" i="34"/>
  <c r="C395" i="34" a="1"/>
  <c r="C395" i="34"/>
  <c r="C396" i="34" a="1"/>
  <c r="C396" i="34" s="1"/>
  <c r="C397" i="34" a="1"/>
  <c r="C397" i="34"/>
  <c r="C398" i="34" a="1"/>
  <c r="C398" i="34"/>
  <c r="C399" i="34" a="1"/>
  <c r="C399" i="34" s="1"/>
  <c r="C400" i="34" a="1"/>
  <c r="C400" i="34"/>
  <c r="C401" i="34" a="1"/>
  <c r="C401" i="34"/>
  <c r="C402" i="34" a="1"/>
  <c r="C402" i="34" s="1"/>
  <c r="C403" i="34" a="1"/>
  <c r="C403" i="34"/>
  <c r="C404" i="34" a="1"/>
  <c r="C404" i="34"/>
  <c r="C405" i="34" a="1"/>
  <c r="C405" i="34"/>
  <c r="C406" i="34" a="1"/>
  <c r="C406" i="34" s="1"/>
  <c r="C407" i="34" a="1"/>
  <c r="C407" i="34" s="1"/>
  <c r="C408" i="34" a="1"/>
  <c r="C408" i="34"/>
  <c r="C409" i="34" a="1"/>
  <c r="C409" i="34"/>
  <c r="C410" i="34" a="1"/>
  <c r="C410" i="34"/>
  <c r="C411" i="34" a="1"/>
  <c r="C411" i="34" s="1"/>
  <c r="C412" i="34" a="1"/>
  <c r="C412" i="34"/>
  <c r="C413" i="34" a="1"/>
  <c r="C413" i="34"/>
  <c r="K413" i="34" s="1"/>
  <c r="C414" i="34" a="1"/>
  <c r="C414" i="34"/>
  <c r="K414" i="34" s="1"/>
  <c r="C415" i="34" a="1"/>
  <c r="C415" i="34" s="1"/>
  <c r="K415" i="34" s="1"/>
  <c r="C416" i="34" a="1"/>
  <c r="C416" i="34"/>
  <c r="C417" i="34" a="1"/>
  <c r="C417" i="34" s="1"/>
  <c r="C418" i="34" a="1"/>
  <c r="C418" i="34"/>
  <c r="C419" i="34" a="1"/>
  <c r="C419" i="34"/>
  <c r="C420" i="34" a="1"/>
  <c r="C420" i="34"/>
  <c r="C421" i="34" a="1"/>
  <c r="C421" i="34" s="1"/>
  <c r="K421" i="34" s="1"/>
  <c r="C422" i="34" a="1"/>
  <c r="C422" i="34"/>
  <c r="C423" i="34" a="1"/>
  <c r="C423" i="34" s="1"/>
  <c r="C424" i="34" a="1"/>
  <c r="C424" i="34"/>
  <c r="C425" i="34" a="1"/>
  <c r="C425" i="34"/>
  <c r="C426" i="34" a="1"/>
  <c r="C426" i="34"/>
  <c r="C427" i="34" a="1"/>
  <c r="C427" i="34"/>
  <c r="C428" i="34" a="1"/>
  <c r="C428" i="34"/>
  <c r="C429" i="34" a="1"/>
  <c r="C429" i="34"/>
  <c r="C430" i="34" a="1"/>
  <c r="C430" i="34"/>
  <c r="C431" i="34" a="1"/>
  <c r="C431" i="34" s="1"/>
  <c r="C432" i="34" a="1"/>
  <c r="C432" i="34" s="1"/>
  <c r="C433" i="34" a="1"/>
  <c r="C433" i="34"/>
  <c r="C434" i="34" a="1"/>
  <c r="C434" i="34"/>
  <c r="C435" i="34" a="1"/>
  <c r="C435" i="34" s="1"/>
  <c r="K435" i="34" s="1"/>
  <c r="C436" i="34" a="1"/>
  <c r="C436" i="34"/>
  <c r="K436" i="34" s="1"/>
  <c r="C437" i="34" a="1"/>
  <c r="C437" i="34"/>
  <c r="C438" i="34" a="1"/>
  <c r="C438" i="34"/>
  <c r="C439" i="34" a="1"/>
  <c r="C439" i="34"/>
  <c r="C440" i="34" a="1"/>
  <c r="C440" i="34"/>
  <c r="C441" i="34" a="1"/>
  <c r="C441" i="34"/>
  <c r="C442" i="34" a="1"/>
  <c r="C442" i="34" s="1"/>
  <c r="C443" i="34" a="1"/>
  <c r="C443" i="34"/>
  <c r="C444" i="34" a="1"/>
  <c r="C444" i="34"/>
  <c r="C445" i="34" a="1"/>
  <c r="C445" i="34"/>
  <c r="C446" i="34" a="1"/>
  <c r="C446" i="34" s="1"/>
  <c r="C447" i="34" a="1"/>
  <c r="C447" i="34" s="1"/>
  <c r="C448" i="34" a="1"/>
  <c r="C448" i="34"/>
  <c r="C449" i="34" a="1"/>
  <c r="C449" i="34"/>
  <c r="C450" i="34" a="1"/>
  <c r="C450" i="34"/>
  <c r="C451" i="34" a="1"/>
  <c r="C451" i="34"/>
  <c r="C452" i="34" a="1"/>
  <c r="C452" i="34"/>
  <c r="C453" i="34" a="1"/>
  <c r="C453" i="34"/>
  <c r="C454" i="34" a="1"/>
  <c r="C454" i="34"/>
  <c r="C455" i="34" a="1"/>
  <c r="C455" i="34"/>
  <c r="C456" i="34" a="1"/>
  <c r="C456" i="34"/>
  <c r="C457" i="34" a="1"/>
  <c r="C457" i="34" s="1"/>
  <c r="C458" i="34" a="1"/>
  <c r="C458" i="34"/>
  <c r="C459" i="34" a="1"/>
  <c r="C459" i="34" s="1"/>
  <c r="C460" i="34" a="1"/>
  <c r="C460" i="34"/>
  <c r="C461" i="34" a="1"/>
  <c r="C461" i="34"/>
  <c r="K461" i="34" s="1"/>
  <c r="C462" i="34" a="1"/>
  <c r="C462" i="34"/>
  <c r="K462" i="34" s="1"/>
  <c r="C463" i="34" a="1"/>
  <c r="C463" i="34"/>
  <c r="K463" i="34" s="1"/>
  <c r="C464" i="34" a="1"/>
  <c r="C464" i="34"/>
  <c r="C465" i="34" a="1"/>
  <c r="C465" i="34"/>
  <c r="C466" i="34" a="1"/>
  <c r="C466" i="34"/>
  <c r="C467" i="34" a="1"/>
  <c r="C467" i="34" s="1"/>
  <c r="C468" i="34" a="1"/>
  <c r="C468" i="34"/>
  <c r="C469" i="34" a="1"/>
  <c r="C469" i="34"/>
  <c r="K469" i="34" s="1"/>
  <c r="C470" i="34" a="1"/>
  <c r="C470" i="34"/>
  <c r="C471" i="34" a="1"/>
  <c r="C471" i="34" s="1"/>
  <c r="C472" i="34" a="1"/>
  <c r="C472" i="34"/>
  <c r="C473" i="34" a="1"/>
  <c r="C473" i="34"/>
  <c r="C474" i="34" a="1"/>
  <c r="C474" i="34"/>
  <c r="C475" i="34" a="1"/>
  <c r="C475" i="34"/>
  <c r="C476" i="34" a="1"/>
  <c r="C476" i="34"/>
  <c r="C477" i="34" a="1"/>
  <c r="C477" i="34"/>
  <c r="C478" i="34" a="1"/>
  <c r="C478" i="34"/>
  <c r="C479" i="34" a="1"/>
  <c r="C479" i="34"/>
  <c r="C480" i="34" a="1"/>
  <c r="C480" i="34"/>
  <c r="C481" i="34" a="1"/>
  <c r="C481" i="34" s="1"/>
  <c r="C482" i="34" a="1"/>
  <c r="C482" i="34" s="1"/>
  <c r="C483" i="34" a="1"/>
  <c r="C483" i="34" s="1"/>
  <c r="C484" i="34" a="1"/>
  <c r="C484" i="34" s="1"/>
  <c r="C485" i="34" a="1"/>
  <c r="C485" i="34"/>
  <c r="C486" i="34" a="1"/>
  <c r="C486" i="34"/>
  <c r="C487" i="34" a="1"/>
  <c r="C487" i="34"/>
  <c r="C488" i="34" a="1"/>
  <c r="C488" i="34"/>
  <c r="C489" i="34" a="1"/>
  <c r="C489" i="34"/>
  <c r="C490" i="34" a="1"/>
  <c r="C490" i="34"/>
  <c r="C491" i="34" a="1"/>
  <c r="C491" i="34"/>
  <c r="C492" i="34" a="1"/>
  <c r="C492" i="34" s="1"/>
  <c r="C493" i="34" a="1"/>
  <c r="C493" i="34"/>
  <c r="C494" i="34" a="1"/>
  <c r="C494" i="34"/>
  <c r="C495" i="34" a="1"/>
  <c r="C495" i="34" s="1"/>
  <c r="C496" i="34" a="1"/>
  <c r="C496" i="34"/>
  <c r="C497" i="34" a="1"/>
  <c r="C497" i="34"/>
  <c r="C498" i="34" a="1"/>
  <c r="C498" i="34"/>
  <c r="C499" i="34" a="1"/>
  <c r="C499" i="34"/>
  <c r="C500" i="34" a="1"/>
  <c r="C500" i="34"/>
  <c r="C501" i="34" a="1"/>
  <c r="C501" i="34"/>
  <c r="C502" i="34" a="1"/>
  <c r="C502" i="34"/>
  <c r="C503" i="34" a="1"/>
  <c r="C503" i="34"/>
  <c r="C504" i="34" a="1"/>
  <c r="C504" i="34"/>
  <c r="C505" i="34" a="1"/>
  <c r="C505" i="34"/>
  <c r="C506" i="34" a="1"/>
  <c r="C506" i="34"/>
  <c r="C507" i="34" a="1"/>
  <c r="C507" i="34" s="1"/>
  <c r="K507" i="34" s="1"/>
  <c r="C508" i="34" a="1"/>
  <c r="C508" i="34"/>
  <c r="C509" i="34" a="1"/>
  <c r="C509" i="34" s="1"/>
  <c r="C510" i="34" a="1"/>
  <c r="C510" i="34"/>
  <c r="C511" i="34" a="1"/>
  <c r="C511" i="34" s="1"/>
  <c r="K511" i="34" s="1"/>
  <c r="C512" i="34" a="1"/>
  <c r="C512" i="34"/>
  <c r="K512" i="34" s="1"/>
  <c r="C513" i="34" a="1"/>
  <c r="C513" i="34"/>
  <c r="C514" i="34" a="1"/>
  <c r="C514" i="34"/>
  <c r="C515" i="34" a="1"/>
  <c r="C515" i="34"/>
  <c r="C516" i="34" a="1"/>
  <c r="C516" i="34"/>
  <c r="C517" i="34" a="1"/>
  <c r="C517" i="34" s="1"/>
  <c r="K517" i="34" s="1"/>
  <c r="C518" i="34" a="1"/>
  <c r="C518" i="34"/>
  <c r="C519" i="34" a="1"/>
  <c r="C519" i="34" s="1"/>
  <c r="C520" i="34" a="1"/>
  <c r="C520" i="34" s="1"/>
  <c r="C521" i="34" a="1"/>
  <c r="C521" i="34"/>
  <c r="C522" i="34" a="1"/>
  <c r="C522" i="34"/>
  <c r="C523" i="34" a="1"/>
  <c r="C523" i="34"/>
  <c r="C524" i="34" a="1"/>
  <c r="C524" i="34"/>
  <c r="C525" i="34" a="1"/>
  <c r="C525" i="34"/>
  <c r="C526" i="34" a="1"/>
  <c r="C526" i="34" s="1"/>
  <c r="C527" i="34" a="1"/>
  <c r="C527" i="34"/>
  <c r="C528" i="34" a="1"/>
  <c r="C528" i="34"/>
  <c r="C529" i="34" a="1"/>
  <c r="C529" i="34"/>
  <c r="C530" i="34" a="1"/>
  <c r="C530" i="34"/>
  <c r="C531" i="34" a="1"/>
  <c r="C531" i="34" s="1"/>
  <c r="K531" i="34" s="1"/>
  <c r="C532" i="34" a="1"/>
  <c r="C532" i="34"/>
  <c r="C533" i="34" a="1"/>
  <c r="C533" i="34"/>
  <c r="C534" i="34" a="1"/>
  <c r="C534" i="34" s="1"/>
  <c r="C535" i="34" a="1"/>
  <c r="C535" i="34"/>
  <c r="C536" i="34" a="1"/>
  <c r="C536" i="34" s="1"/>
  <c r="C537" i="34" a="1"/>
  <c r="C537" i="34"/>
  <c r="C538" i="34" a="1"/>
  <c r="C538" i="34"/>
  <c r="C539" i="34" a="1"/>
  <c r="C539" i="34" s="1"/>
  <c r="C540" i="34" a="1"/>
  <c r="C540" i="34"/>
  <c r="C541" i="34" a="1"/>
  <c r="C541" i="34"/>
  <c r="C542" i="34" a="1"/>
  <c r="C542" i="34" s="1"/>
  <c r="C543" i="34" a="1"/>
  <c r="C543" i="34" s="1"/>
  <c r="C544" i="34" a="1"/>
  <c r="C544" i="34"/>
  <c r="K544" i="34" s="1"/>
  <c r="C545" i="34" a="1"/>
  <c r="C545" i="34" s="1"/>
  <c r="K545" i="34" s="1"/>
  <c r="C546" i="34" a="1"/>
  <c r="C546" i="34"/>
  <c r="K546" i="34" s="1"/>
  <c r="C547" i="34" a="1"/>
  <c r="C547" i="34"/>
  <c r="C548" i="34" a="1"/>
  <c r="C548" i="34"/>
  <c r="C549" i="34" a="1"/>
  <c r="C549" i="34"/>
  <c r="C550" i="34" a="1"/>
  <c r="C550" i="34"/>
  <c r="C551" i="34" a="1"/>
  <c r="C551" i="34" s="1"/>
  <c r="C552" i="34" a="1"/>
  <c r="C552" i="34"/>
  <c r="C553" i="34" a="1"/>
  <c r="C553" i="34"/>
  <c r="C554" i="34" a="1"/>
  <c r="C554" i="34"/>
  <c r="C555" i="34" a="1"/>
  <c r="C555" i="34" s="1"/>
  <c r="C556" i="34" a="1"/>
  <c r="C556" i="34"/>
  <c r="K556" i="34" s="1"/>
  <c r="C557" i="34" a="1"/>
  <c r="C557" i="34"/>
  <c r="C558" i="34" a="1"/>
  <c r="C558" i="34"/>
  <c r="K558" i="34" s="1"/>
  <c r="C559" i="34" a="1"/>
  <c r="C559" i="34" s="1"/>
  <c r="K559" i="34" s="1"/>
  <c r="C560" i="34" a="1"/>
  <c r="C560" i="34"/>
  <c r="C561" i="34" a="1"/>
  <c r="C561" i="34"/>
  <c r="C562" i="34" a="1"/>
  <c r="C562" i="34"/>
  <c r="C563" i="34" a="1"/>
  <c r="C563" i="34"/>
  <c r="C564" i="34" a="1"/>
  <c r="C564" i="34" s="1"/>
  <c r="C565" i="34" a="1"/>
  <c r="C565" i="34"/>
  <c r="C566" i="34" a="1"/>
  <c r="C566" i="34"/>
  <c r="C567" i="34" a="1"/>
  <c r="C567" i="34" s="1"/>
  <c r="C568" i="34" a="1"/>
  <c r="C568" i="34"/>
  <c r="C569" i="34" a="1"/>
  <c r="C569" i="34"/>
  <c r="C570" i="34" a="1"/>
  <c r="C570" i="34" s="1"/>
  <c r="C571" i="34" a="1"/>
  <c r="C571" i="34"/>
  <c r="C572" i="34" a="1"/>
  <c r="C572" i="34"/>
  <c r="C573" i="34" a="1"/>
  <c r="C573" i="34"/>
  <c r="C574" i="34" a="1"/>
  <c r="C574" i="34"/>
  <c r="C575" i="34" a="1"/>
  <c r="C575" i="34"/>
  <c r="C576" i="34" a="1"/>
  <c r="C576" i="34" s="1"/>
  <c r="C577" i="34" a="1"/>
  <c r="C577" i="34" s="1"/>
  <c r="C578" i="34" a="1"/>
  <c r="C578" i="34"/>
  <c r="C579" i="34" a="1"/>
  <c r="C579" i="34" s="1"/>
  <c r="C580" i="34" a="1"/>
  <c r="C580" i="34" s="1"/>
  <c r="C581" i="34" a="1"/>
  <c r="C581" i="34"/>
  <c r="C582" i="34" a="1"/>
  <c r="C582" i="34"/>
  <c r="K582" i="34" s="1"/>
  <c r="C583" i="34" a="1"/>
  <c r="C583" i="34"/>
  <c r="C584" i="34" a="1"/>
  <c r="C584" i="34" s="1"/>
  <c r="C585" i="34" a="1"/>
  <c r="C585" i="34"/>
  <c r="C586" i="34" a="1"/>
  <c r="C586" i="34"/>
  <c r="C587" i="34" a="1"/>
  <c r="C587" i="34"/>
  <c r="C588" i="34" a="1"/>
  <c r="C588" i="34" s="1"/>
  <c r="C589" i="34" a="1"/>
  <c r="C589" i="34" s="1"/>
  <c r="C590" i="34" a="1"/>
  <c r="C590" i="34"/>
  <c r="C591" i="34" a="1"/>
  <c r="C591" i="34" s="1"/>
  <c r="C592" i="34" a="1"/>
  <c r="C592" i="34"/>
  <c r="C593" i="34" a="1"/>
  <c r="C593" i="34"/>
  <c r="C594" i="34" a="1"/>
  <c r="C594" i="34"/>
  <c r="C595" i="34" a="1"/>
  <c r="C595" i="34" s="1"/>
  <c r="C596" i="34" a="1"/>
  <c r="C596" i="34"/>
  <c r="C597" i="34" a="1"/>
  <c r="C597" i="34"/>
  <c r="C598" i="34" a="1"/>
  <c r="C598" i="34"/>
  <c r="C599" i="34" a="1"/>
  <c r="C599" i="34"/>
  <c r="C600" i="34" a="1"/>
  <c r="C600" i="34"/>
  <c r="C601" i="34" a="1"/>
  <c r="C601" i="34" s="1"/>
  <c r="C602" i="34" a="1"/>
  <c r="C602" i="34" s="1"/>
  <c r="K602" i="34" s="1"/>
  <c r="C603" i="34" a="1"/>
  <c r="C603" i="34" s="1"/>
  <c r="C604" i="34" a="1"/>
  <c r="C604" i="34" s="1"/>
  <c r="C605" i="34" a="1"/>
  <c r="C605" i="34" s="1"/>
  <c r="C606" i="34" a="1"/>
  <c r="C606" i="34"/>
  <c r="C607" i="34" a="1"/>
  <c r="C607" i="34"/>
  <c r="C608" i="34" a="1"/>
  <c r="C608" i="34"/>
  <c r="C609" i="34" a="1"/>
  <c r="C609" i="34" s="1"/>
  <c r="C610" i="34" a="1"/>
  <c r="C610" i="34"/>
  <c r="C611" i="34" a="1"/>
  <c r="C611" i="34"/>
  <c r="C612" i="34" a="1"/>
  <c r="C612" i="34"/>
  <c r="C613" i="34" a="1"/>
  <c r="C613" i="34"/>
  <c r="C614" i="34" a="1"/>
  <c r="C614" i="34"/>
  <c r="C615" i="34" a="1"/>
  <c r="C615" i="34" s="1"/>
  <c r="C616" i="34" a="1"/>
  <c r="C616" i="34" s="1"/>
  <c r="C617" i="34" a="1"/>
  <c r="C617" i="34"/>
  <c r="C618" i="34" a="1"/>
  <c r="C618" i="34"/>
  <c r="C619" i="34" a="1"/>
  <c r="C619" i="34" s="1"/>
  <c r="C620" i="34" a="1"/>
  <c r="C620" i="34" s="1"/>
  <c r="C621" i="34" a="1"/>
  <c r="C621" i="34"/>
  <c r="C622" i="34" a="1"/>
  <c r="C622" i="34"/>
  <c r="C623" i="34" a="1"/>
  <c r="C623" i="34"/>
  <c r="C624" i="34" a="1"/>
  <c r="C624" i="34"/>
  <c r="C625" i="34" a="1"/>
  <c r="C625" i="34"/>
  <c r="C626" i="34" a="1"/>
  <c r="C626" i="34"/>
  <c r="K626" i="34" s="1"/>
  <c r="C627" i="34" a="1"/>
  <c r="C627" i="34" s="1"/>
  <c r="K627" i="34" s="1"/>
  <c r="C628" i="34" a="1"/>
  <c r="C628" i="34" s="1"/>
  <c r="C629" i="34" a="1"/>
  <c r="C629" i="34" s="1"/>
  <c r="C630" i="34" a="1"/>
  <c r="C630" i="34" s="1"/>
  <c r="C631" i="34" a="1"/>
  <c r="C631" i="34"/>
  <c r="C632" i="34" a="1"/>
  <c r="C632" i="34" s="1"/>
  <c r="K632" i="34" s="1"/>
  <c r="C633" i="34" a="1"/>
  <c r="C633" i="34"/>
  <c r="K633" i="34" s="1"/>
  <c r="C634" i="34" a="1"/>
  <c r="C634" i="34" s="1"/>
  <c r="C635" i="34" a="1"/>
  <c r="C635" i="34"/>
  <c r="C636" i="34" a="1"/>
  <c r="C636" i="34"/>
  <c r="C637" i="34" a="1"/>
  <c r="C637" i="34"/>
  <c r="K637" i="34" s="1"/>
  <c r="C638" i="34" a="1"/>
  <c r="C638" i="34"/>
  <c r="C639" i="34" a="1"/>
  <c r="C639" i="34" s="1"/>
  <c r="C640" i="34" a="1"/>
  <c r="C640" i="34"/>
  <c r="C641" i="34" a="1"/>
  <c r="C641" i="34"/>
  <c r="C642" i="34" a="1"/>
  <c r="C642" i="34"/>
  <c r="C643" i="34" a="1"/>
  <c r="C643" i="34"/>
  <c r="C644" i="34" a="1"/>
  <c r="C644" i="34" s="1"/>
  <c r="C645" i="34" a="1"/>
  <c r="C645" i="34" s="1"/>
  <c r="C646" i="34" a="1"/>
  <c r="C646" i="34"/>
  <c r="C647" i="34" a="1"/>
  <c r="C647" i="34"/>
  <c r="C648" i="34" a="1"/>
  <c r="C648" i="34"/>
  <c r="C649" i="34" a="1"/>
  <c r="C649" i="34"/>
  <c r="C650" i="34" a="1"/>
  <c r="C650" i="34"/>
  <c r="K650" i="34" s="1"/>
  <c r="C651" i="34" a="1"/>
  <c r="C651" i="34" s="1"/>
  <c r="K651" i="34" s="1"/>
  <c r="C652" i="34" a="1"/>
  <c r="C652" i="34"/>
  <c r="K652" i="34" s="1"/>
  <c r="C653" i="34" a="1"/>
  <c r="C653" i="34"/>
  <c r="K653" i="34" s="1"/>
  <c r="C654" i="34" a="1"/>
  <c r="C654" i="34"/>
  <c r="K654" i="34" s="1"/>
  <c r="C655" i="34" a="1"/>
  <c r="C655" i="34" s="1"/>
  <c r="C656" i="34" a="1"/>
  <c r="C656" i="34"/>
  <c r="C657" i="34" a="1"/>
  <c r="C657" i="34"/>
  <c r="C658" i="34" a="1"/>
  <c r="C658" i="34"/>
  <c r="C659" i="34" a="1"/>
  <c r="C659" i="34" s="1"/>
  <c r="C660" i="34" a="1"/>
  <c r="C660" i="34"/>
  <c r="C661" i="34" a="1"/>
  <c r="C661" i="34"/>
  <c r="C662" i="34" a="1"/>
  <c r="C662" i="34"/>
  <c r="C663" i="34" a="1"/>
  <c r="C663" i="34" s="1"/>
  <c r="C664" i="34" a="1"/>
  <c r="C664" i="34"/>
  <c r="K664" i="34" s="1"/>
  <c r="C665" i="34" a="1"/>
  <c r="C665" i="34"/>
  <c r="K665" i="34" s="1"/>
  <c r="C666" i="34" a="1"/>
  <c r="C666" i="34"/>
  <c r="C667" i="34" a="1"/>
  <c r="C667" i="34"/>
  <c r="K667" i="34" s="1"/>
  <c r="C668" i="34" a="1"/>
  <c r="C668" i="34"/>
  <c r="C669" i="34" a="1"/>
  <c r="C669" i="34" s="1"/>
  <c r="C670" i="34" a="1"/>
  <c r="C670" i="34" s="1"/>
  <c r="C671" i="34" a="1"/>
  <c r="C671" i="34"/>
  <c r="C672" i="34" a="1"/>
  <c r="C672" i="34"/>
  <c r="C673" i="34" a="1"/>
  <c r="C673" i="34"/>
  <c r="C674" i="34" a="1"/>
  <c r="C674" i="34"/>
  <c r="C675" i="34" a="1"/>
  <c r="C675" i="34" s="1"/>
  <c r="K675" i="34" s="1"/>
  <c r="C676" i="34" a="1"/>
  <c r="C676" i="34"/>
  <c r="C677" i="34" a="1"/>
  <c r="C677" i="34"/>
  <c r="K677" i="34" s="1"/>
  <c r="C678" i="34" a="1"/>
  <c r="C678" i="34"/>
  <c r="K678" i="34" s="1"/>
  <c r="C679" i="34" a="1"/>
  <c r="C679" i="34"/>
  <c r="K679" i="34" s="1"/>
  <c r="C680" i="34" a="1"/>
  <c r="C680" i="34" s="1"/>
  <c r="K680" i="34" s="1"/>
  <c r="C681" i="34" a="1"/>
  <c r="C681" i="34"/>
  <c r="K681" i="34" s="1"/>
  <c r="C682" i="34" a="1"/>
  <c r="C682" i="34"/>
  <c r="C683" i="34" a="1"/>
  <c r="C683" i="34"/>
  <c r="C684" i="34" a="1"/>
  <c r="C684" i="34" s="1"/>
  <c r="C685" i="34" a="1"/>
  <c r="C685" i="34"/>
  <c r="C686" i="34" a="1"/>
  <c r="C686" i="34" s="1"/>
  <c r="C687" i="34" a="1"/>
  <c r="C687" i="34" s="1"/>
  <c r="C688" i="34" a="1"/>
  <c r="C688" i="34"/>
  <c r="C689" i="34" a="1"/>
  <c r="C689" i="34"/>
  <c r="C690" i="34" a="1"/>
  <c r="C690" i="34"/>
  <c r="C691" i="34" a="1"/>
  <c r="C691" i="34"/>
  <c r="C692" i="34" a="1"/>
  <c r="C692" i="34"/>
  <c r="C693" i="34" a="1"/>
  <c r="C693" i="34"/>
  <c r="C694" i="34" a="1"/>
  <c r="C694" i="34"/>
  <c r="C695" i="34" a="1"/>
  <c r="C695" i="34" s="1"/>
  <c r="C696" i="34" a="1"/>
  <c r="C696" i="34"/>
  <c r="C697" i="34" a="1"/>
  <c r="C697" i="34"/>
  <c r="C698" i="34" a="1"/>
  <c r="C698" i="34"/>
  <c r="K698" i="34" s="1"/>
  <c r="C699" i="34" a="1"/>
  <c r="C699" i="34" s="1"/>
  <c r="C700" i="34" a="1"/>
  <c r="C700" i="34"/>
  <c r="C701" i="34" a="1"/>
  <c r="C701" i="34"/>
  <c r="K701" i="34" s="1"/>
  <c r="C702" i="34" a="1"/>
  <c r="C702" i="34"/>
  <c r="C703" i="34" a="1"/>
  <c r="C703" i="34"/>
  <c r="C704" i="34" a="1"/>
  <c r="C704" i="34"/>
  <c r="C705" i="34" a="1"/>
  <c r="C705" i="34" s="1"/>
  <c r="C706" i="34" a="1"/>
  <c r="C706" i="34"/>
  <c r="C707" i="34" a="1"/>
  <c r="C707" i="34"/>
  <c r="C708" i="34" a="1"/>
  <c r="C708" i="34"/>
  <c r="C709" i="34" a="1"/>
  <c r="C709" i="34" s="1"/>
  <c r="C710" i="34" a="1"/>
  <c r="C710" i="34"/>
  <c r="C711" i="34" a="1"/>
  <c r="C711" i="34" s="1"/>
  <c r="C712" i="34" a="1"/>
  <c r="C712" i="34"/>
  <c r="C713" i="34" a="1"/>
  <c r="C713" i="34" s="1"/>
  <c r="C714" i="34" a="1"/>
  <c r="C714" i="34"/>
  <c r="C715" i="34" a="1"/>
  <c r="C715" i="34"/>
  <c r="C716" i="34" a="1"/>
  <c r="C716" i="34"/>
  <c r="C717" i="34" a="1"/>
  <c r="C717" i="34"/>
  <c r="C718" i="34" a="1"/>
  <c r="C718" i="34"/>
  <c r="C719" i="34" a="1"/>
  <c r="C719" i="34"/>
  <c r="C720" i="34" a="1"/>
  <c r="C720" i="34" s="1"/>
  <c r="C721" i="34" a="1"/>
  <c r="C721" i="34"/>
  <c r="C722" i="34" a="1"/>
  <c r="C722" i="34"/>
  <c r="C723" i="34" a="1"/>
  <c r="C723" i="34" s="1"/>
  <c r="C724" i="34" a="1"/>
  <c r="C724" i="34"/>
  <c r="K724" i="34" s="1"/>
  <c r="C725" i="34" a="1"/>
  <c r="C725" i="34"/>
  <c r="C726" i="34" a="1"/>
  <c r="C726" i="34" s="1"/>
  <c r="C727" i="34" a="1"/>
  <c r="C727" i="34"/>
  <c r="C728" i="34" a="1"/>
  <c r="C728" i="34"/>
  <c r="K728" i="34" s="1"/>
  <c r="C729" i="34" a="1"/>
  <c r="C729" i="34"/>
  <c r="K729" i="34" s="1"/>
  <c r="C730" i="34" a="1"/>
  <c r="C730" i="34" s="1"/>
  <c r="C731" i="34" a="1"/>
  <c r="C731" i="34"/>
  <c r="C732" i="34" a="1"/>
  <c r="C732" i="34"/>
  <c r="C733" i="34" a="1"/>
  <c r="C733" i="34"/>
  <c r="C734" i="34" a="1"/>
  <c r="C734" i="34" s="1"/>
  <c r="C735" i="34" a="1"/>
  <c r="C735" i="34" s="1"/>
  <c r="C736" i="34" a="1"/>
  <c r="C736" i="34"/>
  <c r="C737" i="34" a="1"/>
  <c r="C737" i="34"/>
  <c r="K737" i="34" s="1"/>
  <c r="C738" i="34" a="1"/>
  <c r="C738" i="34" s="1"/>
  <c r="K738" i="34" s="1"/>
  <c r="C739" i="34" a="1"/>
  <c r="C739" i="34"/>
  <c r="C740" i="34" a="1"/>
  <c r="C740" i="34"/>
  <c r="C741" i="34" a="1"/>
  <c r="C741" i="34"/>
  <c r="C742" i="34" a="1"/>
  <c r="C742" i="34"/>
  <c r="C743" i="34" a="1"/>
  <c r="C743" i="34"/>
  <c r="C744" i="34" a="1"/>
  <c r="C744" i="34"/>
  <c r="C745" i="34" a="1"/>
  <c r="C745" i="34" s="1"/>
  <c r="C746" i="34" a="1"/>
  <c r="C746" i="34"/>
  <c r="K746" i="34" s="1"/>
  <c r="C747" i="34" a="1"/>
  <c r="C747" i="34" s="1"/>
  <c r="C748" i="34" a="1"/>
  <c r="C748" i="34"/>
  <c r="C749" i="34" a="1"/>
  <c r="C749" i="34"/>
  <c r="C750" i="34" a="1"/>
  <c r="C750" i="34"/>
  <c r="K750" i="34" s="1"/>
  <c r="C751" i="34" a="1"/>
  <c r="C751" i="34" s="1"/>
  <c r="K751" i="34" s="1"/>
  <c r="C752" i="34" a="1"/>
  <c r="C752" i="34"/>
  <c r="C753" i="34" a="1"/>
  <c r="C753" i="34"/>
  <c r="C754" i="34" a="1"/>
  <c r="C754" i="34"/>
  <c r="C755" i="34" a="1"/>
  <c r="C755" i="34" s="1"/>
  <c r="C756" i="34" a="1"/>
  <c r="C756" i="34"/>
  <c r="C757" i="34" a="1"/>
  <c r="C757" i="34"/>
  <c r="C758" i="34" a="1"/>
  <c r="C758" i="34"/>
  <c r="C759" i="34" a="1"/>
  <c r="C759" i="34" s="1"/>
  <c r="C760" i="34" a="1"/>
  <c r="C760" i="34"/>
  <c r="C761" i="34" a="1"/>
  <c r="C761" i="34"/>
  <c r="C762" i="34" a="1"/>
  <c r="C762" i="34"/>
  <c r="C763" i="34" a="1"/>
  <c r="C763" i="34"/>
  <c r="C764" i="34" a="1"/>
  <c r="C764" i="34" s="1"/>
  <c r="C765" i="34" a="1"/>
  <c r="C765" i="34"/>
  <c r="C766" i="34" a="1"/>
  <c r="C766" i="34"/>
  <c r="C767" i="34" a="1"/>
  <c r="C767" i="34"/>
  <c r="C768" i="34" a="1"/>
  <c r="C768" i="34"/>
  <c r="C769" i="34" a="1"/>
  <c r="C769" i="34"/>
  <c r="C770" i="34" a="1"/>
  <c r="C770" i="34" s="1"/>
  <c r="K770" i="34" s="1"/>
  <c r="C771" i="34" a="1"/>
  <c r="C771" i="34" s="1"/>
  <c r="C772" i="34" a="1"/>
  <c r="C772" i="34" s="1"/>
  <c r="C773" i="34" a="1"/>
  <c r="C773" i="34"/>
  <c r="C774" i="34" a="1"/>
  <c r="C774" i="34"/>
  <c r="C775" i="34" a="1"/>
  <c r="C775" i="34" s="1"/>
  <c r="C776" i="34" a="1"/>
  <c r="C776" i="34" s="1"/>
  <c r="C777" i="34" a="1"/>
  <c r="C777" i="34"/>
  <c r="C778" i="34" a="1"/>
  <c r="C778" i="34"/>
  <c r="C779" i="34" a="1"/>
  <c r="C779" i="34" s="1"/>
  <c r="C780" i="34" a="1"/>
  <c r="C780" i="34" s="1"/>
  <c r="C781" i="34" a="1"/>
  <c r="C781" i="34"/>
  <c r="C782" i="34" a="1"/>
  <c r="C782" i="34"/>
  <c r="C783" i="34" a="1"/>
  <c r="C783" i="34" s="1"/>
  <c r="C784" i="34" a="1"/>
  <c r="C784" i="34"/>
  <c r="C785" i="34" a="1"/>
  <c r="C785" i="34"/>
  <c r="C786" i="34" a="1"/>
  <c r="C786" i="34"/>
  <c r="C787" i="34" a="1"/>
  <c r="C787" i="34"/>
  <c r="C788" i="34" a="1"/>
  <c r="C788" i="34" s="1"/>
  <c r="C789" i="34" a="1"/>
  <c r="C789" i="34" s="1"/>
  <c r="C790" i="34" a="1"/>
  <c r="C790" i="34"/>
  <c r="C791" i="34" a="1"/>
  <c r="C791" i="34"/>
  <c r="C792" i="34" a="1"/>
  <c r="C792" i="34" s="1"/>
  <c r="C793" i="34" a="1"/>
  <c r="C793" i="34"/>
  <c r="C794" i="34" a="1"/>
  <c r="C794" i="34"/>
  <c r="K794" i="34" s="1"/>
  <c r="C795" i="34" a="1"/>
  <c r="C795" i="34" s="1"/>
  <c r="K795" i="34" s="1"/>
  <c r="C796" i="34" a="1"/>
  <c r="C796" i="34"/>
  <c r="C797" i="34" a="1"/>
  <c r="C797" i="34" s="1"/>
  <c r="C798" i="34" a="1"/>
  <c r="C798" i="34"/>
  <c r="C799" i="34" a="1"/>
  <c r="C799" i="34"/>
  <c r="K799" i="34" s="1"/>
  <c r="C800" i="34" a="1"/>
  <c r="C800" i="34"/>
  <c r="K800" i="34" s="1"/>
  <c r="C801" i="34" a="1"/>
  <c r="C801" i="34" s="1"/>
  <c r="K801" i="34" s="1"/>
  <c r="C802" i="34" a="1"/>
  <c r="C802" i="34" s="1"/>
  <c r="C803" i="34" a="1"/>
  <c r="C803" i="34"/>
  <c r="C804" i="34" a="1"/>
  <c r="C804" i="34"/>
  <c r="C805" i="34" a="1"/>
  <c r="C805" i="34" s="1"/>
  <c r="K805" i="34" s="1"/>
  <c r="C806" i="34" a="1"/>
  <c r="C806" i="34"/>
  <c r="C807" i="34" a="1"/>
  <c r="C807" i="34" s="1"/>
  <c r="C808" i="34" a="1"/>
  <c r="C808" i="34" s="1"/>
  <c r="C809" i="34" a="1"/>
  <c r="C809" i="34"/>
  <c r="C810" i="34" a="1"/>
  <c r="C810" i="34"/>
  <c r="C811" i="34" a="1"/>
  <c r="C811" i="34"/>
  <c r="C812" i="34" a="1"/>
  <c r="C812" i="34"/>
  <c r="C813" i="34" a="1"/>
  <c r="C813" i="34"/>
  <c r="C814" i="34" a="1"/>
  <c r="C814" i="34"/>
  <c r="C815" i="34" a="1"/>
  <c r="C815" i="34"/>
  <c r="C816" i="34" a="1"/>
  <c r="C816" i="34"/>
  <c r="C817" i="34" a="1"/>
  <c r="C817" i="34" s="1"/>
  <c r="C818" i="34" a="1"/>
  <c r="C818" i="34"/>
  <c r="C819" i="34" a="1"/>
  <c r="C819" i="34" s="1"/>
  <c r="C820" i="34" a="1"/>
  <c r="C820" i="34"/>
  <c r="K820" i="34" s="1"/>
  <c r="C821" i="34" a="1"/>
  <c r="C821" i="34"/>
  <c r="C822" i="34" a="1"/>
  <c r="C822" i="34" s="1"/>
  <c r="C823" i="34" a="1"/>
  <c r="C823" i="34"/>
  <c r="C824" i="34" a="1"/>
  <c r="C824" i="34"/>
  <c r="K824" i="34" s="1"/>
  <c r="C825" i="34" a="1"/>
  <c r="C825" i="34"/>
  <c r="C826" i="34" a="1"/>
  <c r="C826" i="34"/>
  <c r="C827" i="34" a="1"/>
  <c r="C827" i="34"/>
  <c r="C828" i="34" a="1"/>
  <c r="C828" i="34"/>
  <c r="C829" i="34" a="1"/>
  <c r="C829" i="34"/>
  <c r="C830" i="34" a="1"/>
  <c r="C830" i="34" s="1"/>
  <c r="C831" i="34" a="1"/>
  <c r="C831" i="34" s="1"/>
  <c r="C832" i="34" a="1"/>
  <c r="C832" i="34"/>
  <c r="C833" i="34" a="1"/>
  <c r="C833" i="34" s="1"/>
  <c r="C834" i="34" a="1"/>
  <c r="C834" i="34"/>
  <c r="C835" i="34" a="1"/>
  <c r="C835" i="34"/>
  <c r="C836" i="34" a="1"/>
  <c r="C836" i="34"/>
  <c r="C837" i="34" a="1"/>
  <c r="C837" i="34"/>
  <c r="C838" i="34" a="1"/>
  <c r="C838" i="34"/>
  <c r="C839" i="34" a="1"/>
  <c r="C839" i="34"/>
  <c r="C840" i="34" a="1"/>
  <c r="C840" i="34"/>
  <c r="C841" i="34" a="1"/>
  <c r="C841" i="34" s="1"/>
  <c r="C842" i="34" a="1"/>
  <c r="C842" i="34" s="1"/>
  <c r="K842" i="34" s="1"/>
  <c r="C843" i="34" a="1"/>
  <c r="C843" i="34" s="1"/>
  <c r="C844" i="34" a="1"/>
  <c r="C844" i="34"/>
  <c r="C845" i="34" a="1"/>
  <c r="C845" i="34"/>
  <c r="C846" i="34" a="1"/>
  <c r="C846" i="34"/>
  <c r="C847" i="34" a="1"/>
  <c r="C847" i="34" s="1"/>
  <c r="C848" i="34" a="1"/>
  <c r="C848" i="34"/>
  <c r="C849" i="34" a="1"/>
  <c r="C849" i="34"/>
  <c r="C850" i="34" a="1"/>
  <c r="C850" i="34"/>
  <c r="C851" i="34" a="1"/>
  <c r="C851" i="34"/>
  <c r="C852" i="34" a="1"/>
  <c r="C852" i="34"/>
  <c r="C853" i="34" a="1"/>
  <c r="C853" i="34"/>
  <c r="K853" i="34" s="1"/>
  <c r="C854" i="34" a="1"/>
  <c r="C854" i="34" s="1"/>
  <c r="K854" i="34" s="1"/>
  <c r="C855" i="34" a="1"/>
  <c r="C855" i="34" s="1"/>
  <c r="C856" i="34" a="1"/>
  <c r="C856" i="34"/>
  <c r="C857" i="34" a="1"/>
  <c r="C857" i="34" s="1"/>
  <c r="K857" i="34" s="1"/>
  <c r="C858" i="34" a="1"/>
  <c r="C858" i="34" s="1"/>
  <c r="C859" i="34" a="1"/>
  <c r="C859" i="34" s="1"/>
  <c r="C860" i="34" a="1"/>
  <c r="C860" i="34"/>
  <c r="C861" i="34" a="1"/>
  <c r="C861" i="34"/>
  <c r="C862" i="34" a="1"/>
  <c r="C862" i="34"/>
  <c r="C863" i="34" a="1"/>
  <c r="C863" i="34"/>
  <c r="C864" i="34" a="1"/>
  <c r="C864" i="34"/>
  <c r="C865" i="34" a="1"/>
  <c r="C865" i="34"/>
  <c r="C866" i="34" a="1"/>
  <c r="C866" i="34"/>
  <c r="K866" i="34" s="1"/>
  <c r="C867" i="34" a="1"/>
  <c r="C867" i="34" s="1"/>
  <c r="K867" i="34" s="1"/>
  <c r="C868" i="34" a="1"/>
  <c r="C868" i="34" s="1"/>
  <c r="C869" i="34" a="1"/>
  <c r="C869" i="34"/>
  <c r="K869" i="34" s="1"/>
  <c r="C870" i="34" a="1"/>
  <c r="C870" i="34"/>
  <c r="K870" i="34" s="1"/>
  <c r="C871" i="34" a="1"/>
  <c r="C871" i="34"/>
  <c r="C872" i="34" a="1"/>
  <c r="C872" i="34" s="1"/>
  <c r="C873" i="34" a="1"/>
  <c r="C873" i="34"/>
  <c r="C874" i="34" a="1"/>
  <c r="C874" i="34"/>
  <c r="C875" i="34" a="1"/>
  <c r="C875" i="34"/>
  <c r="C876" i="34" a="1"/>
  <c r="C876" i="34"/>
  <c r="C877" i="34" a="1"/>
  <c r="C877" i="34"/>
  <c r="C878" i="34" a="1"/>
  <c r="C878" i="34"/>
  <c r="C879" i="34" a="1"/>
  <c r="C879" i="34" s="1"/>
  <c r="C880" i="34" a="1"/>
  <c r="C880" i="34"/>
  <c r="C881" i="34" a="1"/>
  <c r="C881" i="34"/>
  <c r="C882" i="34" a="1"/>
  <c r="C882" i="34" s="1"/>
  <c r="C883" i="34" a="1"/>
  <c r="C883" i="34" s="1"/>
  <c r="C884" i="34" a="1"/>
  <c r="C884" i="34" s="1"/>
  <c r="C885" i="34" a="1"/>
  <c r="C885" i="34"/>
  <c r="C886" i="34" a="1"/>
  <c r="C886" i="34"/>
  <c r="C887" i="34" a="1"/>
  <c r="C887" i="34"/>
  <c r="C888" i="34" a="1"/>
  <c r="C888" i="34"/>
  <c r="C889" i="34" a="1"/>
  <c r="C889" i="34"/>
  <c r="C890" i="34" a="1"/>
  <c r="C890" i="34"/>
  <c r="K890" i="34" s="1"/>
  <c r="C891" i="34" a="1"/>
  <c r="C891" i="34" s="1"/>
  <c r="C892" i="34" a="1"/>
  <c r="C892" i="34"/>
  <c r="K892" i="34" s="1"/>
  <c r="C893" i="34" a="1"/>
  <c r="C893" i="34" s="1"/>
  <c r="K893" i="34" s="1"/>
  <c r="C894" i="34" a="1"/>
  <c r="C894" i="34"/>
  <c r="K894" i="34" s="1"/>
  <c r="C895" i="34" a="1"/>
  <c r="C895" i="34"/>
  <c r="C896" i="34" a="1"/>
  <c r="C896" i="34"/>
  <c r="C897" i="34" a="1"/>
  <c r="C897" i="34" s="1"/>
  <c r="C898" i="34" a="1"/>
  <c r="C898" i="34"/>
  <c r="C899" i="34" a="1"/>
  <c r="C899" i="34" s="1"/>
  <c r="C900" i="34" a="1"/>
  <c r="C900" i="34"/>
  <c r="C901" i="34" a="1"/>
  <c r="C901" i="34"/>
  <c r="C902" i="34" a="1"/>
  <c r="C902" i="34"/>
  <c r="C903" i="34" a="1"/>
  <c r="C903" i="34" s="1"/>
  <c r="C904" i="34" a="1"/>
  <c r="C904" i="34"/>
  <c r="C905" i="34" a="1"/>
  <c r="C905" i="34"/>
  <c r="C906" i="34" a="1"/>
  <c r="C906" i="34"/>
  <c r="C907" i="34" a="1"/>
  <c r="C907" i="34"/>
  <c r="C908" i="34" a="1"/>
  <c r="C908" i="34" s="1"/>
  <c r="C909" i="34" a="1"/>
  <c r="C909" i="34" s="1"/>
  <c r="C910" i="34" a="1"/>
  <c r="C910" i="34"/>
  <c r="C911" i="34" a="1"/>
  <c r="C911" i="34"/>
  <c r="C912" i="34" a="1"/>
  <c r="C912" i="34" s="1"/>
  <c r="C913" i="34" a="1"/>
  <c r="C913" i="34"/>
  <c r="C914" i="34" a="1"/>
  <c r="C914" i="34"/>
  <c r="K914" i="34" s="1"/>
  <c r="C915" i="34" a="1"/>
  <c r="C915" i="34" s="1"/>
  <c r="C916" i="34" a="1"/>
  <c r="C916" i="34"/>
  <c r="C917" i="34" a="1"/>
  <c r="C917" i="34"/>
  <c r="C918" i="34" a="1"/>
  <c r="C918" i="34" s="1"/>
  <c r="C919" i="34" a="1"/>
  <c r="C919" i="34"/>
  <c r="K919" i="34" s="1"/>
  <c r="C920" i="34" a="1"/>
  <c r="C920" i="34"/>
  <c r="K920" i="34" s="1"/>
  <c r="C921" i="34" a="1"/>
  <c r="C921" i="34"/>
  <c r="C922" i="34" a="1"/>
  <c r="C922" i="34" s="1"/>
  <c r="C923" i="34" a="1"/>
  <c r="C923" i="34"/>
  <c r="C924" i="34" a="1"/>
  <c r="C924" i="34" s="1"/>
  <c r="C925" i="34" a="1"/>
  <c r="C925" i="34"/>
  <c r="C926" i="34" a="1"/>
  <c r="C926" i="34"/>
  <c r="C927" i="34" a="1"/>
  <c r="C927" i="34" s="1"/>
  <c r="C928" i="34" a="1"/>
  <c r="C928" i="34"/>
  <c r="K928" i="34" s="1"/>
  <c r="C929" i="34" a="1"/>
  <c r="C929" i="34"/>
  <c r="C930" i="34" a="1"/>
  <c r="C930" i="34"/>
  <c r="C931" i="34" a="1"/>
  <c r="C931" i="34"/>
  <c r="C932" i="34" a="1"/>
  <c r="C932" i="34"/>
  <c r="C933" i="34" a="1"/>
  <c r="C933" i="34" s="1"/>
  <c r="C934" i="34" a="1"/>
  <c r="C934" i="34"/>
  <c r="C935" i="34" a="1"/>
  <c r="C935" i="34"/>
  <c r="C936" i="34" a="1"/>
  <c r="C936" i="34"/>
  <c r="C937" i="34" a="1"/>
  <c r="C937" i="34" s="1"/>
  <c r="C938" i="34" a="1"/>
  <c r="C938" i="34"/>
  <c r="C939" i="34" a="1"/>
  <c r="C939" i="34" s="1"/>
  <c r="C940" i="34" a="1"/>
  <c r="C940" i="34"/>
  <c r="K940" i="34" s="1"/>
  <c r="C941" i="34" a="1"/>
  <c r="C941" i="34"/>
  <c r="C942" i="34" a="1"/>
  <c r="C942" i="34"/>
  <c r="K942" i="34" s="1"/>
  <c r="C943" i="34" a="1"/>
  <c r="C943" i="34" s="1"/>
  <c r="C944" i="34" a="1"/>
  <c r="C944" i="34"/>
  <c r="C945" i="34" a="1"/>
  <c r="C945" i="34"/>
  <c r="C946" i="34" a="1"/>
  <c r="C946" i="34"/>
  <c r="C947" i="34" a="1"/>
  <c r="C947" i="34" s="1"/>
  <c r="C948" i="34" a="1"/>
  <c r="C948" i="34"/>
  <c r="C949" i="34" a="1"/>
  <c r="C949" i="34" s="1"/>
  <c r="C950" i="34" a="1"/>
  <c r="C950" i="34"/>
  <c r="C951" i="34" a="1"/>
  <c r="C951" i="34" s="1"/>
  <c r="C952" i="34" a="1"/>
  <c r="C952" i="34"/>
  <c r="C953" i="34" a="1"/>
  <c r="C953" i="34"/>
  <c r="C954" i="34" a="1"/>
  <c r="C954" i="34"/>
  <c r="C955" i="34" a="1"/>
  <c r="C955" i="34"/>
  <c r="C956" i="34" a="1"/>
  <c r="C956" i="34"/>
  <c r="C957" i="34" a="1"/>
  <c r="C957" i="34"/>
  <c r="C958" i="34" a="1"/>
  <c r="C958" i="34" s="1"/>
  <c r="C959" i="34" a="1"/>
  <c r="C959" i="34"/>
  <c r="C960" i="34" a="1"/>
  <c r="C960" i="34"/>
  <c r="C961" i="34" a="1"/>
  <c r="C961" i="34"/>
  <c r="C962" i="34" a="1"/>
  <c r="C962" i="34" s="1"/>
  <c r="K962" i="34" s="1"/>
  <c r="C963" i="34" a="1"/>
  <c r="C963" i="34" s="1"/>
  <c r="K963" i="34" s="1"/>
  <c r="C964" i="34" a="1"/>
  <c r="C964" i="34" s="1"/>
  <c r="K964" i="34" s="1"/>
  <c r="C965" i="34" a="1"/>
  <c r="C965" i="34"/>
  <c r="K965" i="34" s="1"/>
  <c r="C966" i="34" a="1"/>
  <c r="C966" i="34"/>
  <c r="C967" i="34" a="1"/>
  <c r="C967" i="34"/>
  <c r="C968" i="34" a="1"/>
  <c r="C968" i="34" s="1"/>
  <c r="C969" i="34" a="1"/>
  <c r="C969" i="34"/>
  <c r="C970" i="34" a="1"/>
  <c r="C970" i="34"/>
  <c r="C971" i="34" a="1"/>
  <c r="C971" i="34"/>
  <c r="C972" i="34" a="1"/>
  <c r="C972" i="34" s="1"/>
  <c r="C973" i="34" a="1"/>
  <c r="C973" i="34"/>
  <c r="C974" i="34" a="1"/>
  <c r="C974" i="34"/>
  <c r="C975" i="34" a="1"/>
  <c r="C975" i="34" s="1"/>
  <c r="C976" i="34" a="1"/>
  <c r="C976" i="34" s="1"/>
  <c r="C977" i="34" a="1"/>
  <c r="C977" i="34"/>
  <c r="C978" i="34" a="1"/>
  <c r="C978" i="34"/>
  <c r="C979" i="34" a="1"/>
  <c r="C979" i="34" s="1"/>
  <c r="C980" i="34" a="1"/>
  <c r="C980" i="34"/>
  <c r="C981" i="34" a="1"/>
  <c r="C981" i="34"/>
  <c r="C982" i="34" a="1"/>
  <c r="C982" i="34"/>
  <c r="C983" i="34" a="1"/>
  <c r="C983" i="34" s="1"/>
  <c r="C984" i="34" a="1"/>
  <c r="C984" i="34"/>
  <c r="C985" i="34" a="1"/>
  <c r="C985" i="34"/>
  <c r="C986" i="34" a="1"/>
  <c r="C986" i="34"/>
  <c r="C987" i="34" a="1"/>
  <c r="C987" i="34" s="1"/>
  <c r="K987" i="34" s="1"/>
  <c r="C988" i="34" a="1"/>
  <c r="C988" i="34" s="1"/>
  <c r="K988" i="34" s="1"/>
  <c r="C989" i="34" a="1"/>
  <c r="C989" i="34" s="1"/>
  <c r="C990" i="34" a="1"/>
  <c r="C990" i="34"/>
  <c r="C991" i="34" a="1"/>
  <c r="C991" i="34"/>
  <c r="C992" i="34" a="1"/>
  <c r="C992" i="34" s="1"/>
  <c r="K992" i="34" s="1"/>
  <c r="C993" i="34" a="1"/>
  <c r="C993" i="34" s="1"/>
  <c r="C994" i="34" a="1"/>
  <c r="C994" i="34"/>
  <c r="C995" i="34" a="1"/>
  <c r="C995" i="34"/>
  <c r="C996" i="34" a="1"/>
  <c r="C996" i="34"/>
  <c r="C997" i="34" a="1"/>
  <c r="C997" i="34" s="1"/>
  <c r="C998" i="34" a="1"/>
  <c r="C998" i="34"/>
  <c r="C999" i="34" a="1"/>
  <c r="C999" i="34" s="1"/>
  <c r="C1000" i="34" a="1"/>
  <c r="C1000" i="34"/>
  <c r="C1001" i="34" a="1"/>
  <c r="C1001" i="34"/>
  <c r="C1002" i="34" a="1"/>
  <c r="C1002" i="34"/>
  <c r="C1003" i="34" a="1"/>
  <c r="C1003" i="34"/>
  <c r="C1004" i="34" a="1"/>
  <c r="C1004" i="34" s="1"/>
  <c r="C1005" i="34" a="1"/>
  <c r="C1005" i="34"/>
  <c r="C1006" i="34" a="1"/>
  <c r="C1006" i="34"/>
  <c r="C1007" i="34" a="1"/>
  <c r="C1007" i="34"/>
  <c r="C1008" i="34" a="1"/>
  <c r="C1008" i="34" s="1"/>
  <c r="C1009" i="34" a="1"/>
  <c r="C1009" i="34"/>
  <c r="C1010" i="34" a="1"/>
  <c r="C1010" i="34"/>
  <c r="C1011" i="34" a="1"/>
  <c r="C1011" i="34" s="1"/>
  <c r="C1012" i="34" a="1"/>
  <c r="C1012" i="34"/>
  <c r="C1013" i="34" a="1"/>
  <c r="C1013" i="34"/>
  <c r="C1014" i="34" a="1"/>
  <c r="C1014" i="34"/>
  <c r="K1014" i="34" s="1"/>
  <c r="C1015" i="34" a="1"/>
  <c r="C1015" i="34"/>
  <c r="C1016" i="34" a="1"/>
  <c r="C1016" i="34"/>
  <c r="C1017" i="34" a="1"/>
  <c r="C1017" i="34" s="1"/>
  <c r="C1018" i="34" a="1"/>
  <c r="C1018" i="34" s="1"/>
  <c r="C1019" i="34" a="1"/>
  <c r="C1019" i="34"/>
  <c r="C1020" i="34" a="1"/>
  <c r="C1020" i="34"/>
  <c r="C1021" i="34" a="1"/>
  <c r="C1021" i="34"/>
  <c r="K1021" i="34" s="1"/>
  <c r="C1022" i="34" a="1"/>
  <c r="C1022" i="34" s="1"/>
  <c r="C1023" i="34" a="1"/>
  <c r="C1023" i="34"/>
  <c r="C1024" i="34" a="1"/>
  <c r="C1024" i="34"/>
  <c r="C1025" i="34" a="1"/>
  <c r="C1025" i="34"/>
  <c r="C1026" i="34" a="1"/>
  <c r="C1026" i="34"/>
  <c r="C1027" i="34" a="1"/>
  <c r="C1027" i="34"/>
  <c r="C1028" i="34" a="1"/>
  <c r="C1028" i="34"/>
  <c r="C1029" i="34" a="1"/>
  <c r="C1029" i="34"/>
  <c r="C1030" i="34" a="1"/>
  <c r="C1030" i="34" s="1"/>
  <c r="C1031" i="34" a="1"/>
  <c r="C1031" i="34"/>
  <c r="C1032" i="34" a="1"/>
  <c r="C1032" i="34" s="1"/>
  <c r="C1033" i="34" a="1"/>
  <c r="C1033" i="34"/>
  <c r="C1034" i="34" a="1"/>
  <c r="C1034" i="34" s="1"/>
  <c r="K1034" i="34" s="1"/>
  <c r="C1035" i="34" a="1"/>
  <c r="C1035" i="34"/>
  <c r="C1036" i="34" a="1"/>
  <c r="C1036" i="34"/>
  <c r="K1036" i="34" s="1"/>
  <c r="C1037" i="34" a="1"/>
  <c r="C1037" i="34"/>
  <c r="C1038" i="34" a="1"/>
  <c r="C1038" i="34"/>
  <c r="C1039" i="34" a="1"/>
  <c r="C1039" i="34"/>
  <c r="C1040" i="34" a="1"/>
  <c r="C1040" i="34"/>
  <c r="K1040" i="34" s="1"/>
  <c r="C1041" i="34" a="1"/>
  <c r="C1041" i="34"/>
  <c r="K1041" i="34" s="1"/>
  <c r="C1042" i="34" a="1"/>
  <c r="C1042" i="34" s="1"/>
  <c r="C1043" i="34" a="1"/>
  <c r="C1043" i="34"/>
  <c r="C1044" i="34" a="1"/>
  <c r="C1044" i="34"/>
  <c r="C1045" i="34" a="1"/>
  <c r="C1045" i="34"/>
  <c r="C1046" i="34" a="1"/>
  <c r="C1046" i="34" s="1"/>
  <c r="K1046" i="34" s="1"/>
  <c r="C1047" i="34" a="1"/>
  <c r="C1047" i="34"/>
  <c r="C1048" i="34" a="1"/>
  <c r="C1048" i="34"/>
  <c r="K1048" i="34" s="1"/>
  <c r="C1049" i="34" a="1"/>
  <c r="C1049" i="34"/>
  <c r="K1049" i="34" s="1"/>
  <c r="C1050" i="34" a="1"/>
  <c r="C1050" i="34"/>
  <c r="C1051" i="34" a="1"/>
  <c r="C1051" i="34"/>
  <c r="C1052" i="34" a="1"/>
  <c r="C1052" i="34"/>
  <c r="C1053" i="34" a="1"/>
  <c r="C1053" i="34"/>
  <c r="C1054" i="34" a="1"/>
  <c r="C1054" i="34" s="1"/>
  <c r="C1055" i="34" a="1"/>
  <c r="C1055" i="34"/>
  <c r="C1056" i="34" a="1"/>
  <c r="C1056" i="34"/>
  <c r="C1057" i="34" a="1"/>
  <c r="C1057" i="34"/>
  <c r="C1058" i="34" a="1"/>
  <c r="C1058" i="34" s="1"/>
  <c r="C1059" i="34" a="1"/>
  <c r="C1059" i="34"/>
  <c r="C1060" i="34" a="1"/>
  <c r="C1060" i="34"/>
  <c r="K1060" i="34" s="1"/>
  <c r="C1061" i="34" a="1"/>
  <c r="C1061" i="34"/>
  <c r="K1061" i="34" s="1"/>
  <c r="C1062" i="34" a="1"/>
  <c r="C1062" i="34"/>
  <c r="K1062" i="34" s="1"/>
  <c r="C1063" i="34" a="1"/>
  <c r="C1063" i="34"/>
  <c r="C1064" i="34" a="1"/>
  <c r="C1064" i="34"/>
  <c r="C1065" i="34" a="1"/>
  <c r="C1065" i="34"/>
  <c r="C1066" i="34" a="1"/>
  <c r="C1066" i="34" s="1"/>
  <c r="C1067" i="34" a="1"/>
  <c r="C1067" i="34"/>
  <c r="C1068" i="34" a="1"/>
  <c r="C1068" i="34" s="1"/>
  <c r="C1069" i="34" a="1"/>
  <c r="C1069" i="34"/>
  <c r="C1070" i="34" a="1"/>
  <c r="C1070" i="34" s="1"/>
  <c r="C1071" i="34" a="1"/>
  <c r="C1071" i="34"/>
  <c r="C1072" i="34" a="1"/>
  <c r="C1072" i="34"/>
  <c r="C1073" i="34" a="1"/>
  <c r="C1073" i="34"/>
  <c r="C1074" i="34" a="1"/>
  <c r="C1074" i="34"/>
  <c r="C1075" i="34" a="1"/>
  <c r="C1075" i="34"/>
  <c r="C1076" i="34" a="1"/>
  <c r="C1076" i="34"/>
  <c r="C1077" i="34" a="1"/>
  <c r="C1077" i="34"/>
  <c r="C1078" i="34" a="1"/>
  <c r="C1078" i="34" s="1"/>
  <c r="C1079" i="34" a="1"/>
  <c r="C1079" i="34"/>
  <c r="C1080" i="34" a="1"/>
  <c r="C1080" i="34" s="1"/>
  <c r="C1081" i="34" a="1"/>
  <c r="C1081" i="34"/>
  <c r="C1082" i="34" a="1"/>
  <c r="C1082" i="34" s="1"/>
  <c r="C1083" i="34" a="1"/>
  <c r="C1083" i="34"/>
  <c r="C1084" i="34" a="1"/>
  <c r="C1084" i="34"/>
  <c r="C1085" i="34" a="1"/>
  <c r="C1085" i="34"/>
  <c r="C1086" i="34" a="1"/>
  <c r="C1086" i="34"/>
  <c r="C1087" i="34" a="1"/>
  <c r="C1087" i="34"/>
  <c r="C1088" i="34" a="1"/>
  <c r="C1088" i="34"/>
  <c r="K1088" i="34" s="1"/>
  <c r="C1089" i="34" a="1"/>
  <c r="C1089" i="34"/>
  <c r="K1089" i="34" s="1"/>
  <c r="C1090" i="34" a="1"/>
  <c r="C1090" i="34" s="1"/>
  <c r="C1091" i="34" a="1"/>
  <c r="C1091" i="34"/>
  <c r="C1092" i="34" a="1"/>
  <c r="C1092" i="34"/>
  <c r="C1093" i="34" a="1"/>
  <c r="C1093" i="34"/>
  <c r="C1094" i="34" a="1"/>
  <c r="C1094" i="34" s="1"/>
  <c r="C1095" i="34" a="1"/>
  <c r="C1095" i="34"/>
  <c r="C1096" i="34" a="1"/>
  <c r="C1096" i="34" s="1"/>
  <c r="C1097" i="34" a="1"/>
  <c r="C1097" i="34"/>
  <c r="C1098" i="34" a="1"/>
  <c r="C1098" i="34"/>
  <c r="C1099" i="34" a="1"/>
  <c r="C1099" i="34"/>
  <c r="C1100" i="34" a="1"/>
  <c r="C1100" i="34"/>
  <c r="C1101" i="34" a="1"/>
  <c r="C1101" i="34"/>
  <c r="C1102" i="34" a="1"/>
  <c r="C1102" i="34" s="1"/>
  <c r="C1103" i="34" a="1"/>
  <c r="C1103" i="34"/>
  <c r="C1104" i="34" a="1"/>
  <c r="C1104" i="34"/>
  <c r="C1105" i="34" a="1"/>
  <c r="C1105" i="34"/>
  <c r="C1106" i="34" a="1"/>
  <c r="C1106" i="34" s="1"/>
  <c r="K1106" i="34" s="1"/>
  <c r="C1107" i="34" a="1"/>
  <c r="C1107" i="34"/>
  <c r="C1108" i="34" a="1"/>
  <c r="C1108" i="34"/>
  <c r="C1109" i="34" a="1"/>
  <c r="C1109" i="34" s="1"/>
  <c r="K1109" i="34" s="1"/>
  <c r="C1110" i="34" a="1"/>
  <c r="C1110" i="34"/>
  <c r="C1111" i="34" a="1"/>
  <c r="C1111" i="34"/>
  <c r="C1112" i="34" a="1"/>
  <c r="C1112" i="34"/>
  <c r="C1113" i="34" a="1"/>
  <c r="C1113" i="34"/>
  <c r="C1114" i="34" a="1"/>
  <c r="C1114" i="34" s="1"/>
  <c r="C1115" i="34" a="1"/>
  <c r="C1115" i="34"/>
  <c r="C1116" i="34" a="1"/>
  <c r="C1116" i="34"/>
  <c r="C1117" i="34" a="1"/>
  <c r="C1117" i="34"/>
  <c r="C1118" i="34" a="1"/>
  <c r="C1118" i="34" s="1"/>
  <c r="C1119" i="34" a="1"/>
  <c r="C1119" i="34"/>
  <c r="C1120" i="34" a="1"/>
  <c r="C1120" i="34"/>
  <c r="K1120" i="34" s="1"/>
  <c r="C1121" i="34" a="1"/>
  <c r="C1121" i="34"/>
  <c r="K1121" i="34" s="1"/>
  <c r="C1122" i="34" a="1"/>
  <c r="C1122" i="34" s="1"/>
  <c r="K1122" i="34" s="1"/>
  <c r="C1123" i="34" a="1"/>
  <c r="C1123" i="34"/>
  <c r="C1124" i="34" a="1"/>
  <c r="C1124" i="34"/>
  <c r="C1125" i="34" a="1"/>
  <c r="C1125" i="34"/>
  <c r="C1126" i="34" a="1"/>
  <c r="C1126" i="34" s="1"/>
  <c r="C1127" i="34" a="1"/>
  <c r="C1127" i="34"/>
  <c r="C1128" i="34" a="1"/>
  <c r="C1128" i="34"/>
  <c r="C1129" i="34" a="1"/>
  <c r="C1129" i="34"/>
  <c r="C1130" i="34" a="1"/>
  <c r="C1130" i="34" s="1"/>
  <c r="K1130" i="34" s="1"/>
  <c r="C1131" i="34" a="1"/>
  <c r="C1131" i="34"/>
  <c r="C1132" i="34" a="1"/>
  <c r="C1132" i="34"/>
  <c r="C1133" i="34" a="1"/>
  <c r="C1133" i="34"/>
  <c r="C1134" i="34" a="1"/>
  <c r="C1134" i="34"/>
  <c r="C1135" i="34" a="1"/>
  <c r="C1135" i="34" s="1"/>
  <c r="K1135" i="34" s="1"/>
  <c r="C1136" i="34" a="1"/>
  <c r="C1136" i="34"/>
  <c r="C1137" i="34" a="1"/>
  <c r="C1137" i="34"/>
  <c r="C1138" i="34" a="1"/>
  <c r="C1138" i="34" s="1"/>
  <c r="C1139" i="34" a="1"/>
  <c r="C1139" i="34"/>
  <c r="C1140" i="34" a="1"/>
  <c r="C1140" i="34"/>
  <c r="C1141" i="34" a="1"/>
  <c r="C1141" i="34"/>
  <c r="C1142" i="34" a="1"/>
  <c r="C1142" i="34" s="1"/>
  <c r="C1143" i="34" a="1"/>
  <c r="C1143" i="34"/>
  <c r="C1144" i="34" a="1"/>
  <c r="C1144" i="34"/>
  <c r="C1145" i="34" a="1"/>
  <c r="C1145" i="34"/>
  <c r="C1146" i="34" a="1"/>
  <c r="C1146" i="34"/>
  <c r="C1147" i="34" a="1"/>
  <c r="C1147" i="34"/>
  <c r="C1148" i="34" a="1"/>
  <c r="C1148" i="34" s="1"/>
  <c r="C1149" i="34" a="1"/>
  <c r="C1149" i="34"/>
  <c r="C1150" i="34" a="1"/>
  <c r="C1150" i="34" s="1"/>
  <c r="C1151" i="34" a="1"/>
  <c r="C1151" i="34"/>
  <c r="C1152" i="34" a="1"/>
  <c r="C1152" i="34"/>
  <c r="C1153" i="34" a="1"/>
  <c r="C1153" i="34"/>
  <c r="C1154" i="34" a="1"/>
  <c r="C1154" i="34" s="1"/>
  <c r="K1154" i="34" s="1"/>
  <c r="C1155" i="34" a="1"/>
  <c r="C1155" i="34"/>
  <c r="C1156" i="34" a="1"/>
  <c r="C1156" i="34"/>
  <c r="K1156" i="34" s="1"/>
  <c r="C1157" i="34" a="1"/>
  <c r="C1157" i="34"/>
  <c r="K1157" i="34" s="1"/>
  <c r="C1158" i="34" a="1"/>
  <c r="C1158" i="34"/>
  <c r="K1158" i="34" s="1"/>
  <c r="C1159" i="34" a="1"/>
  <c r="C1159" i="34"/>
  <c r="C1160" i="34" a="1"/>
  <c r="C1160" i="34"/>
  <c r="C1161" i="34" a="1"/>
  <c r="C1161" i="34" s="1"/>
  <c r="C1162" i="34" a="1"/>
  <c r="C1162" i="34" s="1"/>
  <c r="C1163" i="34" a="1"/>
  <c r="C1163" i="34"/>
  <c r="C1164" i="34" a="1"/>
  <c r="C1164" i="34"/>
  <c r="C1165" i="34" a="1"/>
  <c r="C1165" i="34"/>
  <c r="C1166" i="34" a="1"/>
  <c r="C1166" i="34" s="1"/>
  <c r="C1167" i="34" a="1"/>
  <c r="C1167" i="34"/>
  <c r="C1168" i="34" a="1"/>
  <c r="C1168" i="34"/>
  <c r="C1169" i="34" a="1"/>
  <c r="C1169" i="34"/>
  <c r="C1170" i="34" a="1"/>
  <c r="C1170" i="34"/>
  <c r="C1171" i="34" a="1"/>
  <c r="C1171" i="34"/>
  <c r="C1172" i="34" a="1"/>
  <c r="C1172" i="34"/>
  <c r="C1173" i="34" a="1"/>
  <c r="C1173" i="34"/>
  <c r="C1174" i="34" a="1"/>
  <c r="C1174" i="34" s="1"/>
  <c r="C1175" i="34" a="1"/>
  <c r="C1175" i="34"/>
  <c r="C1176" i="34" a="1"/>
  <c r="C1176" i="34" s="1"/>
  <c r="C1177" i="34" a="1"/>
  <c r="C1177" i="34"/>
  <c r="C1178" i="34" a="1"/>
  <c r="C1178" i="34" s="1"/>
  <c r="C1179" i="34" a="1"/>
  <c r="C1179" i="34"/>
  <c r="C1180" i="34" a="1"/>
  <c r="C1180" i="34"/>
  <c r="K1180" i="34" s="1"/>
  <c r="C1181" i="34" a="1"/>
  <c r="C1181" i="34"/>
  <c r="K1181" i="34" s="1"/>
  <c r="C1182" i="34" a="1"/>
  <c r="C1182" i="34"/>
  <c r="K1182" i="34" s="1"/>
  <c r="C1183" i="34" a="1"/>
  <c r="C1183" i="34"/>
  <c r="K1183" i="34" s="1"/>
  <c r="C1184" i="34" a="1"/>
  <c r="C1184" i="34"/>
  <c r="K1184" i="34" s="1"/>
  <c r="C1185" i="34" a="1"/>
  <c r="C1185" i="34"/>
  <c r="K1185" i="34" s="1"/>
  <c r="C1186" i="34" a="1"/>
  <c r="C1186" i="34" s="1"/>
  <c r="C1187" i="34" a="1"/>
  <c r="C1187" i="34"/>
  <c r="C1188" i="34" a="1"/>
  <c r="C1188" i="34"/>
  <c r="C1189" i="34" a="1"/>
  <c r="C1189" i="34"/>
  <c r="K1189" i="34" s="1"/>
  <c r="C1190" i="34" a="1"/>
  <c r="C1190" i="34" s="1"/>
  <c r="C1191" i="34" a="1"/>
  <c r="C1191" i="34"/>
  <c r="C1192" i="34" a="1"/>
  <c r="C1192" i="34"/>
  <c r="C1193" i="34" a="1"/>
  <c r="C1193" i="34"/>
  <c r="C1194" i="34" a="1"/>
  <c r="C1194" i="34"/>
  <c r="C1195" i="34" a="1"/>
  <c r="C1195" i="34"/>
  <c r="C1196" i="34" a="1"/>
  <c r="C1196" i="34"/>
  <c r="C1197" i="34" a="1"/>
  <c r="C1197" i="34"/>
  <c r="C1198" i="34" a="1"/>
  <c r="C1198" i="34" s="1"/>
  <c r="C1199" i="34" a="1"/>
  <c r="C1199" i="34" s="1"/>
  <c r="C1200" i="34" a="1"/>
  <c r="C1200" i="34"/>
  <c r="C1201" i="34" a="1"/>
  <c r="C1201" i="34"/>
  <c r="C1202" i="34" a="1"/>
  <c r="C1202" i="34" s="1"/>
  <c r="C1203" i="34" a="1"/>
  <c r="C1203" i="34"/>
  <c r="K1203" i="34" s="1"/>
  <c r="C1204" i="34" a="1"/>
  <c r="C1204" i="34"/>
  <c r="C1205" i="34" a="1"/>
  <c r="C1205" i="34"/>
  <c r="C1206" i="34" a="1"/>
  <c r="C1206" i="34"/>
  <c r="C1207" i="34" a="1"/>
  <c r="C1207" i="34"/>
  <c r="C1208" i="34" a="1"/>
  <c r="C1208" i="34"/>
  <c r="C1209" i="34" a="1"/>
  <c r="C1209" i="34"/>
  <c r="C1210" i="34" a="1"/>
  <c r="C1210" i="34" s="1"/>
  <c r="C1211" i="34" a="1"/>
  <c r="C1211" i="34" s="1"/>
  <c r="C1212" i="34" a="1"/>
  <c r="C1212" i="34" s="1"/>
  <c r="C1213" i="34" a="1"/>
  <c r="C1213" i="34"/>
  <c r="K1213" i="34" s="1"/>
  <c r="C1214" i="34" a="1"/>
  <c r="C1214" i="34" s="1"/>
  <c r="C1215" i="34" a="1"/>
  <c r="C1215" i="34"/>
  <c r="C1216" i="34" a="1"/>
  <c r="C1216" i="34"/>
  <c r="C1217" i="34" a="1"/>
  <c r="C1217" i="34"/>
  <c r="C1218" i="34" a="1"/>
  <c r="C1218" i="34"/>
  <c r="C1219" i="34" a="1"/>
  <c r="C1219" i="34"/>
  <c r="C1220" i="34" a="1"/>
  <c r="C1220" i="34"/>
  <c r="C1" i="34" a="1"/>
  <c r="C1" i="34" s="1"/>
  <c r="K1" i="34" s="1"/>
  <c r="K5" i="34"/>
  <c r="K26" i="34"/>
  <c r="K32" i="34"/>
  <c r="K33" i="34"/>
  <c r="K54" i="34"/>
  <c r="K87" i="34"/>
  <c r="K89" i="34"/>
  <c r="K101" i="34"/>
  <c r="K129" i="34"/>
  <c r="K147" i="34"/>
  <c r="K172" i="34"/>
  <c r="K173" i="34"/>
  <c r="K185" i="34"/>
  <c r="K186" i="34"/>
  <c r="K201" i="34"/>
  <c r="K218" i="34"/>
  <c r="K352" i="34"/>
  <c r="K353" i="34"/>
  <c r="K366" i="34"/>
  <c r="K368" i="34"/>
  <c r="K389" i="34"/>
  <c r="K392" i="34"/>
  <c r="K410" i="34"/>
  <c r="K411" i="34"/>
  <c r="K412" i="34"/>
  <c r="K416" i="34"/>
  <c r="K460" i="34"/>
  <c r="K482" i="34"/>
  <c r="K483" i="34"/>
  <c r="K484" i="34"/>
  <c r="K486" i="34"/>
  <c r="K487" i="34"/>
  <c r="K493" i="34"/>
  <c r="K506" i="34"/>
  <c r="K508" i="34"/>
  <c r="K509" i="34"/>
  <c r="K510" i="34"/>
  <c r="K530" i="34"/>
  <c r="K533" i="34"/>
  <c r="K547" i="34"/>
  <c r="K581" i="34"/>
  <c r="K585" i="34"/>
  <c r="K606" i="34"/>
  <c r="K607" i="34"/>
  <c r="K608" i="34"/>
  <c r="K685" i="34"/>
  <c r="K702" i="34"/>
  <c r="K709" i="34"/>
  <c r="K727" i="34"/>
  <c r="K736" i="34"/>
  <c r="K747" i="34"/>
  <c r="K771" i="34"/>
  <c r="K773" i="34"/>
  <c r="K796" i="34"/>
  <c r="K821" i="34"/>
  <c r="K843" i="34"/>
  <c r="K844" i="34"/>
  <c r="K868" i="34"/>
  <c r="K871" i="34"/>
  <c r="K872" i="34"/>
  <c r="K873" i="34"/>
  <c r="K877" i="34"/>
  <c r="K939" i="34"/>
  <c r="K997" i="34"/>
  <c r="K1010" i="34"/>
  <c r="K1011" i="34"/>
  <c r="K1045" i="34"/>
  <c r="K1082" i="34"/>
  <c r="K1083" i="34"/>
  <c r="K1084" i="34"/>
  <c r="K1085" i="34"/>
  <c r="K1086" i="34"/>
  <c r="K1087" i="34"/>
  <c r="K1093" i="34"/>
  <c r="K1107" i="34"/>
  <c r="K1108" i="34"/>
  <c r="K1110" i="34"/>
  <c r="K1134" i="34"/>
  <c r="K1136" i="34"/>
  <c r="K1178" i="34"/>
  <c r="K1179" i="34"/>
  <c r="K1204" i="34"/>
  <c r="K1205" i="34"/>
  <c r="K6" i="34"/>
  <c r="K27" i="34"/>
  <c r="K28" i="34"/>
  <c r="K170" i="34"/>
  <c r="K171" i="34"/>
  <c r="K182" i="34"/>
  <c r="K184" i="34"/>
  <c r="K245" i="34"/>
  <c r="K246" i="34"/>
  <c r="K291" i="34"/>
  <c r="K294" i="34"/>
  <c r="K297" i="34"/>
  <c r="K315" i="34"/>
  <c r="K319" i="34"/>
  <c r="K363" i="34"/>
  <c r="K470" i="34"/>
  <c r="K471" i="34"/>
  <c r="K555" i="34"/>
  <c r="K579" i="34"/>
  <c r="K603" i="34"/>
  <c r="K699" i="34"/>
  <c r="K722" i="34"/>
  <c r="K723" i="34"/>
  <c r="K818" i="34"/>
  <c r="K819" i="34"/>
  <c r="K823" i="34"/>
  <c r="K847" i="34"/>
  <c r="K855" i="34"/>
  <c r="K858" i="34"/>
  <c r="K891" i="34"/>
  <c r="K901" i="34"/>
  <c r="K915" i="34"/>
  <c r="K916" i="34"/>
  <c r="K1035" i="34"/>
  <c r="K1047" i="34"/>
  <c r="K1131" i="34"/>
  <c r="K1155" i="34"/>
  <c r="K75" i="34"/>
  <c r="K122" i="34"/>
  <c r="K123" i="34"/>
  <c r="K146" i="34"/>
  <c r="K197" i="34"/>
  <c r="K243" i="34"/>
  <c r="K295" i="34"/>
  <c r="K338" i="34"/>
  <c r="K445" i="34"/>
  <c r="K459" i="34"/>
  <c r="K513" i="34"/>
  <c r="K554" i="34"/>
  <c r="K560" i="34"/>
  <c r="K578" i="34"/>
  <c r="K674" i="34"/>
  <c r="K829" i="34"/>
  <c r="K845" i="34"/>
  <c r="K896" i="34"/>
  <c r="K917" i="34"/>
  <c r="K458" i="34"/>
  <c r="K485" i="34"/>
  <c r="K700" i="34"/>
  <c r="K822" i="34"/>
  <c r="K856" i="34"/>
  <c r="K292" i="34"/>
  <c r="K293" i="34"/>
  <c r="K195" i="34"/>
  <c r="K1058" i="34"/>
  <c r="K1059" i="34"/>
  <c r="K267" i="34"/>
  <c r="K3" i="34"/>
  <c r="K2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J369" i="34"/>
  <c r="J370" i="34"/>
  <c r="J371" i="34"/>
  <c r="J372" i="34"/>
  <c r="J373" i="34"/>
  <c r="J374" i="34"/>
  <c r="J375" i="34"/>
  <c r="J376" i="34"/>
  <c r="J377" i="34"/>
  <c r="J378" i="34"/>
  <c r="J379" i="34"/>
  <c r="J380" i="34"/>
  <c r="J381" i="34"/>
  <c r="J382" i="34"/>
  <c r="J383" i="34"/>
  <c r="J384" i="34"/>
  <c r="J385" i="34"/>
  <c r="J386" i="34"/>
  <c r="J387" i="34"/>
  <c r="J388" i="34"/>
  <c r="J389" i="34"/>
  <c r="J390" i="34"/>
  <c r="J391" i="34"/>
  <c r="J392" i="34"/>
  <c r="J393" i="34"/>
  <c r="J394" i="34"/>
  <c r="J395" i="34"/>
  <c r="J396" i="34"/>
  <c r="J397" i="34"/>
  <c r="J398" i="34"/>
  <c r="J399" i="34"/>
  <c r="J400" i="34"/>
  <c r="J401" i="34"/>
  <c r="J402" i="34"/>
  <c r="J403" i="34"/>
  <c r="J404" i="34"/>
  <c r="J405" i="34"/>
  <c r="J406" i="34"/>
  <c r="J407" i="34"/>
  <c r="J408" i="34"/>
  <c r="J409" i="34"/>
  <c r="J410" i="34"/>
  <c r="J411" i="34"/>
  <c r="J412" i="34"/>
  <c r="J413" i="34"/>
  <c r="J414" i="34"/>
  <c r="J415" i="34"/>
  <c r="J416" i="34"/>
  <c r="J417" i="34"/>
  <c r="J418" i="34"/>
  <c r="J419" i="34"/>
  <c r="J420" i="34"/>
  <c r="J421" i="34"/>
  <c r="J422" i="34"/>
  <c r="J423" i="34"/>
  <c r="J424" i="34"/>
  <c r="J425" i="34"/>
  <c r="J426" i="34"/>
  <c r="J427" i="34"/>
  <c r="J428" i="34"/>
  <c r="J429" i="34"/>
  <c r="J430" i="34"/>
  <c r="J431" i="34"/>
  <c r="J432" i="34"/>
  <c r="J433" i="34"/>
  <c r="J434" i="34"/>
  <c r="J435" i="34"/>
  <c r="J436" i="34"/>
  <c r="J437" i="34"/>
  <c r="J438" i="34"/>
  <c r="J439" i="34"/>
  <c r="J440" i="34"/>
  <c r="J441" i="34"/>
  <c r="J442" i="34"/>
  <c r="J443" i="34"/>
  <c r="J444" i="34"/>
  <c r="J445" i="34"/>
  <c r="J446" i="34"/>
  <c r="J447" i="34"/>
  <c r="J448" i="34"/>
  <c r="J449" i="34"/>
  <c r="J450" i="34"/>
  <c r="J451" i="34"/>
  <c r="J452" i="34"/>
  <c r="J453" i="34"/>
  <c r="J454" i="34"/>
  <c r="J455" i="34"/>
  <c r="J456" i="34"/>
  <c r="J457" i="34"/>
  <c r="J458" i="34"/>
  <c r="J459" i="34"/>
  <c r="J460" i="34"/>
  <c r="J461" i="34"/>
  <c r="J462" i="34"/>
  <c r="J463" i="34"/>
  <c r="J464" i="34"/>
  <c r="J465" i="34"/>
  <c r="J466" i="34"/>
  <c r="J467" i="34"/>
  <c r="J468" i="34"/>
  <c r="J469" i="34"/>
  <c r="J470" i="34"/>
  <c r="J471" i="34"/>
  <c r="J472" i="34"/>
  <c r="J473" i="34"/>
  <c r="J474" i="34"/>
  <c r="J475" i="34"/>
  <c r="J476" i="34"/>
  <c r="J477" i="34"/>
  <c r="J478" i="34"/>
  <c r="J479" i="34"/>
  <c r="J480" i="34"/>
  <c r="J481" i="34"/>
  <c r="J482" i="34"/>
  <c r="J483" i="34"/>
  <c r="J484" i="34"/>
  <c r="J485" i="34"/>
  <c r="J486" i="34"/>
  <c r="J487" i="34"/>
  <c r="J488" i="34"/>
  <c r="J489" i="34"/>
  <c r="J490" i="34"/>
  <c r="J491" i="34"/>
  <c r="J492" i="34"/>
  <c r="J493" i="34"/>
  <c r="J494" i="34"/>
  <c r="J495" i="34"/>
  <c r="J496" i="34"/>
  <c r="J497" i="34"/>
  <c r="J498" i="34"/>
  <c r="J499" i="34"/>
  <c r="J500" i="34"/>
  <c r="J501" i="34"/>
  <c r="J502" i="34"/>
  <c r="J503" i="34"/>
  <c r="J504" i="34"/>
  <c r="J505" i="34"/>
  <c r="J506" i="34"/>
  <c r="J507" i="34"/>
  <c r="J508" i="34"/>
  <c r="J509" i="34"/>
  <c r="J510" i="34"/>
  <c r="J511" i="34"/>
  <c r="J512" i="34"/>
  <c r="J513" i="34"/>
  <c r="J514" i="34"/>
  <c r="J515" i="34"/>
  <c r="J516" i="34"/>
  <c r="J517" i="34"/>
  <c r="J518" i="34"/>
  <c r="J519" i="34"/>
  <c r="J520" i="34"/>
  <c r="J521" i="34"/>
  <c r="J522" i="34"/>
  <c r="J523" i="34"/>
  <c r="J524" i="34"/>
  <c r="J525" i="34"/>
  <c r="J526" i="34"/>
  <c r="J527" i="34"/>
  <c r="J528" i="34"/>
  <c r="J529" i="34"/>
  <c r="J530" i="34"/>
  <c r="J531" i="34"/>
  <c r="J532" i="34"/>
  <c r="J533" i="34"/>
  <c r="J534" i="34"/>
  <c r="J535" i="34"/>
  <c r="J536" i="34"/>
  <c r="J537" i="34"/>
  <c r="J538" i="34"/>
  <c r="J539" i="34"/>
  <c r="J540" i="34"/>
  <c r="J541" i="34"/>
  <c r="J542" i="34"/>
  <c r="J543" i="34"/>
  <c r="J544" i="34"/>
  <c r="J545" i="34"/>
  <c r="J546" i="34"/>
  <c r="J547" i="34"/>
  <c r="J548" i="34"/>
  <c r="J549" i="34"/>
  <c r="J550" i="34"/>
  <c r="J551" i="34"/>
  <c r="J552" i="34"/>
  <c r="J553" i="34"/>
  <c r="J554" i="34"/>
  <c r="J555" i="34"/>
  <c r="J556" i="34"/>
  <c r="J557" i="34"/>
  <c r="J558" i="34"/>
  <c r="J559" i="34"/>
  <c r="J560" i="34"/>
  <c r="J561" i="34"/>
  <c r="J562" i="34"/>
  <c r="J563" i="34"/>
  <c r="J564" i="34"/>
  <c r="J565" i="34"/>
  <c r="J566" i="34"/>
  <c r="J567" i="34"/>
  <c r="J568" i="34"/>
  <c r="J569" i="34"/>
  <c r="J570" i="34"/>
  <c r="J571" i="34"/>
  <c r="J572" i="34"/>
  <c r="J573" i="34"/>
  <c r="J574" i="34"/>
  <c r="J575" i="34"/>
  <c r="J576" i="34"/>
  <c r="J577" i="34"/>
  <c r="J578" i="34"/>
  <c r="J579" i="34"/>
  <c r="J580" i="34"/>
  <c r="J581" i="34"/>
  <c r="J582" i="34"/>
  <c r="J583" i="34"/>
  <c r="J584" i="34"/>
  <c r="J585" i="34"/>
  <c r="J586" i="34"/>
  <c r="J587" i="34"/>
  <c r="J588" i="34"/>
  <c r="J589" i="34"/>
  <c r="J590" i="34"/>
  <c r="J591" i="34"/>
  <c r="J592" i="34"/>
  <c r="J593" i="34"/>
  <c r="J594" i="34"/>
  <c r="J595" i="34"/>
  <c r="J596" i="34"/>
  <c r="J597" i="34"/>
  <c r="J598" i="34"/>
  <c r="J599" i="34"/>
  <c r="J600" i="34"/>
  <c r="J601" i="34"/>
  <c r="J602" i="34"/>
  <c r="J603" i="34"/>
  <c r="J604" i="34"/>
  <c r="J605" i="34"/>
  <c r="J606" i="34"/>
  <c r="J607" i="34"/>
  <c r="J608" i="34"/>
  <c r="J609" i="34"/>
  <c r="J610" i="34"/>
  <c r="J611" i="34"/>
  <c r="J612" i="34"/>
  <c r="J613" i="34"/>
  <c r="J614" i="34"/>
  <c r="J615" i="34"/>
  <c r="J616" i="34"/>
  <c r="J617" i="34"/>
  <c r="J618" i="34"/>
  <c r="J619" i="34"/>
  <c r="J620" i="34"/>
  <c r="J621" i="34"/>
  <c r="J622" i="34"/>
  <c r="J623" i="34"/>
  <c r="J624" i="34"/>
  <c r="J625" i="34"/>
  <c r="J626" i="34"/>
  <c r="J627" i="34"/>
  <c r="J628" i="34"/>
  <c r="J629" i="34"/>
  <c r="J630" i="34"/>
  <c r="J631" i="34"/>
  <c r="J632" i="34"/>
  <c r="J633" i="34"/>
  <c r="J634" i="34"/>
  <c r="J635" i="34"/>
  <c r="J636" i="34"/>
  <c r="J637" i="34"/>
  <c r="J638" i="34"/>
  <c r="J639" i="34"/>
  <c r="J640" i="34"/>
  <c r="J641" i="34"/>
  <c r="J642" i="34"/>
  <c r="J643" i="34"/>
  <c r="J644" i="34"/>
  <c r="J645" i="34"/>
  <c r="J646" i="34"/>
  <c r="J647" i="34"/>
  <c r="J648" i="34"/>
  <c r="J649" i="34"/>
  <c r="J650" i="34"/>
  <c r="J651" i="34"/>
  <c r="J652" i="34"/>
  <c r="J653" i="34"/>
  <c r="J654" i="34"/>
  <c r="J655" i="34"/>
  <c r="J656" i="34"/>
  <c r="J657" i="34"/>
  <c r="J658" i="34"/>
  <c r="J659" i="34"/>
  <c r="J660" i="34"/>
  <c r="J661" i="34"/>
  <c r="J662" i="34"/>
  <c r="J663" i="34"/>
  <c r="J664" i="34"/>
  <c r="J665" i="34"/>
  <c r="J666" i="34"/>
  <c r="J667" i="34"/>
  <c r="J668" i="34"/>
  <c r="J669" i="34"/>
  <c r="J670" i="34"/>
  <c r="J671" i="34"/>
  <c r="J672" i="34"/>
  <c r="J673" i="34"/>
  <c r="J674" i="34"/>
  <c r="J675" i="34"/>
  <c r="J676" i="34"/>
  <c r="J677" i="34"/>
  <c r="J678" i="34"/>
  <c r="J679" i="34"/>
  <c r="J680" i="34"/>
  <c r="J681" i="34"/>
  <c r="J682" i="34"/>
  <c r="J683" i="34"/>
  <c r="J684" i="34"/>
  <c r="J685" i="34"/>
  <c r="J686" i="34"/>
  <c r="J687" i="34"/>
  <c r="J688" i="34"/>
  <c r="J689" i="34"/>
  <c r="J690" i="34"/>
  <c r="J691" i="34"/>
  <c r="J692" i="34"/>
  <c r="J693" i="34"/>
  <c r="J694" i="34"/>
  <c r="J695" i="34"/>
  <c r="J696" i="34"/>
  <c r="J697" i="34"/>
  <c r="J698" i="34"/>
  <c r="J699" i="34"/>
  <c r="J700" i="34"/>
  <c r="J701" i="34"/>
  <c r="J702" i="34"/>
  <c r="J703" i="34"/>
  <c r="J704" i="34"/>
  <c r="J705" i="34"/>
  <c r="J706" i="34"/>
  <c r="J707" i="34"/>
  <c r="J708" i="34"/>
  <c r="J709" i="34"/>
  <c r="J710" i="34"/>
  <c r="J711" i="34"/>
  <c r="J712" i="34"/>
  <c r="J713" i="34"/>
  <c r="J714" i="34"/>
  <c r="J715" i="34"/>
  <c r="J716" i="34"/>
  <c r="J717" i="34"/>
  <c r="J718" i="34"/>
  <c r="J719" i="34"/>
  <c r="J720" i="34"/>
  <c r="J721" i="34"/>
  <c r="J722" i="34"/>
  <c r="J723" i="34"/>
  <c r="J724" i="34"/>
  <c r="J725" i="34"/>
  <c r="J726" i="34"/>
  <c r="J727" i="34"/>
  <c r="J728" i="34"/>
  <c r="J729" i="34"/>
  <c r="J730" i="34"/>
  <c r="J731" i="34"/>
  <c r="J732" i="34"/>
  <c r="J733" i="34"/>
  <c r="J734" i="34"/>
  <c r="J735" i="34"/>
  <c r="J736" i="34"/>
  <c r="J737" i="34"/>
  <c r="J738" i="34"/>
  <c r="J739" i="34"/>
  <c r="J740" i="34"/>
  <c r="J741" i="34"/>
  <c r="J742" i="34"/>
  <c r="J743" i="34"/>
  <c r="J744" i="34"/>
  <c r="J745" i="34"/>
  <c r="J746" i="34"/>
  <c r="J747" i="34"/>
  <c r="J748" i="34"/>
  <c r="J749" i="34"/>
  <c r="J750" i="34"/>
  <c r="J751" i="34"/>
  <c r="J752" i="34"/>
  <c r="J753" i="34"/>
  <c r="J754" i="34"/>
  <c r="J755" i="34"/>
  <c r="J756" i="34"/>
  <c r="J757" i="34"/>
  <c r="J758" i="34"/>
  <c r="J759" i="34"/>
  <c r="J760" i="34"/>
  <c r="J761" i="34"/>
  <c r="J762" i="34"/>
  <c r="J763" i="34"/>
  <c r="J764" i="34"/>
  <c r="J765" i="34"/>
  <c r="J766" i="34"/>
  <c r="J767" i="34"/>
  <c r="J768" i="34"/>
  <c r="J769" i="34"/>
  <c r="J770" i="34"/>
  <c r="J771" i="34"/>
  <c r="J772" i="34"/>
  <c r="J773" i="34"/>
  <c r="J774" i="34"/>
  <c r="J775" i="34"/>
  <c r="J776" i="34"/>
  <c r="J777" i="34"/>
  <c r="J778" i="34"/>
  <c r="J779" i="34"/>
  <c r="J780" i="34"/>
  <c r="J781" i="34"/>
  <c r="J782" i="34"/>
  <c r="J783" i="34"/>
  <c r="J784" i="34"/>
  <c r="J785" i="34"/>
  <c r="J786" i="34"/>
  <c r="J787" i="34"/>
  <c r="J788" i="34"/>
  <c r="J789" i="34"/>
  <c r="J790" i="34"/>
  <c r="J791" i="34"/>
  <c r="J792" i="34"/>
  <c r="J793" i="34"/>
  <c r="J794" i="34"/>
  <c r="J795" i="34"/>
  <c r="J796" i="34"/>
  <c r="J797" i="34"/>
  <c r="J798" i="34"/>
  <c r="J799" i="34"/>
  <c r="J800" i="34"/>
  <c r="J801" i="34"/>
  <c r="J802" i="34"/>
  <c r="J803" i="34"/>
  <c r="J804" i="34"/>
  <c r="J805" i="34"/>
  <c r="J806" i="34"/>
  <c r="J807" i="34"/>
  <c r="J808" i="34"/>
  <c r="J809" i="34"/>
  <c r="J810" i="34"/>
  <c r="J811" i="34"/>
  <c r="J812" i="34"/>
  <c r="J813" i="34"/>
  <c r="J814" i="34"/>
  <c r="J815" i="34"/>
  <c r="J816" i="34"/>
  <c r="J817" i="34"/>
  <c r="J818" i="34"/>
  <c r="J819" i="34"/>
  <c r="J820" i="34"/>
  <c r="J821" i="34"/>
  <c r="J822" i="34"/>
  <c r="J823" i="34"/>
  <c r="J824" i="34"/>
  <c r="J825" i="34"/>
  <c r="J826" i="34"/>
  <c r="J827" i="34"/>
  <c r="J828" i="34"/>
  <c r="J829" i="34"/>
  <c r="J830" i="34"/>
  <c r="J831" i="34"/>
  <c r="J832" i="34"/>
  <c r="J833" i="34"/>
  <c r="J834" i="34"/>
  <c r="J835" i="34"/>
  <c r="J836" i="34"/>
  <c r="J837" i="34"/>
  <c r="J838" i="34"/>
  <c r="J839" i="34"/>
  <c r="J840" i="34"/>
  <c r="J841" i="34"/>
  <c r="J842" i="34"/>
  <c r="J843" i="34"/>
  <c r="J844" i="34"/>
  <c r="J845" i="34"/>
  <c r="J846" i="34"/>
  <c r="J847" i="34"/>
  <c r="J848" i="34"/>
  <c r="J849" i="34"/>
  <c r="J850" i="34"/>
  <c r="J851" i="34"/>
  <c r="J852" i="34"/>
  <c r="J853" i="34"/>
  <c r="J854" i="34"/>
  <c r="J855" i="34"/>
  <c r="J856" i="34"/>
  <c r="J857" i="34"/>
  <c r="J858" i="34"/>
  <c r="J859" i="34"/>
  <c r="J860" i="34"/>
  <c r="J861" i="34"/>
  <c r="J862" i="34"/>
  <c r="J863" i="34"/>
  <c r="J864" i="34"/>
  <c r="J865" i="34"/>
  <c r="J866" i="34"/>
  <c r="J867" i="34"/>
  <c r="J868" i="34"/>
  <c r="J869" i="34"/>
  <c r="J870" i="34"/>
  <c r="J871" i="34"/>
  <c r="J872" i="34"/>
  <c r="J873" i="34"/>
  <c r="J874" i="34"/>
  <c r="J875" i="34"/>
  <c r="J876" i="34"/>
  <c r="J877" i="34"/>
  <c r="J878" i="34"/>
  <c r="J879" i="34"/>
  <c r="J880" i="34"/>
  <c r="J881" i="34"/>
  <c r="J882" i="34"/>
  <c r="J883" i="34"/>
  <c r="J884" i="34"/>
  <c r="J885" i="34"/>
  <c r="J886" i="34"/>
  <c r="J887" i="34"/>
  <c r="J888" i="34"/>
  <c r="J889" i="34"/>
  <c r="J890" i="34"/>
  <c r="J891" i="34"/>
  <c r="J892" i="34"/>
  <c r="J893" i="34"/>
  <c r="J894" i="34"/>
  <c r="J895" i="34"/>
  <c r="J896" i="34"/>
  <c r="J897" i="34"/>
  <c r="J898" i="34"/>
  <c r="J899" i="34"/>
  <c r="J900" i="34"/>
  <c r="J901" i="34"/>
  <c r="J902" i="34"/>
  <c r="J903" i="34"/>
  <c r="J904" i="34"/>
  <c r="J905" i="34"/>
  <c r="J906" i="34"/>
  <c r="J907" i="34"/>
  <c r="J908" i="34"/>
  <c r="J909" i="34"/>
  <c r="J910" i="34"/>
  <c r="J911" i="34"/>
  <c r="J912" i="34"/>
  <c r="J913" i="34"/>
  <c r="J914" i="34"/>
  <c r="J915" i="34"/>
  <c r="J916" i="34"/>
  <c r="J917" i="34"/>
  <c r="J918" i="34"/>
  <c r="J919" i="34"/>
  <c r="J920" i="34"/>
  <c r="J921" i="34"/>
  <c r="J922" i="34"/>
  <c r="J923" i="34"/>
  <c r="J924" i="34"/>
  <c r="J925" i="34"/>
  <c r="J926" i="34"/>
  <c r="J927" i="34"/>
  <c r="J928" i="34"/>
  <c r="J929" i="34"/>
  <c r="J930" i="34"/>
  <c r="J931" i="34"/>
  <c r="J932" i="34"/>
  <c r="J933" i="34"/>
  <c r="J934" i="34"/>
  <c r="J935" i="34"/>
  <c r="J936" i="34"/>
  <c r="J937" i="34"/>
  <c r="J938" i="34"/>
  <c r="J939" i="34"/>
  <c r="J940" i="34"/>
  <c r="J941" i="34"/>
  <c r="J942" i="34"/>
  <c r="J943" i="34"/>
  <c r="J944" i="34"/>
  <c r="J945" i="34"/>
  <c r="J946" i="34"/>
  <c r="J947" i="34"/>
  <c r="J948" i="34"/>
  <c r="J949" i="34"/>
  <c r="J950" i="34"/>
  <c r="J951" i="34"/>
  <c r="J952" i="34"/>
  <c r="J953" i="34"/>
  <c r="J954" i="34"/>
  <c r="J955" i="34"/>
  <c r="J956" i="34"/>
  <c r="J957" i="34"/>
  <c r="J958" i="34"/>
  <c r="J959" i="34"/>
  <c r="J960" i="34"/>
  <c r="J961" i="34"/>
  <c r="J962" i="34"/>
  <c r="J963" i="34"/>
  <c r="J964" i="34"/>
  <c r="J965" i="34"/>
  <c r="J966" i="34"/>
  <c r="J967" i="34"/>
  <c r="J968" i="34"/>
  <c r="J969" i="34"/>
  <c r="J970" i="34"/>
  <c r="J971" i="34"/>
  <c r="J972" i="34"/>
  <c r="J973" i="34"/>
  <c r="J974" i="34"/>
  <c r="J975" i="34"/>
  <c r="J976" i="34"/>
  <c r="J977" i="34"/>
  <c r="J978" i="34"/>
  <c r="J979" i="34"/>
  <c r="J980" i="34"/>
  <c r="J981" i="34"/>
  <c r="J982" i="34"/>
  <c r="J983" i="34"/>
  <c r="J984" i="34"/>
  <c r="J985" i="34"/>
  <c r="J986" i="34"/>
  <c r="J987" i="34"/>
  <c r="J988" i="34"/>
  <c r="J989" i="34"/>
  <c r="J990" i="34"/>
  <c r="J991" i="34"/>
  <c r="J992" i="34"/>
  <c r="J993" i="34"/>
  <c r="J994" i="34"/>
  <c r="J995" i="34"/>
  <c r="J996" i="34"/>
  <c r="J997" i="34"/>
  <c r="J998" i="34"/>
  <c r="J999" i="34"/>
  <c r="J1000" i="34"/>
  <c r="J1001" i="34"/>
  <c r="J1002" i="34"/>
  <c r="J1003" i="34"/>
  <c r="J1004" i="34"/>
  <c r="J1005" i="34"/>
  <c r="J1006" i="34"/>
  <c r="J1007" i="34"/>
  <c r="J1008" i="34"/>
  <c r="J1009" i="34"/>
  <c r="J1010" i="34"/>
  <c r="J1011" i="34"/>
  <c r="J1012" i="34"/>
  <c r="J1013" i="34"/>
  <c r="J1014" i="34"/>
  <c r="J1015" i="34"/>
  <c r="J1016" i="34"/>
  <c r="J1017" i="34"/>
  <c r="J1018" i="34"/>
  <c r="J1019" i="34"/>
  <c r="J1020" i="34"/>
  <c r="J1021" i="34"/>
  <c r="J1022" i="34"/>
  <c r="J1023" i="34"/>
  <c r="J1024" i="34"/>
  <c r="J1025" i="34"/>
  <c r="J1026" i="34"/>
  <c r="J1027" i="34"/>
  <c r="J1028" i="34"/>
  <c r="J1029" i="34"/>
  <c r="J1030" i="34"/>
  <c r="J1031" i="34"/>
  <c r="J1032" i="34"/>
  <c r="J1033" i="34"/>
  <c r="J1034" i="34"/>
  <c r="J1035" i="34"/>
  <c r="J1036" i="34"/>
  <c r="J1037" i="34"/>
  <c r="J1038" i="34"/>
  <c r="J1039" i="34"/>
  <c r="J1040" i="34"/>
  <c r="J1041" i="34"/>
  <c r="J1042" i="34"/>
  <c r="J1043" i="34"/>
  <c r="J1044" i="34"/>
  <c r="J1045" i="34"/>
  <c r="J1046" i="34"/>
  <c r="J1047" i="34"/>
  <c r="J1048" i="34"/>
  <c r="J1049" i="34"/>
  <c r="J1050" i="34"/>
  <c r="J1051" i="34"/>
  <c r="J1052" i="34"/>
  <c r="J1053" i="34"/>
  <c r="J1054" i="34"/>
  <c r="J1055" i="34"/>
  <c r="J1056" i="34"/>
  <c r="J1057" i="34"/>
  <c r="J1058" i="34"/>
  <c r="J1059" i="34"/>
  <c r="J1060" i="34"/>
  <c r="J1061" i="34"/>
  <c r="J1062" i="34"/>
  <c r="J1063" i="34"/>
  <c r="J1064" i="34"/>
  <c r="J1065" i="34"/>
  <c r="J1066" i="34"/>
  <c r="J1067" i="34"/>
  <c r="J1068" i="34"/>
  <c r="J1069" i="34"/>
  <c r="J1070" i="34"/>
  <c r="J1071" i="34"/>
  <c r="J1072" i="34"/>
  <c r="J1073" i="34"/>
  <c r="J1074" i="34"/>
  <c r="J1075" i="34"/>
  <c r="J1076" i="34"/>
  <c r="J1077" i="34"/>
  <c r="J1078" i="34"/>
  <c r="J1079" i="34"/>
  <c r="J1080" i="34"/>
  <c r="J1081" i="34"/>
  <c r="J1082" i="34"/>
  <c r="J1083" i="34"/>
  <c r="J1084" i="34"/>
  <c r="J1085" i="34"/>
  <c r="J1086" i="34"/>
  <c r="J1087" i="34"/>
  <c r="J1088" i="34"/>
  <c r="J1089" i="34"/>
  <c r="J1090" i="34"/>
  <c r="J1091" i="34"/>
  <c r="J1092" i="34"/>
  <c r="J1093" i="34"/>
  <c r="J1094" i="34"/>
  <c r="J1095" i="34"/>
  <c r="J1096" i="34"/>
  <c r="J1097" i="34"/>
  <c r="J1098" i="34"/>
  <c r="J1099" i="34"/>
  <c r="J1100" i="34"/>
  <c r="J1101" i="34"/>
  <c r="J1102" i="34"/>
  <c r="J1103" i="34"/>
  <c r="J1104" i="34"/>
  <c r="J1105" i="34"/>
  <c r="J1106" i="34"/>
  <c r="J1107" i="34"/>
  <c r="J1108" i="34"/>
  <c r="J1109" i="34"/>
  <c r="J1110" i="34"/>
  <c r="J1111" i="34"/>
  <c r="J1112" i="34"/>
  <c r="J1113" i="34"/>
  <c r="J1114" i="34"/>
  <c r="J1115" i="34"/>
  <c r="J1116" i="34"/>
  <c r="J1117" i="34"/>
  <c r="J1118" i="34"/>
  <c r="J1119" i="34"/>
  <c r="J1120" i="34"/>
  <c r="J1121" i="34"/>
  <c r="J1122" i="34"/>
  <c r="J1123" i="34"/>
  <c r="J1124" i="34"/>
  <c r="J1125" i="34"/>
  <c r="J1126" i="34"/>
  <c r="J1127" i="34"/>
  <c r="J1128" i="34"/>
  <c r="J1129" i="34"/>
  <c r="J1130" i="34"/>
  <c r="J1131" i="34"/>
  <c r="J1132" i="34"/>
  <c r="J1133" i="34"/>
  <c r="J1134" i="34"/>
  <c r="J1135" i="34"/>
  <c r="J1136" i="34"/>
  <c r="J1137" i="34"/>
  <c r="J1138" i="34"/>
  <c r="J1139" i="34"/>
  <c r="J1140" i="34"/>
  <c r="J1141" i="34"/>
  <c r="J1142" i="34"/>
  <c r="J1143" i="34"/>
  <c r="J1144" i="34"/>
  <c r="J1145" i="34"/>
  <c r="J1146" i="34"/>
  <c r="J1147" i="34"/>
  <c r="J1148" i="34"/>
  <c r="J1149" i="34"/>
  <c r="J1150" i="34"/>
  <c r="J1151" i="34"/>
  <c r="J1152" i="34"/>
  <c r="J1153" i="34"/>
  <c r="J1154" i="34"/>
  <c r="J1155" i="34"/>
  <c r="J1156" i="34"/>
  <c r="J1157" i="34"/>
  <c r="J1158" i="34"/>
  <c r="J1159" i="34"/>
  <c r="J1160" i="34"/>
  <c r="J1161" i="34"/>
  <c r="J1162" i="34"/>
  <c r="J1163" i="34"/>
  <c r="J1164" i="34"/>
  <c r="J1165" i="34"/>
  <c r="J1166" i="34"/>
  <c r="J1167" i="34"/>
  <c r="J1168" i="34"/>
  <c r="J1169" i="34"/>
  <c r="J1170" i="34"/>
  <c r="J1171" i="34"/>
  <c r="J1172" i="34"/>
  <c r="J1173" i="34"/>
  <c r="J1174" i="34"/>
  <c r="J1175" i="34"/>
  <c r="J1176" i="34"/>
  <c r="J1177" i="34"/>
  <c r="J1178" i="34"/>
  <c r="J1179" i="34"/>
  <c r="J1180" i="34"/>
  <c r="J1181" i="34"/>
  <c r="J1182" i="34"/>
  <c r="J1183" i="34"/>
  <c r="J1184" i="34"/>
  <c r="J1185" i="34"/>
  <c r="J1186" i="34"/>
  <c r="J1187" i="34"/>
  <c r="J1188" i="34"/>
  <c r="J1189" i="34"/>
  <c r="J1190" i="34"/>
  <c r="J1191" i="34"/>
  <c r="J1192" i="34"/>
  <c r="J1193" i="34"/>
  <c r="J1194" i="34"/>
  <c r="J1195" i="34"/>
  <c r="J1196" i="34"/>
  <c r="J1197" i="34"/>
  <c r="J1198" i="34"/>
  <c r="J1199" i="34"/>
  <c r="J1200" i="34"/>
  <c r="J1201" i="34"/>
  <c r="J1202" i="34"/>
  <c r="J1203" i="34"/>
  <c r="J1204" i="34"/>
  <c r="J1205" i="34"/>
  <c r="J1206" i="34"/>
  <c r="J1207" i="34"/>
  <c r="J1208" i="34"/>
  <c r="J1209" i="34"/>
  <c r="J1210" i="34"/>
  <c r="J1211" i="34"/>
  <c r="J1212" i="34"/>
  <c r="J1213" i="34"/>
  <c r="J1214" i="34"/>
  <c r="J1215" i="34"/>
  <c r="J1216" i="34"/>
  <c r="J1217" i="34"/>
  <c r="J1218" i="34"/>
  <c r="J1219" i="34"/>
  <c r="J1220" i="34"/>
  <c r="J1" i="34"/>
  <c r="I2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" i="34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1056" i="34"/>
  <c r="H1057" i="34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H1108" i="34"/>
  <c r="H1109" i="34"/>
  <c r="H1110" i="34"/>
  <c r="H1111" i="34"/>
  <c r="H1112" i="34"/>
  <c r="H1113" i="34"/>
  <c r="H1114" i="34"/>
  <c r="H1115" i="34"/>
  <c r="H1116" i="34"/>
  <c r="H1117" i="34"/>
  <c r="H1118" i="34"/>
  <c r="H1119" i="34"/>
  <c r="H1120" i="34"/>
  <c r="H1121" i="34"/>
  <c r="H1122" i="34"/>
  <c r="H1123" i="34"/>
  <c r="H1124" i="34"/>
  <c r="H1125" i="34"/>
  <c r="H1126" i="34"/>
  <c r="H1127" i="34"/>
  <c r="H1128" i="34"/>
  <c r="H1129" i="34"/>
  <c r="H1130" i="34"/>
  <c r="H1131" i="34"/>
  <c r="H1132" i="34"/>
  <c r="H1133" i="34"/>
  <c r="H1134" i="34"/>
  <c r="H1135" i="34"/>
  <c r="H1136" i="34"/>
  <c r="H1137" i="34"/>
  <c r="H1138" i="34"/>
  <c r="H1139" i="34"/>
  <c r="H1140" i="34"/>
  <c r="H1141" i="34"/>
  <c r="H1142" i="34"/>
  <c r="H1143" i="34"/>
  <c r="H1144" i="34"/>
  <c r="H1145" i="34"/>
  <c r="H1146" i="34"/>
  <c r="H1147" i="34"/>
  <c r="H1148" i="34"/>
  <c r="H1149" i="34"/>
  <c r="H1150" i="34"/>
  <c r="H1151" i="34"/>
  <c r="H1152" i="34"/>
  <c r="H1153" i="34"/>
  <c r="H1154" i="34"/>
  <c r="H1155" i="34"/>
  <c r="H1156" i="34"/>
  <c r="H1157" i="34"/>
  <c r="H1158" i="34"/>
  <c r="H1159" i="34"/>
  <c r="H1160" i="34"/>
  <c r="H1161" i="34"/>
  <c r="H1162" i="34"/>
  <c r="H1163" i="34"/>
  <c r="H1164" i="34"/>
  <c r="H1165" i="34"/>
  <c r="H1166" i="34"/>
  <c r="H1167" i="34"/>
  <c r="H1168" i="34"/>
  <c r="H1169" i="34"/>
  <c r="H1170" i="34"/>
  <c r="H1171" i="34"/>
  <c r="H1172" i="34"/>
  <c r="H1173" i="34"/>
  <c r="H1174" i="34"/>
  <c r="H1175" i="34"/>
  <c r="H1176" i="34"/>
  <c r="H1177" i="34"/>
  <c r="H1178" i="34"/>
  <c r="H1179" i="34"/>
  <c r="H1180" i="34"/>
  <c r="H1181" i="34"/>
  <c r="H1182" i="34"/>
  <c r="H1183" i="34"/>
  <c r="H1184" i="34"/>
  <c r="H1185" i="34"/>
  <c r="H1186" i="34"/>
  <c r="H1187" i="34"/>
  <c r="H1188" i="34"/>
  <c r="H1189" i="34"/>
  <c r="H1190" i="34"/>
  <c r="H1191" i="34"/>
  <c r="H1192" i="34"/>
  <c r="H1193" i="34"/>
  <c r="H1194" i="34"/>
  <c r="H1195" i="34"/>
  <c r="H1196" i="34"/>
  <c r="H1197" i="34"/>
  <c r="H1198" i="34"/>
  <c r="H1199" i="34"/>
  <c r="H1200" i="34"/>
  <c r="H1201" i="34"/>
  <c r="H1202" i="34"/>
  <c r="H1203" i="34"/>
  <c r="H1204" i="34"/>
  <c r="H1205" i="34"/>
  <c r="H1206" i="34"/>
  <c r="H1207" i="34"/>
  <c r="H1208" i="34"/>
  <c r="H1209" i="34"/>
  <c r="H1210" i="34"/>
  <c r="H1211" i="34"/>
  <c r="H1212" i="34"/>
  <c r="H1213" i="34"/>
  <c r="H1214" i="34"/>
  <c r="H1215" i="34"/>
  <c r="H1216" i="34"/>
  <c r="H1217" i="34"/>
  <c r="H1218" i="34"/>
  <c r="H1219" i="34"/>
  <c r="H1220" i="34"/>
  <c r="H1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" i="34"/>
  <c r="K441" i="34" l="1"/>
  <c r="K776" i="34"/>
  <c r="K1207" i="34"/>
  <c r="K775" i="34"/>
  <c r="K705" i="34"/>
  <c r="K945" i="34"/>
  <c r="K846" i="34"/>
  <c r="K534" i="34"/>
  <c r="K439" i="34"/>
  <c r="K321" i="34"/>
  <c r="K1206" i="34"/>
  <c r="K1111" i="34"/>
  <c r="K1016" i="34"/>
  <c r="K930" i="34"/>
  <c r="K662" i="34"/>
  <c r="K561" i="34"/>
  <c r="K438" i="34"/>
  <c r="K91" i="34"/>
  <c r="K29" i="34"/>
  <c r="K1137" i="34"/>
  <c r="K1069" i="34"/>
  <c r="K1015" i="34"/>
  <c r="K986" i="34"/>
  <c r="K532" i="34"/>
  <c r="K464" i="34"/>
  <c r="K364" i="34"/>
  <c r="K174" i="34"/>
  <c r="K90" i="34"/>
  <c r="K1209" i="34"/>
  <c r="K849" i="34"/>
  <c r="K1208" i="34"/>
  <c r="K1113" i="34"/>
  <c r="K848" i="34"/>
  <c r="K536" i="34"/>
  <c r="K177" i="34"/>
  <c r="K535" i="34"/>
  <c r="K440" i="34"/>
  <c r="K1112" i="34"/>
  <c r="K367" i="34"/>
  <c r="K249" i="34"/>
  <c r="K1017" i="34"/>
  <c r="K989" i="34"/>
  <c r="K774" i="34"/>
  <c r="K704" i="34"/>
  <c r="K663" i="34"/>
  <c r="K465" i="34"/>
  <c r="K248" i="34"/>
  <c r="K944" i="34"/>
  <c r="K676" i="34"/>
  <c r="K1123" i="34"/>
  <c r="K943" i="34"/>
  <c r="K929" i="34"/>
  <c r="K859" i="34"/>
  <c r="K772" i="34"/>
  <c r="K661" i="34"/>
  <c r="K604" i="34"/>
  <c r="K437" i="34"/>
  <c r="K290" i="34"/>
  <c r="K969" i="34"/>
  <c r="K1161" i="34"/>
  <c r="K1065" i="34"/>
  <c r="K1039" i="34"/>
  <c r="K474" i="34"/>
  <c r="K273" i="34"/>
  <c r="K968" i="34"/>
  <c r="K897" i="34"/>
  <c r="K798" i="34"/>
  <c r="K9" i="34"/>
  <c r="K1064" i="34"/>
  <c r="K1051" i="34"/>
  <c r="K1038" i="34"/>
  <c r="K967" i="34"/>
  <c r="K726" i="34"/>
  <c r="K629" i="34"/>
  <c r="K473" i="34"/>
  <c r="K390" i="34"/>
  <c r="K198" i="34"/>
  <c r="K128" i="34"/>
  <c r="K1132" i="34"/>
  <c r="K938" i="34"/>
  <c r="K825" i="34"/>
  <c r="K797" i="34"/>
  <c r="K725" i="34"/>
  <c r="K628" i="34"/>
  <c r="K613" i="34"/>
  <c r="K584" i="34"/>
  <c r="K343" i="34"/>
  <c r="K183" i="34"/>
  <c r="K53" i="34"/>
  <c r="K200" i="34"/>
  <c r="K56" i="34"/>
  <c r="K391" i="34"/>
  <c r="K344" i="34"/>
  <c r="K1063" i="34"/>
  <c r="K1050" i="34"/>
  <c r="K1037" i="34"/>
  <c r="K966" i="34"/>
  <c r="K739" i="34"/>
  <c r="K583" i="34"/>
  <c r="K472" i="34"/>
  <c r="K271" i="34"/>
  <c r="K225" i="34"/>
  <c r="K1191" i="34"/>
  <c r="K1143" i="34"/>
  <c r="K1095" i="34"/>
  <c r="K999" i="34"/>
  <c r="K951" i="34"/>
  <c r="K903" i="34"/>
  <c r="K807" i="34"/>
  <c r="K735" i="34"/>
  <c r="K639" i="34"/>
  <c r="K591" i="34"/>
  <c r="K519" i="34"/>
  <c r="K423" i="34"/>
  <c r="K351" i="34"/>
  <c r="K303" i="34"/>
  <c r="K231" i="34"/>
  <c r="K135" i="34"/>
  <c r="K1215" i="34"/>
  <c r="K1167" i="34"/>
  <c r="K1119" i="34"/>
  <c r="K1071" i="34"/>
  <c r="K1023" i="34"/>
  <c r="K975" i="34"/>
  <c r="K927" i="34"/>
  <c r="K879" i="34"/>
  <c r="K831" i="34"/>
  <c r="K783" i="34"/>
  <c r="K759" i="34"/>
  <c r="K711" i="34"/>
  <c r="K687" i="34"/>
  <c r="K615" i="34"/>
  <c r="K567" i="34"/>
  <c r="K543" i="34"/>
  <c r="K495" i="34"/>
  <c r="K447" i="34"/>
  <c r="K399" i="34"/>
  <c r="K375" i="34"/>
  <c r="K327" i="34"/>
  <c r="K279" i="34"/>
  <c r="K255" i="34"/>
  <c r="K207" i="34"/>
  <c r="K159" i="34"/>
  <c r="K15" i="34"/>
  <c r="K1214" i="34"/>
  <c r="K1166" i="34"/>
  <c r="K1094" i="34"/>
  <c r="K1022" i="34"/>
  <c r="K974" i="34"/>
  <c r="K926" i="34"/>
  <c r="K878" i="34"/>
  <c r="K830" i="34"/>
  <c r="K782" i="34"/>
  <c r="K734" i="34"/>
  <c r="K686" i="34"/>
  <c r="K614" i="34"/>
  <c r="K566" i="34"/>
  <c r="K518" i="34"/>
  <c r="K446" i="34"/>
  <c r="K398" i="34"/>
  <c r="K350" i="34"/>
  <c r="K302" i="34"/>
  <c r="K254" i="34"/>
  <c r="K206" i="34"/>
  <c r="K134" i="34"/>
  <c r="K14" i="34"/>
  <c r="K1165" i="34"/>
  <c r="K1141" i="34"/>
  <c r="K1117" i="34"/>
  <c r="K973" i="34"/>
  <c r="K949" i="34"/>
  <c r="K925" i="34"/>
  <c r="K781" i="34"/>
  <c r="K757" i="34"/>
  <c r="K733" i="34"/>
  <c r="K589" i="34"/>
  <c r="K565" i="34"/>
  <c r="K541" i="34"/>
  <c r="K397" i="34"/>
  <c r="K373" i="34"/>
  <c r="K349" i="34"/>
  <c r="K325" i="34"/>
  <c r="K301" i="34"/>
  <c r="K277" i="34"/>
  <c r="K253" i="34"/>
  <c r="K229" i="34"/>
  <c r="K205" i="34"/>
  <c r="K181" i="34"/>
  <c r="K157" i="34"/>
  <c r="K133" i="34"/>
  <c r="K109" i="34"/>
  <c r="K85" i="34"/>
  <c r="K61" i="34"/>
  <c r="K37" i="34"/>
  <c r="K13" i="34"/>
  <c r="K111" i="34"/>
  <c r="K1190" i="34"/>
  <c r="K1142" i="34"/>
  <c r="K1118" i="34"/>
  <c r="K1070" i="34"/>
  <c r="K998" i="34"/>
  <c r="K950" i="34"/>
  <c r="K902" i="34"/>
  <c r="K806" i="34"/>
  <c r="K758" i="34"/>
  <c r="K710" i="34"/>
  <c r="K638" i="34"/>
  <c r="K590" i="34"/>
  <c r="K542" i="34"/>
  <c r="K494" i="34"/>
  <c r="K422" i="34"/>
  <c r="K374" i="34"/>
  <c r="K326" i="34"/>
  <c r="K278" i="34"/>
  <c r="K230" i="34"/>
  <c r="K158" i="34"/>
  <c r="K110" i="34"/>
  <c r="K1212" i="34"/>
  <c r="K1188" i="34"/>
  <c r="K1164" i="34"/>
  <c r="K1140" i="34"/>
  <c r="K1116" i="34"/>
  <c r="K1092" i="34"/>
  <c r="K1068" i="34"/>
  <c r="K1044" i="34"/>
  <c r="K1020" i="34"/>
  <c r="K996" i="34"/>
  <c r="K972" i="34"/>
  <c r="K948" i="34"/>
  <c r="K924" i="34"/>
  <c r="K900" i="34"/>
  <c r="K876" i="34"/>
  <c r="K852" i="34"/>
  <c r="K828" i="34"/>
  <c r="K804" i="34"/>
  <c r="K780" i="34"/>
  <c r="K756" i="34"/>
  <c r="K732" i="34"/>
  <c r="K708" i="34"/>
  <c r="K684" i="34"/>
  <c r="K660" i="34"/>
  <c r="K636" i="34"/>
  <c r="K612" i="34"/>
  <c r="K588" i="34"/>
  <c r="K564" i="34"/>
  <c r="K540" i="34"/>
  <c r="K516" i="34"/>
  <c r="K492" i="34"/>
  <c r="K468" i="34"/>
  <c r="K444" i="34"/>
  <c r="K420" i="34"/>
  <c r="K396" i="34"/>
  <c r="K372" i="34"/>
  <c r="K348" i="34"/>
  <c r="K324" i="34"/>
  <c r="K300" i="34"/>
  <c r="K276" i="34"/>
  <c r="K252" i="34"/>
  <c r="K228" i="34"/>
  <c r="K204" i="34"/>
  <c r="K180" i="34"/>
  <c r="K156" i="34"/>
  <c r="K132" i="34"/>
  <c r="K108" i="34"/>
  <c r="K84" i="34"/>
  <c r="K60" i="34"/>
  <c r="K36" i="34"/>
  <c r="K12" i="34"/>
  <c r="K1133" i="34"/>
  <c r="K941" i="34"/>
  <c r="K749" i="34"/>
  <c r="K557" i="34"/>
  <c r="K365" i="34"/>
  <c r="K341" i="34"/>
  <c r="K221" i="34"/>
  <c r="K1177" i="34"/>
  <c r="K1129" i="34"/>
  <c r="K1057" i="34"/>
  <c r="K1009" i="34"/>
  <c r="K961" i="34"/>
  <c r="K913" i="34"/>
  <c r="K841" i="34"/>
  <c r="K793" i="34"/>
  <c r="K745" i="34"/>
  <c r="K697" i="34"/>
  <c r="K649" i="34"/>
  <c r="K601" i="34"/>
  <c r="K553" i="34"/>
  <c r="K505" i="34"/>
  <c r="K457" i="34"/>
  <c r="K409" i="34"/>
  <c r="K361" i="34"/>
  <c r="K313" i="34"/>
  <c r="K241" i="34"/>
  <c r="K193" i="34"/>
  <c r="K145" i="34"/>
  <c r="K97" i="34"/>
  <c r="K49" i="34"/>
  <c r="K1200" i="34"/>
  <c r="K1176" i="34"/>
  <c r="K1152" i="34"/>
  <c r="K1128" i="34"/>
  <c r="K1104" i="34"/>
  <c r="K1080" i="34"/>
  <c r="K1056" i="34"/>
  <c r="K1032" i="34"/>
  <c r="K1008" i="34"/>
  <c r="K984" i="34"/>
  <c r="K960" i="34"/>
  <c r="K936" i="34"/>
  <c r="K912" i="34"/>
  <c r="K888" i="34"/>
  <c r="K864" i="34"/>
  <c r="K840" i="34"/>
  <c r="K816" i="34"/>
  <c r="K792" i="34"/>
  <c r="K768" i="34"/>
  <c r="K744" i="34"/>
  <c r="K720" i="34"/>
  <c r="K696" i="34"/>
  <c r="K672" i="34"/>
  <c r="K648" i="34"/>
  <c r="K624" i="34"/>
  <c r="K600" i="34"/>
  <c r="K576" i="34"/>
  <c r="K552" i="34"/>
  <c r="K528" i="34"/>
  <c r="K504" i="34"/>
  <c r="K480" i="34"/>
  <c r="K456" i="34"/>
  <c r="K432" i="34"/>
  <c r="K408" i="34"/>
  <c r="K384" i="34"/>
  <c r="K360" i="34"/>
  <c r="K336" i="34"/>
  <c r="K312" i="34"/>
  <c r="K288" i="34"/>
  <c r="K264" i="34"/>
  <c r="K240" i="34"/>
  <c r="K216" i="34"/>
  <c r="K1201" i="34"/>
  <c r="K1153" i="34"/>
  <c r="K1105" i="34"/>
  <c r="K1081" i="34"/>
  <c r="K1033" i="34"/>
  <c r="K985" i="34"/>
  <c r="K937" i="34"/>
  <c r="K889" i="34"/>
  <c r="K865" i="34"/>
  <c r="K817" i="34"/>
  <c r="K769" i="34"/>
  <c r="K721" i="34"/>
  <c r="K673" i="34"/>
  <c r="K625" i="34"/>
  <c r="K577" i="34"/>
  <c r="K529" i="34"/>
  <c r="K481" i="34"/>
  <c r="K433" i="34"/>
  <c r="K385" i="34"/>
  <c r="K337" i="34"/>
  <c r="K289" i="34"/>
  <c r="K265" i="34"/>
  <c r="K217" i="34"/>
  <c r="K169" i="34"/>
  <c r="K121" i="34"/>
  <c r="K73" i="34"/>
  <c r="K25" i="34"/>
  <c r="K168" i="34"/>
  <c r="K120" i="34"/>
  <c r="K72" i="34"/>
  <c r="K24" i="34"/>
  <c r="K1175" i="34"/>
  <c r="K1127" i="34"/>
  <c r="K1079" i="34"/>
  <c r="K1031" i="34"/>
  <c r="K983" i="34"/>
  <c r="K935" i="34"/>
  <c r="K887" i="34"/>
  <c r="K839" i="34"/>
  <c r="K767" i="34"/>
  <c r="K719" i="34"/>
  <c r="K671" i="34"/>
  <c r="K623" i="34"/>
  <c r="K575" i="34"/>
  <c r="K527" i="34"/>
  <c r="K479" i="34"/>
  <c r="K431" i="34"/>
  <c r="K383" i="34"/>
  <c r="K335" i="34"/>
  <c r="K287" i="34"/>
  <c r="K239" i="34"/>
  <c r="K215" i="34"/>
  <c r="K167" i="34"/>
  <c r="K119" i="34"/>
  <c r="K71" i="34"/>
  <c r="K47" i="34"/>
  <c r="K23" i="34"/>
  <c r="K1198" i="34"/>
  <c r="K1150" i="34"/>
  <c r="K1102" i="34"/>
  <c r="K1054" i="34"/>
  <c r="K1030" i="34"/>
  <c r="K982" i="34"/>
  <c r="K934" i="34"/>
  <c r="K886" i="34"/>
  <c r="K838" i="34"/>
  <c r="K790" i="34"/>
  <c r="K742" i="34"/>
  <c r="K694" i="34"/>
  <c r="K646" i="34"/>
  <c r="K598" i="34"/>
  <c r="K550" i="34"/>
  <c r="K502" i="34"/>
  <c r="K454" i="34"/>
  <c r="K406" i="34"/>
  <c r="K358" i="34"/>
  <c r="K310" i="34"/>
  <c r="K262" i="34"/>
  <c r="K214" i="34"/>
  <c r="K166" i="34"/>
  <c r="K94" i="34"/>
  <c r="K1173" i="34"/>
  <c r="K1125" i="34"/>
  <c r="K1101" i="34"/>
  <c r="K1053" i="34"/>
  <c r="K1005" i="34"/>
  <c r="K957" i="34"/>
  <c r="K909" i="34"/>
  <c r="K861" i="34"/>
  <c r="K813" i="34"/>
  <c r="K765" i="34"/>
  <c r="K717" i="34"/>
  <c r="K669" i="34"/>
  <c r="K621" i="34"/>
  <c r="K573" i="34"/>
  <c r="K525" i="34"/>
  <c r="K477" i="34"/>
  <c r="K429" i="34"/>
  <c r="K405" i="34"/>
  <c r="K357" i="34"/>
  <c r="K333" i="34"/>
  <c r="K309" i="34"/>
  <c r="K261" i="34"/>
  <c r="K237" i="34"/>
  <c r="K213" i="34"/>
  <c r="K192" i="34"/>
  <c r="K144" i="34"/>
  <c r="K96" i="34"/>
  <c r="K48" i="34"/>
  <c r="K1199" i="34"/>
  <c r="K1151" i="34"/>
  <c r="K1103" i="34"/>
  <c r="K1055" i="34"/>
  <c r="K1007" i="34"/>
  <c r="K959" i="34"/>
  <c r="K911" i="34"/>
  <c r="K863" i="34"/>
  <c r="K815" i="34"/>
  <c r="K791" i="34"/>
  <c r="K743" i="34"/>
  <c r="K695" i="34"/>
  <c r="K647" i="34"/>
  <c r="K599" i="34"/>
  <c r="K551" i="34"/>
  <c r="K503" i="34"/>
  <c r="K455" i="34"/>
  <c r="K407" i="34"/>
  <c r="K359" i="34"/>
  <c r="K311" i="34"/>
  <c r="K263" i="34"/>
  <c r="K191" i="34"/>
  <c r="K143" i="34"/>
  <c r="K95" i="34"/>
  <c r="K1174" i="34"/>
  <c r="K1126" i="34"/>
  <c r="K1078" i="34"/>
  <c r="K1006" i="34"/>
  <c r="K958" i="34"/>
  <c r="K910" i="34"/>
  <c r="K862" i="34"/>
  <c r="K814" i="34"/>
  <c r="K766" i="34"/>
  <c r="K718" i="34"/>
  <c r="K670" i="34"/>
  <c r="K622" i="34"/>
  <c r="K574" i="34"/>
  <c r="K526" i="34"/>
  <c r="K478" i="34"/>
  <c r="K430" i="34"/>
  <c r="K382" i="34"/>
  <c r="K334" i="34"/>
  <c r="K286" i="34"/>
  <c r="K238" i="34"/>
  <c r="K190" i="34"/>
  <c r="K142" i="34"/>
  <c r="K118" i="34"/>
  <c r="K70" i="34"/>
  <c r="K46" i="34"/>
  <c r="K22" i="34"/>
  <c r="K1197" i="34"/>
  <c r="K1149" i="34"/>
  <c r="K1077" i="34"/>
  <c r="K1029" i="34"/>
  <c r="K981" i="34"/>
  <c r="K933" i="34"/>
  <c r="K885" i="34"/>
  <c r="K837" i="34"/>
  <c r="K789" i="34"/>
  <c r="K741" i="34"/>
  <c r="K693" i="34"/>
  <c r="K645" i="34"/>
  <c r="K597" i="34"/>
  <c r="K549" i="34"/>
  <c r="K501" i="34"/>
  <c r="K453" i="34"/>
  <c r="K381" i="34"/>
  <c r="K285" i="34"/>
  <c r="K1211" i="34"/>
  <c r="K1139" i="34"/>
  <c r="K1067" i="34"/>
  <c r="K995" i="34"/>
  <c r="K923" i="34"/>
  <c r="K875" i="34"/>
  <c r="K803" i="34"/>
  <c r="K755" i="34"/>
  <c r="K1163" i="34"/>
  <c r="K1091" i="34"/>
  <c r="K1019" i="34"/>
  <c r="K947" i="34"/>
  <c r="K827" i="34"/>
  <c r="K1187" i="34"/>
  <c r="K1115" i="34"/>
  <c r="K1043" i="34"/>
  <c r="K971" i="34"/>
  <c r="K899" i="34"/>
  <c r="K851" i="34"/>
  <c r="K1220" i="34"/>
  <c r="K1148" i="34"/>
  <c r="K1052" i="34"/>
  <c r="K980" i="34"/>
  <c r="K908" i="34"/>
  <c r="K812" i="34"/>
  <c r="K740" i="34"/>
  <c r="K668" i="34"/>
  <c r="K572" i="34"/>
  <c r="K524" i="34"/>
  <c r="K452" i="34"/>
  <c r="K356" i="34"/>
  <c r="K284" i="34"/>
  <c r="K188" i="34"/>
  <c r="K116" i="34"/>
  <c r="K44" i="34"/>
  <c r="K1195" i="34"/>
  <c r="K1147" i="34"/>
  <c r="K1099" i="34"/>
  <c r="K1027" i="34"/>
  <c r="K979" i="34"/>
  <c r="K883" i="34"/>
  <c r="K787" i="34"/>
  <c r="K715" i="34"/>
  <c r="K643" i="34"/>
  <c r="K595" i="34"/>
  <c r="K523" i="34"/>
  <c r="K451" i="34"/>
  <c r="K403" i="34"/>
  <c r="K307" i="34"/>
  <c r="K235" i="34"/>
  <c r="K163" i="34"/>
  <c r="K115" i="34"/>
  <c r="K19" i="34"/>
  <c r="K1194" i="34"/>
  <c r="K1170" i="34"/>
  <c r="K1146" i="34"/>
  <c r="K1098" i="34"/>
  <c r="K1074" i="34"/>
  <c r="K1026" i="34"/>
  <c r="K1002" i="34"/>
  <c r="K978" i="34"/>
  <c r="K954" i="34"/>
  <c r="K906" i="34"/>
  <c r="K189" i="34"/>
  <c r="K141" i="34"/>
  <c r="K93" i="34"/>
  <c r="K21" i="34"/>
  <c r="K1196" i="34"/>
  <c r="K1100" i="34"/>
  <c r="K1028" i="34"/>
  <c r="K932" i="34"/>
  <c r="K860" i="34"/>
  <c r="K764" i="34"/>
  <c r="K692" i="34"/>
  <c r="K596" i="34"/>
  <c r="K500" i="34"/>
  <c r="K404" i="34"/>
  <c r="K332" i="34"/>
  <c r="K236" i="34"/>
  <c r="K164" i="34"/>
  <c r="K92" i="34"/>
  <c r="K20" i="34"/>
  <c r="K165" i="34"/>
  <c r="K117" i="34"/>
  <c r="K69" i="34"/>
  <c r="K45" i="34"/>
  <c r="K1172" i="34"/>
  <c r="K1124" i="34"/>
  <c r="K1076" i="34"/>
  <c r="K1004" i="34"/>
  <c r="K956" i="34"/>
  <c r="K884" i="34"/>
  <c r="K836" i="34"/>
  <c r="K788" i="34"/>
  <c r="K716" i="34"/>
  <c r="K644" i="34"/>
  <c r="K620" i="34"/>
  <c r="K548" i="34"/>
  <c r="K476" i="34"/>
  <c r="K428" i="34"/>
  <c r="K380" i="34"/>
  <c r="K308" i="34"/>
  <c r="K260" i="34"/>
  <c r="K212" i="34"/>
  <c r="K140" i="34"/>
  <c r="K68" i="34"/>
  <c r="K1219" i="34"/>
  <c r="K1171" i="34"/>
  <c r="K1075" i="34"/>
  <c r="K1003" i="34"/>
  <c r="K955" i="34"/>
  <c r="K907" i="34"/>
  <c r="K835" i="34"/>
  <c r="K811" i="34"/>
  <c r="K763" i="34"/>
  <c r="K691" i="34"/>
  <c r="K619" i="34"/>
  <c r="K571" i="34"/>
  <c r="K499" i="34"/>
  <c r="K427" i="34"/>
  <c r="K379" i="34"/>
  <c r="K331" i="34"/>
  <c r="K283" i="34"/>
  <c r="K259" i="34"/>
  <c r="K211" i="34"/>
  <c r="K139" i="34"/>
  <c r="K67" i="34"/>
  <c r="K43" i="34"/>
  <c r="K1218" i="34"/>
  <c r="K731" i="34"/>
  <c r="K683" i="34"/>
  <c r="K659" i="34"/>
  <c r="K611" i="34"/>
  <c r="K563" i="34"/>
  <c r="K515" i="34"/>
  <c r="K491" i="34"/>
  <c r="K443" i="34"/>
  <c r="K419" i="34"/>
  <c r="K371" i="34"/>
  <c r="K323" i="34"/>
  <c r="K299" i="34"/>
  <c r="K251" i="34"/>
  <c r="K203" i="34"/>
  <c r="K179" i="34"/>
  <c r="K131" i="34"/>
  <c r="K83" i="34"/>
  <c r="K35" i="34"/>
  <c r="K1186" i="34"/>
  <c r="K1138" i="34"/>
  <c r="K1090" i="34"/>
  <c r="K1042" i="34"/>
  <c r="K1018" i="34"/>
  <c r="K970" i="34"/>
  <c r="K946" i="34"/>
  <c r="K898" i="34"/>
  <c r="K850" i="34"/>
  <c r="K826" i="34"/>
  <c r="K778" i="34"/>
  <c r="K730" i="34"/>
  <c r="K706" i="34"/>
  <c r="K658" i="34"/>
  <c r="K634" i="34"/>
  <c r="K610" i="34"/>
  <c r="K562" i="34"/>
  <c r="K538" i="34"/>
  <c r="K490" i="34"/>
  <c r="K466" i="34"/>
  <c r="K418" i="34"/>
  <c r="K394" i="34"/>
  <c r="K346" i="34"/>
  <c r="K322" i="34"/>
  <c r="K274" i="34"/>
  <c r="K250" i="34"/>
  <c r="K202" i="34"/>
  <c r="K178" i="34"/>
  <c r="K130" i="34"/>
  <c r="K106" i="34"/>
  <c r="K82" i="34"/>
  <c r="K34" i="34"/>
  <c r="K10" i="34"/>
  <c r="K779" i="34"/>
  <c r="K707" i="34"/>
  <c r="K635" i="34"/>
  <c r="K587" i="34"/>
  <c r="K539" i="34"/>
  <c r="K467" i="34"/>
  <c r="K395" i="34"/>
  <c r="K347" i="34"/>
  <c r="K275" i="34"/>
  <c r="K227" i="34"/>
  <c r="K155" i="34"/>
  <c r="K107" i="34"/>
  <c r="K59" i="34"/>
  <c r="K11" i="34"/>
  <c r="K1210" i="34"/>
  <c r="K1162" i="34"/>
  <c r="K1114" i="34"/>
  <c r="K1066" i="34"/>
  <c r="K994" i="34"/>
  <c r="K922" i="34"/>
  <c r="K874" i="34"/>
  <c r="K802" i="34"/>
  <c r="K754" i="34"/>
  <c r="K682" i="34"/>
  <c r="K586" i="34"/>
  <c r="K514" i="34"/>
  <c r="K442" i="34"/>
  <c r="K370" i="34"/>
  <c r="K298" i="34"/>
  <c r="K226" i="34"/>
  <c r="K154" i="34"/>
  <c r="K58" i="34"/>
  <c r="K882" i="34"/>
  <c r="K810" i="34"/>
  <c r="K786" i="34"/>
  <c r="K714" i="34"/>
  <c r="K642" i="34"/>
  <c r="K594" i="34"/>
  <c r="K498" i="34"/>
  <c r="K450" i="34"/>
  <c r="K402" i="34"/>
  <c r="K306" i="34"/>
  <c r="K258" i="34"/>
  <c r="K1217" i="34"/>
  <c r="K1193" i="34"/>
  <c r="K1169" i="34"/>
  <c r="K1145" i="34"/>
  <c r="K1097" i="34"/>
  <c r="K1073" i="34"/>
  <c r="K1025" i="34"/>
  <c r="K977" i="34"/>
  <c r="K953" i="34"/>
  <c r="K905" i="34"/>
  <c r="K881" i="34"/>
  <c r="K833" i="34"/>
  <c r="K809" i="34"/>
  <c r="K785" i="34"/>
  <c r="K761" i="34"/>
  <c r="K713" i="34"/>
  <c r="K689" i="34"/>
  <c r="K641" i="34"/>
  <c r="K617" i="34"/>
  <c r="K593" i="34"/>
  <c r="K569" i="34"/>
  <c r="K521" i="34"/>
  <c r="K497" i="34"/>
  <c r="K449" i="34"/>
  <c r="K425" i="34"/>
  <c r="K401" i="34"/>
  <c r="K377" i="34"/>
  <c r="K329" i="34"/>
  <c r="K305" i="34"/>
  <c r="K281" i="34"/>
  <c r="K257" i="34"/>
  <c r="K233" i="34"/>
  <c r="K209" i="34"/>
  <c r="K161" i="34"/>
  <c r="K137" i="34"/>
  <c r="K113" i="34"/>
  <c r="K65" i="34"/>
  <c r="K41" i="34"/>
  <c r="K17" i="34"/>
  <c r="K834" i="34"/>
  <c r="K762" i="34"/>
  <c r="K690" i="34"/>
  <c r="K618" i="34"/>
  <c r="K570" i="34"/>
  <c r="K522" i="34"/>
  <c r="K426" i="34"/>
  <c r="K378" i="34"/>
  <c r="K330" i="34"/>
  <c r="K282" i="34"/>
  <c r="K234" i="34"/>
  <c r="K210" i="34"/>
  <c r="K162" i="34"/>
  <c r="K138" i="34"/>
  <c r="K114" i="34"/>
  <c r="K66" i="34"/>
  <c r="K42" i="34"/>
  <c r="K18" i="34"/>
  <c r="K1001" i="34"/>
  <c r="K1216" i="34"/>
  <c r="K1192" i="34"/>
  <c r="K1168" i="34"/>
  <c r="K1144" i="34"/>
  <c r="K1096" i="34"/>
  <c r="K1072" i="34"/>
  <c r="K1024" i="34"/>
  <c r="K1000" i="34"/>
  <c r="K976" i="34"/>
  <c r="K952" i="34"/>
  <c r="K904" i="34"/>
  <c r="K880" i="34"/>
  <c r="K832" i="34"/>
  <c r="K808" i="34"/>
  <c r="K784" i="34"/>
  <c r="K760" i="34"/>
  <c r="K712" i="34"/>
  <c r="K688" i="34"/>
  <c r="K640" i="34"/>
  <c r="K616" i="34"/>
  <c r="K592" i="34"/>
  <c r="K568" i="34"/>
  <c r="K520" i="34"/>
  <c r="K496" i="34"/>
  <c r="K448" i="34"/>
  <c r="K424" i="34"/>
  <c r="K400" i="34"/>
  <c r="K376" i="34"/>
  <c r="K328" i="34"/>
  <c r="K304" i="34"/>
  <c r="K280" i="34"/>
  <c r="K256" i="34"/>
  <c r="K232" i="34"/>
  <c r="K208" i="34"/>
  <c r="K160" i="34"/>
  <c r="K136" i="34"/>
  <c r="K112" i="34"/>
  <c r="K64" i="34"/>
  <c r="K40" i="34"/>
  <c r="K16" i="34"/>
  <c r="K247" i="34"/>
  <c r="K223" i="34"/>
  <c r="K199" i="34"/>
  <c r="K175" i="34"/>
  <c r="K151" i="34"/>
  <c r="K127" i="34"/>
  <c r="K103" i="34"/>
  <c r="K79" i="34"/>
  <c r="K55" i="34"/>
  <c r="K31" i="34"/>
  <c r="K7" i="34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0" i="34"/>
  <c r="B681" i="34"/>
  <c r="B682" i="34"/>
  <c r="B683" i="34"/>
  <c r="B684" i="34"/>
  <c r="B685" i="34"/>
  <c r="B686" i="34"/>
  <c r="B687" i="34"/>
  <c r="B688" i="34"/>
  <c r="B689" i="34"/>
  <c r="B690" i="34"/>
  <c r="B691" i="34"/>
  <c r="B692" i="34"/>
  <c r="B693" i="34"/>
  <c r="B694" i="34"/>
  <c r="B695" i="34"/>
  <c r="B696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1134" i="34"/>
  <c r="B1135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0" i="34"/>
  <c r="B1171" i="34"/>
  <c r="B1172" i="34"/>
  <c r="B1173" i="34"/>
  <c r="B1174" i="34"/>
  <c r="B1175" i="34"/>
  <c r="B1176" i="34"/>
  <c r="B1177" i="34"/>
  <c r="B1178" i="34"/>
  <c r="B1179" i="34"/>
  <c r="B1180" i="34"/>
  <c r="B1181" i="34"/>
  <c r="B1182" i="34"/>
  <c r="B1183" i="34"/>
  <c r="B1184" i="34"/>
  <c r="B1185" i="34"/>
  <c r="B1186" i="34"/>
  <c r="B1187" i="34"/>
  <c r="B1188" i="34"/>
  <c r="B1189" i="34"/>
  <c r="B1190" i="34"/>
  <c r="B1191" i="34"/>
  <c r="B1192" i="34"/>
  <c r="B1193" i="34"/>
  <c r="B1194" i="34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" i="34"/>
  <c r="H13" i="33"/>
  <c r="D10" i="32"/>
  <c r="E10" i="32" s="1"/>
  <c r="D23" i="32"/>
  <c r="E23" i="32" s="1"/>
  <c r="D13" i="32"/>
  <c r="E13" i="32" s="1"/>
  <c r="D39" i="32"/>
  <c r="E39" i="32" s="1"/>
  <c r="B16" i="32"/>
  <c r="B29" i="32" s="1"/>
  <c r="B42" i="32" s="1"/>
  <c r="D16" i="32"/>
  <c r="E16" i="32" s="1"/>
  <c r="D42" i="32"/>
  <c r="E42" i="32" s="1"/>
  <c r="B17" i="32"/>
  <c r="B30" i="32" s="1"/>
  <c r="B43" i="32" s="1"/>
  <c r="B19" i="32"/>
  <c r="B32" i="32" s="1"/>
  <c r="B45" i="32" s="1"/>
  <c r="B20" i="32"/>
  <c r="B33" i="32" s="1"/>
  <c r="B46" i="32" s="1"/>
  <c r="B23" i="32"/>
  <c r="B36" i="32" s="1"/>
  <c r="B24" i="32"/>
  <c r="B37" i="32" s="1"/>
  <c r="B26" i="32"/>
  <c r="B27" i="32"/>
  <c r="B40" i="32" s="1"/>
  <c r="B39" i="32"/>
  <c r="L11" i="33" l="1"/>
  <c r="L13" i="33"/>
  <c r="H11" i="33"/>
  <c r="L14" i="33"/>
  <c r="L12" i="33"/>
  <c r="D29" i="32"/>
  <c r="E29" i="32" s="1"/>
  <c r="D45" i="32"/>
  <c r="E45" i="32" s="1"/>
  <c r="D26" i="32"/>
  <c r="E26" i="32" s="1"/>
  <c r="D19" i="32"/>
  <c r="E19" i="32" s="1"/>
  <c r="D36" i="32"/>
  <c r="E36" i="32" s="1"/>
  <c r="V51" i="25"/>
  <c r="V46" i="25"/>
  <c r="V41" i="25"/>
  <c r="T38" i="25"/>
  <c r="M11" i="33" l="1"/>
  <c r="M13" i="33"/>
  <c r="D32" i="32"/>
  <c r="E32" i="32" s="1"/>
  <c r="V27" i="25"/>
  <c r="T24" i="25"/>
  <c r="U25" i="25" l="1"/>
  <c r="U26" i="25"/>
  <c r="U27" i="25" s="1"/>
  <c r="V28" i="25" s="1"/>
  <c r="V13" i="25"/>
  <c r="U12" i="25"/>
  <c r="U11" i="25"/>
  <c r="U13" i="25" s="1"/>
  <c r="T10" i="25"/>
  <c r="V14" i="25" l="1"/>
  <c r="M5" i="12"/>
  <c r="S207" i="23"/>
  <c r="Q204" i="23"/>
  <c r="S197" i="23"/>
  <c r="Q194" i="23"/>
  <c r="S187" i="23"/>
  <c r="Q184" i="23"/>
  <c r="S177" i="23"/>
  <c r="Q174" i="23"/>
  <c r="S167" i="23"/>
  <c r="Q164" i="23"/>
  <c r="S157" i="23"/>
  <c r="Q154" i="23"/>
  <c r="S147" i="23"/>
  <c r="Q144" i="23"/>
  <c r="S137" i="23"/>
  <c r="Q134" i="23"/>
  <c r="S127" i="23"/>
  <c r="Q124" i="23"/>
  <c r="S117" i="23"/>
  <c r="Q114" i="23"/>
  <c r="S107" i="23"/>
  <c r="Q104" i="23"/>
  <c r="S97" i="23"/>
  <c r="Q94" i="23"/>
  <c r="S87" i="23"/>
  <c r="Q84" i="23"/>
  <c r="S77" i="23"/>
  <c r="Q74" i="23"/>
  <c r="S67" i="23"/>
  <c r="Q64" i="23"/>
  <c r="S57" i="23"/>
  <c r="Q54" i="23"/>
  <c r="S47" i="23"/>
  <c r="Q44" i="23"/>
  <c r="S37" i="23"/>
  <c r="Q34" i="23"/>
  <c r="S23" i="23"/>
  <c r="Q20" i="23"/>
  <c r="S13" i="23"/>
  <c r="Q10" i="23"/>
  <c r="N7" i="23"/>
  <c r="S149" i="24"/>
  <c r="V149" i="24" s="1"/>
  <c r="Y149" i="24" s="1"/>
  <c r="S139" i="24"/>
  <c r="Q136" i="24"/>
  <c r="S133" i="24"/>
  <c r="Q130" i="24"/>
  <c r="S127" i="24"/>
  <c r="Q124" i="24"/>
  <c r="S119" i="24"/>
  <c r="V119" i="24" s="1"/>
  <c r="Y119" i="24" s="1"/>
  <c r="S70" i="24"/>
  <c r="Q67" i="24"/>
  <c r="N64" i="24"/>
  <c r="N15" i="24"/>
  <c r="Q18" i="24"/>
  <c r="S21" i="24"/>
  <c r="S13" i="24"/>
  <c r="V13" i="24" s="1"/>
  <c r="Y13" i="24" s="1"/>
  <c r="AF24" i="22"/>
  <c r="AF19" i="22"/>
  <c r="U6" i="21"/>
  <c r="AB43" i="21"/>
  <c r="Z40" i="21"/>
  <c r="AB33" i="21"/>
  <c r="Z30" i="21"/>
  <c r="AB23" i="21"/>
  <c r="Z20" i="21"/>
  <c r="Z10" i="21"/>
  <c r="AB13" i="21"/>
  <c r="AF5" i="22" l="1"/>
  <c r="AF81" i="22"/>
  <c r="AF76" i="22"/>
  <c r="AD72" i="22"/>
  <c r="AF44" i="22"/>
  <c r="AF39" i="22"/>
  <c r="AD35" i="22"/>
  <c r="AF14" i="22"/>
  <c r="AD10" i="22"/>
  <c r="BE143" i="27" l="1"/>
  <c r="BF143" i="27" s="1"/>
  <c r="AZ143" i="27"/>
  <c r="BA143" i="27" s="1"/>
  <c r="AU143" i="27"/>
  <c r="AV143" i="27" s="1"/>
  <c r="AP143" i="27"/>
  <c r="AQ143" i="27" s="1"/>
  <c r="AK143" i="27"/>
  <c r="AL143" i="27" s="1"/>
  <c r="AF143" i="27"/>
  <c r="AG143" i="27" s="1"/>
  <c r="AA143" i="27"/>
  <c r="AB143" i="27" s="1"/>
  <c r="V143" i="27"/>
  <c r="W143" i="27" s="1"/>
  <c r="Q143" i="27"/>
  <c r="R143" i="27" s="1"/>
  <c r="L143" i="27"/>
  <c r="M143" i="27" s="1"/>
  <c r="G143" i="27"/>
  <c r="H143" i="27" s="1"/>
  <c r="C143" i="27"/>
  <c r="BE142" i="27"/>
  <c r="BF142" i="27" s="1"/>
  <c r="AZ142" i="27"/>
  <c r="BA142" i="27" s="1"/>
  <c r="AU142" i="27"/>
  <c r="AV142" i="27" s="1"/>
  <c r="AP142" i="27"/>
  <c r="AQ142" i="27" s="1"/>
  <c r="AK142" i="27"/>
  <c r="AL142" i="27" s="1"/>
  <c r="AF142" i="27"/>
  <c r="AG142" i="27" s="1"/>
  <c r="AA142" i="27"/>
  <c r="AB142" i="27" s="1"/>
  <c r="V142" i="27"/>
  <c r="W142" i="27" s="1"/>
  <c r="Q142" i="27"/>
  <c r="R142" i="27" s="1"/>
  <c r="L142" i="27"/>
  <c r="M142" i="27" s="1"/>
  <c r="G142" i="27"/>
  <c r="H142" i="27" s="1"/>
  <c r="C142" i="27"/>
  <c r="C140" i="27"/>
  <c r="BE140" i="27"/>
  <c r="BF140" i="27" s="1"/>
  <c r="AZ140" i="27"/>
  <c r="BA140" i="27" s="1"/>
  <c r="AU140" i="27"/>
  <c r="AV140" i="27" s="1"/>
  <c r="AP140" i="27"/>
  <c r="AQ140" i="27" s="1"/>
  <c r="AK140" i="27"/>
  <c r="AL140" i="27" s="1"/>
  <c r="AF140" i="27"/>
  <c r="AG140" i="27" s="1"/>
  <c r="AA140" i="27"/>
  <c r="AB140" i="27" s="1"/>
  <c r="V140" i="27"/>
  <c r="W140" i="27" s="1"/>
  <c r="Q140" i="27"/>
  <c r="R140" i="27" s="1"/>
  <c r="L140" i="27"/>
  <c r="M140" i="27" s="1"/>
  <c r="G140" i="27"/>
  <c r="H140" i="27" s="1"/>
  <c r="BE139" i="27"/>
  <c r="BF139" i="27" s="1"/>
  <c r="AZ139" i="27"/>
  <c r="BA139" i="27" s="1"/>
  <c r="AU139" i="27"/>
  <c r="AV139" i="27" s="1"/>
  <c r="AP139" i="27"/>
  <c r="AQ139" i="27" s="1"/>
  <c r="AK139" i="27"/>
  <c r="AL139" i="27" s="1"/>
  <c r="AF139" i="27"/>
  <c r="AG139" i="27" s="1"/>
  <c r="AA139" i="27"/>
  <c r="AB139" i="27" s="1"/>
  <c r="V139" i="27"/>
  <c r="W139" i="27" s="1"/>
  <c r="Q139" i="27"/>
  <c r="R139" i="27" s="1"/>
  <c r="L139" i="27"/>
  <c r="M139" i="27" s="1"/>
  <c r="G139" i="27"/>
  <c r="H139" i="27" s="1"/>
  <c r="B139" i="27"/>
  <c r="C139" i="27" s="1"/>
  <c r="L155" i="6"/>
  <c r="M155" i="6" s="1"/>
  <c r="L154" i="6"/>
  <c r="M154" i="6" s="1"/>
  <c r="L153" i="6"/>
  <c r="M153" i="6" s="1"/>
  <c r="L152" i="6"/>
  <c r="M152" i="6" s="1"/>
  <c r="L151" i="6"/>
  <c r="L150" i="6"/>
  <c r="L149" i="6"/>
  <c r="M149" i="6" s="1"/>
  <c r="L148" i="6"/>
  <c r="L146" i="6"/>
  <c r="M146" i="6" s="1"/>
  <c r="L145" i="6"/>
  <c r="M145" i="6" s="1"/>
  <c r="L144" i="6"/>
  <c r="M144" i="6" s="1"/>
  <c r="L143" i="6"/>
  <c r="M143" i="6" s="1"/>
  <c r="L142" i="6"/>
  <c r="L141" i="6"/>
  <c r="M141" i="6" s="1"/>
  <c r="L140" i="6"/>
  <c r="M140" i="6" s="1"/>
  <c r="L139" i="6"/>
  <c r="M139" i="6" s="1"/>
  <c r="AK155" i="6"/>
  <c r="AL155" i="6" s="1"/>
  <c r="AK154" i="6"/>
  <c r="AK153" i="6"/>
  <c r="AK152" i="6"/>
  <c r="AL152" i="6" s="1"/>
  <c r="AK151" i="6"/>
  <c r="AL151" i="6" s="1"/>
  <c r="AK150" i="6"/>
  <c r="AL150" i="6" s="1"/>
  <c r="AK149" i="6"/>
  <c r="AL149" i="6" s="1"/>
  <c r="AK148" i="6"/>
  <c r="AL148" i="6" s="1"/>
  <c r="AK146" i="6"/>
  <c r="AL146" i="6" s="1"/>
  <c r="AK145" i="6"/>
  <c r="AL145" i="6" s="1"/>
  <c r="AK144" i="6"/>
  <c r="AK143" i="6"/>
  <c r="AL143" i="6" s="1"/>
  <c r="AK142" i="6"/>
  <c r="AL142" i="6" s="1"/>
  <c r="AK141" i="6"/>
  <c r="AL141" i="6" s="1"/>
  <c r="AK140" i="6"/>
  <c r="AL140" i="6" s="1"/>
  <c r="AK139" i="6"/>
  <c r="AL139" i="6" s="1"/>
  <c r="AF155" i="6"/>
  <c r="AG155" i="6" s="1"/>
  <c r="AF154" i="6"/>
  <c r="AG154" i="6" s="1"/>
  <c r="AF153" i="6"/>
  <c r="AG153" i="6" s="1"/>
  <c r="AF152" i="6"/>
  <c r="AG152" i="6" s="1"/>
  <c r="AF151" i="6"/>
  <c r="AF150" i="6"/>
  <c r="AF149" i="6"/>
  <c r="AG149" i="6" s="1"/>
  <c r="AF148" i="6"/>
  <c r="AG148" i="6" s="1"/>
  <c r="AF146" i="6"/>
  <c r="AG146" i="6" s="1"/>
  <c r="AF145" i="6"/>
  <c r="AG145" i="6" s="1"/>
  <c r="AF144" i="6"/>
  <c r="AG144" i="6" s="1"/>
  <c r="AF143" i="6"/>
  <c r="AG143" i="6" s="1"/>
  <c r="AF142" i="6"/>
  <c r="AG142" i="6" s="1"/>
  <c r="AF141" i="6"/>
  <c r="AG141" i="6" s="1"/>
  <c r="AF140" i="6"/>
  <c r="AG140" i="6" s="1"/>
  <c r="AF139" i="6"/>
  <c r="AG139" i="6" s="1"/>
  <c r="BE155" i="6"/>
  <c r="BE154" i="6"/>
  <c r="BE153" i="6"/>
  <c r="BF153" i="6" s="1"/>
  <c r="BE152" i="6"/>
  <c r="BF152" i="6" s="1"/>
  <c r="BE151" i="6"/>
  <c r="BF151" i="6" s="1"/>
  <c r="BE150" i="6"/>
  <c r="BF150" i="6" s="1"/>
  <c r="BE149" i="6"/>
  <c r="BF149" i="6" s="1"/>
  <c r="BE148" i="6"/>
  <c r="BF148" i="6" s="1"/>
  <c r="BE146" i="6"/>
  <c r="BF146" i="6" s="1"/>
  <c r="BE145" i="6"/>
  <c r="BE144" i="6"/>
  <c r="BF144" i="6" s="1"/>
  <c r="BE143" i="6"/>
  <c r="BE142" i="6"/>
  <c r="BF142" i="6" s="1"/>
  <c r="BE141" i="6"/>
  <c r="BF141" i="6" s="1"/>
  <c r="BE140" i="6"/>
  <c r="BF140" i="6" s="1"/>
  <c r="BE139" i="6"/>
  <c r="BF139" i="6" s="1"/>
  <c r="AZ155" i="6"/>
  <c r="BA155" i="6" s="1"/>
  <c r="AZ154" i="6"/>
  <c r="BA154" i="6" s="1"/>
  <c r="AZ153" i="6"/>
  <c r="BA153" i="6" s="1"/>
  <c r="AZ152" i="6"/>
  <c r="BA152" i="6" s="1"/>
  <c r="AZ151" i="6"/>
  <c r="AZ150" i="6"/>
  <c r="AZ149" i="6"/>
  <c r="BA149" i="6" s="1"/>
  <c r="AZ148" i="6"/>
  <c r="BA148" i="6" s="1"/>
  <c r="AZ146" i="6"/>
  <c r="AZ145" i="6"/>
  <c r="AZ144" i="6"/>
  <c r="BA144" i="6" s="1"/>
  <c r="AZ143" i="6"/>
  <c r="BA143" i="6" s="1"/>
  <c r="AZ142" i="6"/>
  <c r="AZ141" i="6"/>
  <c r="BA141" i="6" s="1"/>
  <c r="AZ140" i="6"/>
  <c r="BA140" i="6" s="1"/>
  <c r="AZ139" i="6"/>
  <c r="BA139" i="6" s="1"/>
  <c r="AA155" i="6"/>
  <c r="AB155" i="6" s="1"/>
  <c r="AA154" i="6"/>
  <c r="AA153" i="6"/>
  <c r="AB153" i="6" s="1"/>
  <c r="AA152" i="6"/>
  <c r="AA151" i="6"/>
  <c r="AB151" i="6" s="1"/>
  <c r="AA150" i="6"/>
  <c r="AB150" i="6" s="1"/>
  <c r="AA149" i="6"/>
  <c r="AB149" i="6" s="1"/>
  <c r="AA148" i="6"/>
  <c r="AB148" i="6" s="1"/>
  <c r="AA146" i="6"/>
  <c r="AB146" i="6" s="1"/>
  <c r="AA145" i="6"/>
  <c r="AB145" i="6" s="1"/>
  <c r="AA144" i="6"/>
  <c r="AB144" i="6" s="1"/>
  <c r="AA143" i="6"/>
  <c r="AA142" i="6"/>
  <c r="AB142" i="6" s="1"/>
  <c r="AA141" i="6"/>
  <c r="AB141" i="6" s="1"/>
  <c r="AA140" i="6"/>
  <c r="AB140" i="6" s="1"/>
  <c r="AA139" i="6"/>
  <c r="AB139" i="6" s="1"/>
  <c r="BF155" i="6"/>
  <c r="BF154" i="6"/>
  <c r="BF145" i="6"/>
  <c r="BF143" i="6"/>
  <c r="BA151" i="6"/>
  <c r="BA150" i="6"/>
  <c r="BA146" i="6"/>
  <c r="BA145" i="6"/>
  <c r="BA142" i="6"/>
  <c r="AU155" i="6"/>
  <c r="AV155" i="6" s="1"/>
  <c r="AU154" i="6"/>
  <c r="AV154" i="6" s="1"/>
  <c r="AU153" i="6"/>
  <c r="AV153" i="6" s="1"/>
  <c r="AU152" i="6"/>
  <c r="AV152" i="6" s="1"/>
  <c r="AU151" i="6"/>
  <c r="AV151" i="6" s="1"/>
  <c r="AU150" i="6"/>
  <c r="AV150" i="6" s="1"/>
  <c r="AU149" i="6"/>
  <c r="AV149" i="6" s="1"/>
  <c r="AU148" i="6"/>
  <c r="AV148" i="6" s="1"/>
  <c r="AU146" i="6"/>
  <c r="AV146" i="6" s="1"/>
  <c r="AU145" i="6"/>
  <c r="AV145" i="6" s="1"/>
  <c r="AU144" i="6"/>
  <c r="AV144" i="6" s="1"/>
  <c r="AU143" i="6"/>
  <c r="AV143" i="6" s="1"/>
  <c r="AU142" i="6"/>
  <c r="AV142" i="6" s="1"/>
  <c r="AU141" i="6"/>
  <c r="AV141" i="6" s="1"/>
  <c r="AU140" i="6"/>
  <c r="AV140" i="6" s="1"/>
  <c r="AU139" i="6"/>
  <c r="AV139" i="6" s="1"/>
  <c r="AP155" i="6"/>
  <c r="AQ155" i="6" s="1"/>
  <c r="AP154" i="6"/>
  <c r="AQ154" i="6" s="1"/>
  <c r="AP153" i="6"/>
  <c r="AQ153" i="6" s="1"/>
  <c r="AP152" i="6"/>
  <c r="AQ152" i="6" s="1"/>
  <c r="AP151" i="6"/>
  <c r="AQ151" i="6" s="1"/>
  <c r="AP150" i="6"/>
  <c r="AQ150" i="6" s="1"/>
  <c r="AP149" i="6"/>
  <c r="AQ149" i="6" s="1"/>
  <c r="AP148" i="6"/>
  <c r="AQ148" i="6" s="1"/>
  <c r="AP146" i="6"/>
  <c r="AQ146" i="6" s="1"/>
  <c r="AP145" i="6"/>
  <c r="AQ145" i="6" s="1"/>
  <c r="AP144" i="6"/>
  <c r="AQ144" i="6" s="1"/>
  <c r="AP143" i="6"/>
  <c r="AQ143" i="6" s="1"/>
  <c r="AP142" i="6"/>
  <c r="AQ142" i="6" s="1"/>
  <c r="AP141" i="6"/>
  <c r="AQ141" i="6" s="1"/>
  <c r="AP140" i="6"/>
  <c r="AQ140" i="6" s="1"/>
  <c r="AP139" i="6"/>
  <c r="AQ139" i="6" s="1"/>
  <c r="AL154" i="6"/>
  <c r="AL153" i="6"/>
  <c r="AL144" i="6"/>
  <c r="AG151" i="6"/>
  <c r="AG150" i="6"/>
  <c r="AB154" i="6"/>
  <c r="AB152" i="6"/>
  <c r="AB143" i="6"/>
  <c r="V155" i="6"/>
  <c r="W155" i="6" s="1"/>
  <c r="V154" i="6"/>
  <c r="W154" i="6" s="1"/>
  <c r="V153" i="6"/>
  <c r="W153" i="6" s="1"/>
  <c r="V152" i="6"/>
  <c r="W152" i="6" s="1"/>
  <c r="V151" i="6"/>
  <c r="W151" i="6" s="1"/>
  <c r="V150" i="6"/>
  <c r="W150" i="6" s="1"/>
  <c r="V149" i="6"/>
  <c r="W149" i="6" s="1"/>
  <c r="V148" i="6"/>
  <c r="W148" i="6" s="1"/>
  <c r="V146" i="6"/>
  <c r="W146" i="6" s="1"/>
  <c r="V145" i="6"/>
  <c r="W145" i="6" s="1"/>
  <c r="V144" i="6"/>
  <c r="W144" i="6" s="1"/>
  <c r="V143" i="6"/>
  <c r="W143" i="6" s="1"/>
  <c r="V142" i="6"/>
  <c r="W142" i="6" s="1"/>
  <c r="V141" i="6"/>
  <c r="W141" i="6" s="1"/>
  <c r="V140" i="6"/>
  <c r="W140" i="6" s="1"/>
  <c r="V139" i="6"/>
  <c r="W139" i="6" s="1"/>
  <c r="Q155" i="6"/>
  <c r="R155" i="6" s="1"/>
  <c r="Q154" i="6"/>
  <c r="R154" i="6" s="1"/>
  <c r="Q153" i="6"/>
  <c r="R153" i="6" s="1"/>
  <c r="Q152" i="6"/>
  <c r="R152" i="6" s="1"/>
  <c r="Q151" i="6"/>
  <c r="R151" i="6" s="1"/>
  <c r="Q150" i="6"/>
  <c r="R150" i="6" s="1"/>
  <c r="Q149" i="6"/>
  <c r="R149" i="6" s="1"/>
  <c r="Q148" i="6"/>
  <c r="R148" i="6" s="1"/>
  <c r="Q146" i="6"/>
  <c r="R146" i="6" s="1"/>
  <c r="Q145" i="6"/>
  <c r="R145" i="6" s="1"/>
  <c r="Q144" i="6"/>
  <c r="R144" i="6" s="1"/>
  <c r="Q143" i="6"/>
  <c r="R143" i="6" s="1"/>
  <c r="Q142" i="6"/>
  <c r="R142" i="6" s="1"/>
  <c r="Q141" i="6"/>
  <c r="R141" i="6" s="1"/>
  <c r="Q140" i="6"/>
  <c r="R140" i="6" s="1"/>
  <c r="Q139" i="6"/>
  <c r="R139" i="6" s="1"/>
  <c r="M151" i="6"/>
  <c r="M150" i="6"/>
  <c r="M148" i="6"/>
  <c r="M142" i="6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H37" i="25"/>
  <c r="N14" i="12"/>
  <c r="L12" i="12"/>
  <c r="M8" i="12"/>
  <c r="L8" i="12"/>
  <c r="M204" i="23"/>
  <c r="O20" i="23"/>
  <c r="Q31" i="21"/>
  <c r="O174" i="23"/>
  <c r="Q20" i="21"/>
  <c r="S20" i="21"/>
  <c r="X27" i="21"/>
  <c r="S31" i="21"/>
  <c r="X32" i="21"/>
  <c r="X37" i="21"/>
  <c r="X42" i="21"/>
  <c r="X45" i="21"/>
  <c r="X47" i="21"/>
  <c r="R48" i="21"/>
  <c r="R49" i="21"/>
  <c r="X13" i="21"/>
  <c r="S11" i="21"/>
  <c r="R10" i="21"/>
  <c r="V14" i="20"/>
  <c r="V21" i="20" s="1"/>
  <c r="V28" i="20" s="1"/>
  <c r="B141" i="6"/>
  <c r="C141" i="6" s="1"/>
  <c r="B142" i="6"/>
  <c r="C142" i="6" s="1"/>
  <c r="B143" i="6"/>
  <c r="C143" i="6" s="1"/>
  <c r="B144" i="6"/>
  <c r="C144" i="6" s="1"/>
  <c r="B145" i="6"/>
  <c r="C145" i="6" s="1"/>
  <c r="B146" i="6"/>
  <c r="C146" i="6" s="1"/>
  <c r="B140" i="6"/>
  <c r="C140" i="6" s="1"/>
  <c r="B139" i="6"/>
  <c r="C139" i="6" s="1"/>
  <c r="L14" i="12"/>
  <c r="M14" i="12"/>
  <c r="L10" i="12"/>
  <c r="M10" i="12"/>
  <c r="Q41" i="21"/>
  <c r="X17" i="21"/>
  <c r="Q48" i="21"/>
  <c r="X46" i="21"/>
  <c r="O184" i="23"/>
  <c r="N204" i="23"/>
  <c r="N34" i="23"/>
  <c r="M25" i="22"/>
  <c r="X16" i="21"/>
  <c r="X35" i="21"/>
  <c r="Q11" i="21"/>
  <c r="X24" i="21"/>
  <c r="X26" i="21"/>
  <c r="R11" i="21"/>
  <c r="X12" i="21"/>
  <c r="X18" i="21"/>
  <c r="X29" i="21"/>
  <c r="X34" i="21"/>
  <c r="Q21" i="21"/>
  <c r="R31" i="21"/>
  <c r="R20" i="21"/>
  <c r="X43" i="21"/>
  <c r="R21" i="21"/>
  <c r="X33" i="21"/>
  <c r="O194" i="23"/>
  <c r="N12" i="12"/>
  <c r="R14" i="21"/>
  <c r="R48" i="25" l="1"/>
  <c r="Q48" i="25"/>
  <c r="M194" i="23"/>
  <c r="S33" i="21"/>
  <c r="O204" i="23"/>
  <c r="Q45" i="25"/>
  <c r="R22" i="23"/>
  <c r="R65" i="23"/>
  <c r="X148" i="24"/>
  <c r="X147" i="24"/>
  <c r="X149" i="24" s="1"/>
  <c r="Y150" i="24" s="1"/>
  <c r="N37" i="22"/>
  <c r="R42" i="25"/>
  <c r="R50" i="25"/>
  <c r="M69" i="24"/>
  <c r="R126" i="24"/>
  <c r="U11" i="24"/>
  <c r="M24" i="24"/>
  <c r="N20" i="24"/>
  <c r="N73" i="24"/>
  <c r="X117" i="24"/>
  <c r="N69" i="24"/>
  <c r="N22" i="24"/>
  <c r="M22" i="24"/>
  <c r="M71" i="24"/>
  <c r="O69" i="24"/>
  <c r="O18" i="24"/>
  <c r="N18" i="24"/>
  <c r="O67" i="24"/>
  <c r="M12" i="12"/>
  <c r="M21" i="22"/>
  <c r="Q13" i="21"/>
  <c r="N96" i="22"/>
  <c r="M184" i="23"/>
  <c r="O104" i="23"/>
  <c r="N67" i="24"/>
  <c r="M59" i="22"/>
  <c r="M47" i="22"/>
  <c r="N59" i="22"/>
  <c r="M57" i="22"/>
  <c r="M55" i="22"/>
  <c r="O21" i="22"/>
  <c r="AA57" i="22"/>
  <c r="O45" i="22"/>
  <c r="O57" i="22"/>
  <c r="O102" i="22"/>
  <c r="O84" i="22"/>
  <c r="M23" i="22"/>
  <c r="S48" i="21"/>
  <c r="R33" i="21"/>
  <c r="S44" i="21"/>
  <c r="R34" i="21"/>
  <c r="Q32" i="21"/>
  <c r="Q29" i="21"/>
  <c r="S34" i="21"/>
  <c r="R16" i="21"/>
  <c r="X44" i="21"/>
  <c r="S12" i="21"/>
  <c r="R26" i="21"/>
  <c r="R13" i="21"/>
  <c r="R41" i="21"/>
  <c r="Q35" i="21"/>
  <c r="S18" i="21"/>
  <c r="O14" i="22"/>
  <c r="M63" i="22"/>
  <c r="R29" i="21"/>
  <c r="O55" i="22"/>
  <c r="N76" i="22"/>
  <c r="N84" i="23"/>
  <c r="R35" i="21"/>
  <c r="N80" i="22"/>
  <c r="O92" i="22"/>
  <c r="M12" i="22"/>
  <c r="N39" i="22"/>
  <c r="Q12" i="21"/>
  <c r="O43" i="22"/>
  <c r="N102" i="22"/>
  <c r="O65" i="22"/>
  <c r="O134" i="23"/>
  <c r="P48" i="25"/>
  <c r="O164" i="23"/>
  <c r="Q42" i="21"/>
  <c r="N124" i="23"/>
  <c r="Q44" i="25"/>
  <c r="Q26" i="21"/>
  <c r="M65" i="22"/>
  <c r="U48" i="21"/>
  <c r="N49" i="22"/>
  <c r="N14" i="22"/>
  <c r="N47" i="22"/>
  <c r="M35" i="22"/>
  <c r="O10" i="22"/>
  <c r="O59" i="22"/>
  <c r="U20" i="21"/>
  <c r="S24" i="21"/>
  <c r="M53" i="22"/>
  <c r="O63" i="22"/>
  <c r="N90" i="22"/>
  <c r="N57" i="22"/>
  <c r="N82" i="22"/>
  <c r="R45" i="25"/>
  <c r="O25" i="22"/>
  <c r="M92" i="22"/>
  <c r="O51" i="22"/>
  <c r="N98" i="22"/>
  <c r="S35" i="21"/>
  <c r="Q33" i="21"/>
  <c r="Q34" i="21"/>
  <c r="R12" i="21"/>
  <c r="Q16" i="21"/>
  <c r="O82" i="22"/>
  <c r="X23" i="21"/>
  <c r="N134" i="23"/>
  <c r="X22" i="21"/>
  <c r="N10" i="23"/>
  <c r="M10" i="23"/>
  <c r="N114" i="23"/>
  <c r="S49" i="21"/>
  <c r="Q49" i="21"/>
  <c r="T48" i="21" s="1"/>
  <c r="R205" i="23"/>
  <c r="R195" i="23"/>
  <c r="R206" i="23"/>
  <c r="X39" i="21"/>
  <c r="S41" i="21"/>
  <c r="O84" i="23"/>
  <c r="O124" i="23"/>
  <c r="N10" i="12"/>
  <c r="O10" i="23"/>
  <c r="M144" i="23"/>
  <c r="N144" i="23"/>
  <c r="Q10" i="21"/>
  <c r="S10" i="21"/>
  <c r="V10" i="21" s="1"/>
  <c r="M20" i="23"/>
  <c r="N8" i="12"/>
  <c r="O94" i="23"/>
  <c r="N44" i="23"/>
  <c r="O34" i="23"/>
  <c r="O144" i="23"/>
  <c r="Q40" i="21"/>
  <c r="R40" i="21"/>
  <c r="S40" i="21"/>
  <c r="R42" i="21"/>
  <c r="Q24" i="21"/>
  <c r="R24" i="21"/>
  <c r="P45" i="25"/>
  <c r="Q18" i="21"/>
  <c r="S16" i="21"/>
  <c r="S42" i="21"/>
  <c r="Q43" i="21"/>
  <c r="R17" i="21"/>
  <c r="Q17" i="21"/>
  <c r="S17" i="21"/>
  <c r="Q49" i="25"/>
  <c r="P49" i="25"/>
  <c r="R49" i="25"/>
  <c r="U10" i="21"/>
  <c r="T20" i="21"/>
  <c r="M84" i="22"/>
  <c r="M14" i="22"/>
  <c r="M82" i="22"/>
  <c r="O12" i="22"/>
  <c r="N92" i="22"/>
  <c r="M45" i="22"/>
  <c r="O54" i="23"/>
  <c r="M54" i="23"/>
  <c r="N104" i="23"/>
  <c r="M104" i="23"/>
  <c r="M154" i="23"/>
  <c r="N154" i="23"/>
  <c r="X15" i="21"/>
  <c r="X25" i="21"/>
  <c r="S21" i="21"/>
  <c r="V20" i="21" s="1"/>
  <c r="M74" i="23"/>
  <c r="O74" i="23"/>
  <c r="N74" i="23"/>
  <c r="X36" i="21"/>
  <c r="R30" i="21"/>
  <c r="U30" i="21" s="1"/>
  <c r="Q30" i="21"/>
  <c r="S30" i="21"/>
  <c r="V30" i="21" s="1"/>
  <c r="N174" i="23"/>
  <c r="S14" i="21"/>
  <c r="O154" i="23"/>
  <c r="R186" i="23"/>
  <c r="S19" i="21"/>
  <c r="R19" i="21"/>
  <c r="R56" i="23"/>
  <c r="M34" i="23"/>
  <c r="S28" i="21"/>
  <c r="S13" i="21"/>
  <c r="X38" i="21"/>
  <c r="O64" i="23"/>
  <c r="O114" i="23"/>
  <c r="N164" i="23"/>
  <c r="M44" i="23"/>
  <c r="O44" i="23"/>
  <c r="R22" i="21"/>
  <c r="N194" i="23"/>
  <c r="N64" i="23"/>
  <c r="M64" i="23"/>
  <c r="N184" i="23"/>
  <c r="R106" i="23"/>
  <c r="M4" i="12" l="1"/>
  <c r="N5" i="12" s="1"/>
  <c r="Z63" i="22"/>
  <c r="Z61" i="22"/>
  <c r="Z86" i="22"/>
  <c r="Z49" i="22"/>
  <c r="T12" i="21"/>
  <c r="T34" i="21"/>
  <c r="P50" i="25"/>
  <c r="R207" i="23"/>
  <c r="S208" i="23" s="1"/>
  <c r="U12" i="21"/>
  <c r="M174" i="23"/>
  <c r="R175" i="23"/>
  <c r="R176" i="23"/>
  <c r="T30" i="21"/>
  <c r="M94" i="23"/>
  <c r="R95" i="23"/>
  <c r="R96" i="23"/>
  <c r="AB76" i="22"/>
  <c r="V16" i="21"/>
  <c r="N20" i="23"/>
  <c r="R28" i="21"/>
  <c r="U28" i="21" s="1"/>
  <c r="O86" i="22"/>
  <c r="O90" i="22"/>
  <c r="M49" i="22"/>
  <c r="N71" i="24"/>
  <c r="R132" i="24"/>
  <c r="R131" i="24"/>
  <c r="R133" i="24" s="1"/>
  <c r="S134" i="24" s="1"/>
  <c r="R21" i="23"/>
  <c r="R23" i="23" s="1"/>
  <c r="S24" i="23" s="1"/>
  <c r="R36" i="23"/>
  <c r="R105" i="23"/>
  <c r="R107" i="23" s="1"/>
  <c r="S108" i="23" s="1"/>
  <c r="M84" i="23"/>
  <c r="R86" i="23"/>
  <c r="R85" i="23"/>
  <c r="M114" i="23"/>
  <c r="R115" i="23"/>
  <c r="R116" i="23"/>
  <c r="R55" i="23"/>
  <c r="R57" i="23" s="1"/>
  <c r="S58" i="23" s="1"/>
  <c r="R66" i="23"/>
  <c r="R67" i="23" s="1"/>
  <c r="S68" i="23" s="1"/>
  <c r="T10" i="21"/>
  <c r="M134" i="23"/>
  <c r="R135" i="23"/>
  <c r="R136" i="23"/>
  <c r="R145" i="23"/>
  <c r="R185" i="23"/>
  <c r="R187" i="23" s="1"/>
  <c r="S188" i="23" s="1"/>
  <c r="U148" i="24"/>
  <c r="U147" i="24"/>
  <c r="M20" i="24"/>
  <c r="R146" i="23"/>
  <c r="R196" i="23"/>
  <c r="R197" i="23" s="1"/>
  <c r="S198" i="23" s="1"/>
  <c r="R12" i="23"/>
  <c r="M164" i="23"/>
  <c r="R165" i="23"/>
  <c r="R166" i="23"/>
  <c r="M124" i="23"/>
  <c r="R126" i="23"/>
  <c r="R125" i="23"/>
  <c r="R155" i="23"/>
  <c r="R75" i="23"/>
  <c r="R11" i="23"/>
  <c r="R13" i="23" s="1"/>
  <c r="S14" i="23" s="1"/>
  <c r="P44" i="25"/>
  <c r="R45" i="23"/>
  <c r="R156" i="23"/>
  <c r="R76" i="23"/>
  <c r="R137" i="24"/>
  <c r="R138" i="24"/>
  <c r="T40" i="21"/>
  <c r="AA49" i="22"/>
  <c r="O41" i="22"/>
  <c r="AB86" i="22"/>
  <c r="R147" i="24"/>
  <c r="R148" i="24"/>
  <c r="Q50" i="25"/>
  <c r="U49" i="25" s="1"/>
  <c r="R46" i="23"/>
  <c r="R35" i="23"/>
  <c r="R37" i="23" s="1"/>
  <c r="S38" i="23" s="1"/>
  <c r="Q42" i="25"/>
  <c r="P42" i="25"/>
  <c r="R44" i="25"/>
  <c r="Q41" i="25"/>
  <c r="P41" i="25"/>
  <c r="R41" i="25"/>
  <c r="R68" i="24"/>
  <c r="R69" i="24"/>
  <c r="U117" i="24"/>
  <c r="U118" i="24"/>
  <c r="X118" i="24"/>
  <c r="X119" i="24" s="1"/>
  <c r="Y120" i="24" s="1"/>
  <c r="R118" i="24"/>
  <c r="R117" i="24"/>
  <c r="R125" i="24"/>
  <c r="R127" i="24" s="1"/>
  <c r="S128" i="24" s="1"/>
  <c r="O71" i="24"/>
  <c r="O20" i="24"/>
  <c r="O22" i="24"/>
  <c r="O24" i="24"/>
  <c r="M73" i="24"/>
  <c r="M67" i="24"/>
  <c r="N24" i="24"/>
  <c r="R20" i="24"/>
  <c r="R19" i="24"/>
  <c r="U12" i="24"/>
  <c r="U13" i="24" s="1"/>
  <c r="V14" i="24" s="1"/>
  <c r="M18" i="24"/>
  <c r="X12" i="24"/>
  <c r="X11" i="24"/>
  <c r="O73" i="24"/>
  <c r="R12" i="24"/>
  <c r="R11" i="24"/>
  <c r="N12" i="22"/>
  <c r="M37" i="22"/>
  <c r="Z45" i="22"/>
  <c r="U34" i="21"/>
  <c r="N25" i="22"/>
  <c r="N86" i="22"/>
  <c r="AA23" i="22"/>
  <c r="M10" i="22"/>
  <c r="AB57" i="22"/>
  <c r="AB88" i="22"/>
  <c r="N100" i="22"/>
  <c r="T32" i="21"/>
  <c r="AE75" i="22"/>
  <c r="AE74" i="22"/>
  <c r="AB53" i="22"/>
  <c r="S43" i="21"/>
  <c r="R44" i="21"/>
  <c r="M102" i="22"/>
  <c r="S27" i="21"/>
  <c r="Z35" i="22"/>
  <c r="AE37" i="22"/>
  <c r="AE38" i="22"/>
  <c r="M19" i="22"/>
  <c r="V34" i="21"/>
  <c r="Z102" i="22"/>
  <c r="AA78" i="22"/>
  <c r="M76" i="22"/>
  <c r="Z25" i="22"/>
  <c r="Z88" i="22"/>
  <c r="N78" i="22"/>
  <c r="AB12" i="22"/>
  <c r="U13" i="20"/>
  <c r="U12" i="20"/>
  <c r="U14" i="20" s="1"/>
  <c r="AA10" i="22"/>
  <c r="S22" i="21"/>
  <c r="M41" i="22"/>
  <c r="AB16" i="22"/>
  <c r="AE12" i="22"/>
  <c r="AA80" i="22"/>
  <c r="Z19" i="22"/>
  <c r="T16" i="21"/>
  <c r="U40" i="21"/>
  <c r="Z78" i="22"/>
  <c r="Z57" i="22"/>
  <c r="AA25" i="22"/>
  <c r="AE13" i="22"/>
  <c r="AB98" i="22"/>
  <c r="AA35" i="22"/>
  <c r="N35" i="22"/>
  <c r="N74" i="22"/>
  <c r="M39" i="22"/>
  <c r="AB25" i="22"/>
  <c r="O16" i="22"/>
  <c r="AA82" i="22"/>
  <c r="AB47" i="22"/>
  <c r="O76" i="22"/>
  <c r="O80" i="22"/>
  <c r="AB78" i="22"/>
  <c r="AB37" i="22"/>
  <c r="Z94" i="22"/>
  <c r="Z41" i="22"/>
  <c r="AB35" i="22"/>
  <c r="O35" i="22"/>
  <c r="N53" i="22"/>
  <c r="AB100" i="22"/>
  <c r="O39" i="22"/>
  <c r="Z82" i="22"/>
  <c r="AB65" i="22"/>
  <c r="Z65" i="22"/>
  <c r="N55" i="22"/>
  <c r="AA41" i="22"/>
  <c r="AA98" i="22"/>
  <c r="Z76" i="22"/>
  <c r="AA63" i="22"/>
  <c r="AA53" i="22"/>
  <c r="N10" i="22"/>
  <c r="AB21" i="22"/>
  <c r="AB63" i="22"/>
  <c r="AB80" i="22"/>
  <c r="O47" i="22"/>
  <c r="M16" i="22"/>
  <c r="O61" i="22"/>
  <c r="O94" i="22"/>
  <c r="O100" i="22"/>
  <c r="O37" i="22"/>
  <c r="M61" i="22"/>
  <c r="AB94" i="22"/>
  <c r="M88" i="22"/>
  <c r="O98" i="22"/>
  <c r="M100" i="22"/>
  <c r="N23" i="22"/>
  <c r="Z100" i="22"/>
  <c r="AB61" i="22"/>
  <c r="Z80" i="22"/>
  <c r="Z59" i="22"/>
  <c r="O88" i="22"/>
  <c r="AB45" i="22"/>
  <c r="M78" i="22"/>
  <c r="M96" i="22"/>
  <c r="AA21" i="22"/>
  <c r="N21" i="22"/>
  <c r="M86" i="22"/>
  <c r="M94" i="22"/>
  <c r="AA45" i="22"/>
  <c r="N45" i="22"/>
  <c r="M43" i="22"/>
  <c r="Z43" i="22"/>
  <c r="AB43" i="22"/>
  <c r="Z12" i="22"/>
  <c r="Z23" i="22"/>
  <c r="AB51" i="22"/>
  <c r="O78" i="22"/>
  <c r="N94" i="22"/>
  <c r="Z98" i="22"/>
  <c r="M98" i="22"/>
  <c r="AA96" i="22"/>
  <c r="Z47" i="22"/>
  <c r="AA37" i="22"/>
  <c r="AA100" i="22"/>
  <c r="AA88" i="22"/>
  <c r="N88" i="22"/>
  <c r="O23" i="22"/>
  <c r="AB23" i="22"/>
  <c r="AB49" i="22"/>
  <c r="O49" i="22"/>
  <c r="N61" i="22"/>
  <c r="AA61" i="22"/>
  <c r="N41" i="22"/>
  <c r="Z96" i="22"/>
  <c r="AA59" i="22"/>
  <c r="AA16" i="22"/>
  <c r="O53" i="22"/>
  <c r="N63" i="22"/>
  <c r="M80" i="22"/>
  <c r="R32" i="21"/>
  <c r="U32" i="21" s="1"/>
  <c r="Q27" i="21"/>
  <c r="T26" i="21" s="1"/>
  <c r="T42" i="21"/>
  <c r="R27" i="21"/>
  <c r="U26" i="21" s="1"/>
  <c r="S26" i="21"/>
  <c r="S29" i="21"/>
  <c r="V28" i="21" s="1"/>
  <c r="Q19" i="21"/>
  <c r="T18" i="21" s="1"/>
  <c r="X19" i="21"/>
  <c r="Q45" i="21"/>
  <c r="S45" i="21"/>
  <c r="V44" i="21" s="1"/>
  <c r="R45" i="21"/>
  <c r="U44" i="21" s="1"/>
  <c r="V12" i="21"/>
  <c r="Q14" i="21"/>
  <c r="X14" i="21"/>
  <c r="S32" i="21"/>
  <c r="V32" i="21" s="1"/>
  <c r="V48" i="21"/>
  <c r="Q44" i="21"/>
  <c r="Q28" i="21"/>
  <c r="T28" i="21" s="1"/>
  <c r="X28" i="21"/>
  <c r="V18" i="21"/>
  <c r="R43" i="21"/>
  <c r="U42" i="21" s="1"/>
  <c r="R18" i="21"/>
  <c r="U18" i="21" s="1"/>
  <c r="U16" i="21"/>
  <c r="V40" i="21"/>
  <c r="Z53" i="22"/>
  <c r="Z21" i="22"/>
  <c r="N54" i="23"/>
  <c r="AA55" i="22"/>
  <c r="Z55" i="22"/>
  <c r="AA14" i="22"/>
  <c r="V42" i="21"/>
  <c r="AA86" i="22"/>
  <c r="Z74" i="22"/>
  <c r="M74" i="22"/>
  <c r="O74" i="22"/>
  <c r="AB74" i="22"/>
  <c r="Q38" i="21"/>
  <c r="S38" i="21"/>
  <c r="R38" i="21"/>
  <c r="O96" i="22"/>
  <c r="R23" i="21"/>
  <c r="U22" i="21" s="1"/>
  <c r="S23" i="21"/>
  <c r="Q23" i="21"/>
  <c r="N16" i="22"/>
  <c r="AA43" i="22"/>
  <c r="N43" i="22"/>
  <c r="N65" i="22"/>
  <c r="R47" i="21"/>
  <c r="Q47" i="21"/>
  <c r="S47" i="21"/>
  <c r="M90" i="22"/>
  <c r="S39" i="21"/>
  <c r="Q39" i="21"/>
  <c r="R39" i="21"/>
  <c r="Q22" i="21"/>
  <c r="AA90" i="22"/>
  <c r="AB90" i="22"/>
  <c r="AB102" i="22"/>
  <c r="Z14" i="22"/>
  <c r="Z37" i="22"/>
  <c r="AB14" i="22"/>
  <c r="AB55" i="22"/>
  <c r="O19" i="22"/>
  <c r="AB19" i="22"/>
  <c r="S37" i="21"/>
  <c r="R37" i="21"/>
  <c r="Q37" i="21"/>
  <c r="AA76" i="22"/>
  <c r="AB92" i="22"/>
  <c r="Z92" i="22"/>
  <c r="AA92" i="22"/>
  <c r="AA19" i="22"/>
  <c r="N19" i="22"/>
  <c r="Z51" i="22"/>
  <c r="M51" i="22"/>
  <c r="R36" i="21"/>
  <c r="U36" i="21" s="1"/>
  <c r="S36" i="21"/>
  <c r="Q36" i="21"/>
  <c r="AB84" i="22"/>
  <c r="Z84" i="22"/>
  <c r="AA51" i="22"/>
  <c r="N51" i="22"/>
  <c r="N72" i="22"/>
  <c r="N84" i="22"/>
  <c r="N94" i="23"/>
  <c r="O72" i="22"/>
  <c r="R15" i="21"/>
  <c r="U14" i="21" s="1"/>
  <c r="S15" i="21"/>
  <c r="V14" i="21" s="1"/>
  <c r="Q15" i="21"/>
  <c r="AB10" i="22"/>
  <c r="AA102" i="22"/>
  <c r="R16" i="20"/>
  <c r="Q16" i="20"/>
  <c r="AB82" i="22"/>
  <c r="S25" i="21"/>
  <c r="V24" i="21" s="1"/>
  <c r="R25" i="21"/>
  <c r="U24" i="21" s="1"/>
  <c r="Q25" i="21"/>
  <c r="T24" i="21" s="1"/>
  <c r="M72" i="22"/>
  <c r="R10" i="20"/>
  <c r="Q10" i="20"/>
  <c r="R46" i="21"/>
  <c r="U46" i="21" s="1"/>
  <c r="S46" i="21"/>
  <c r="Q46" i="21"/>
  <c r="AA74" i="22"/>
  <c r="R139" i="24" l="1"/>
  <c r="S140" i="24" s="1"/>
  <c r="N6" i="23"/>
  <c r="O7" i="23" s="1"/>
  <c r="U50" i="25"/>
  <c r="R137" i="23"/>
  <c r="S138" i="23" s="1"/>
  <c r="R117" i="23"/>
  <c r="S118" i="23" s="1"/>
  <c r="AB59" i="22"/>
  <c r="Z16" i="22"/>
  <c r="AA39" i="22"/>
  <c r="AA12" i="22"/>
  <c r="AA21" i="21"/>
  <c r="AA11" i="21"/>
  <c r="U51" i="25"/>
  <c r="V52" i="25" s="1"/>
  <c r="U45" i="25"/>
  <c r="U44" i="25"/>
  <c r="U46" i="25" s="1"/>
  <c r="V47" i="25" s="1"/>
  <c r="U40" i="25"/>
  <c r="U39" i="25"/>
  <c r="U41" i="25" s="1"/>
  <c r="V42" i="25" s="1"/>
  <c r="R149" i="24"/>
  <c r="S150" i="24" s="1"/>
  <c r="AA41" i="21"/>
  <c r="V22" i="21"/>
  <c r="AB96" i="22"/>
  <c r="AA47" i="22"/>
  <c r="AB41" i="22"/>
  <c r="AA22" i="21"/>
  <c r="R127" i="23"/>
  <c r="S128" i="23" s="1"/>
  <c r="AE17" i="22"/>
  <c r="AE18" i="22"/>
  <c r="AE19" i="22" s="1"/>
  <c r="AF20" i="22" s="1"/>
  <c r="AA42" i="21"/>
  <c r="U149" i="24"/>
  <c r="V150" i="24" s="1"/>
  <c r="AA31" i="21"/>
  <c r="R167" i="23"/>
  <c r="S168" i="23" s="1"/>
  <c r="AE22" i="22"/>
  <c r="AA12" i="21"/>
  <c r="AA32" i="21"/>
  <c r="V26" i="21"/>
  <c r="T14" i="21"/>
  <c r="AE23" i="22"/>
  <c r="R87" i="23"/>
  <c r="S88" i="23" s="1"/>
  <c r="R70" i="24"/>
  <c r="S71" i="24" s="1"/>
  <c r="R77" i="23"/>
  <c r="S78" i="23" s="1"/>
  <c r="R47" i="23"/>
  <c r="S48" i="23" s="1"/>
  <c r="R157" i="23"/>
  <c r="S158" i="23" s="1"/>
  <c r="R147" i="23"/>
  <c r="S148" i="23" s="1"/>
  <c r="R97" i="23"/>
  <c r="S98" i="23" s="1"/>
  <c r="R177" i="23"/>
  <c r="S178" i="23" s="1"/>
  <c r="R119" i="24"/>
  <c r="S120" i="24" s="1"/>
  <c r="U119" i="24"/>
  <c r="V120" i="24" s="1"/>
  <c r="R13" i="24"/>
  <c r="S14" i="24" s="1"/>
  <c r="N63" i="24"/>
  <c r="O64" i="24" s="1"/>
  <c r="R21" i="24"/>
  <c r="S22" i="24" s="1"/>
  <c r="N14" i="24"/>
  <c r="O15" i="24" s="1"/>
  <c r="X13" i="24"/>
  <c r="Y14" i="24" s="1"/>
  <c r="AE39" i="22"/>
  <c r="AF40" i="22" s="1"/>
  <c r="AE76" i="22"/>
  <c r="AF77" i="22" s="1"/>
  <c r="Z10" i="22"/>
  <c r="P16" i="20"/>
  <c r="P10" i="20"/>
  <c r="AE6" i="22"/>
  <c r="AF6" i="22" s="1"/>
  <c r="Z39" i="22"/>
  <c r="AE14" i="22"/>
  <c r="AF15" i="22" s="1"/>
  <c r="AA65" i="22"/>
  <c r="AB39" i="22"/>
  <c r="AA94" i="22"/>
  <c r="V46" i="21"/>
  <c r="T44" i="21"/>
  <c r="U38" i="21"/>
  <c r="T36" i="21"/>
  <c r="T38" i="21"/>
  <c r="T46" i="21"/>
  <c r="T22" i="21"/>
  <c r="V38" i="21"/>
  <c r="Z90" i="22"/>
  <c r="AB72" i="22"/>
  <c r="V36" i="21"/>
  <c r="R12" i="20"/>
  <c r="P12" i="20"/>
  <c r="Q12" i="20"/>
  <c r="AA72" i="22"/>
  <c r="Q13" i="20"/>
  <c r="P13" i="20"/>
  <c r="R13" i="20"/>
  <c r="R19" i="20"/>
  <c r="Q19" i="20"/>
  <c r="P19" i="20"/>
  <c r="Q17" i="20"/>
  <c r="P17" i="20"/>
  <c r="R17" i="20"/>
  <c r="R11" i="20"/>
  <c r="Q11" i="20"/>
  <c r="P11" i="20"/>
  <c r="AA84" i="22"/>
  <c r="R18" i="20"/>
  <c r="Q18" i="20"/>
  <c r="P18" i="20"/>
  <c r="R20" i="20"/>
  <c r="P20" i="20"/>
  <c r="Q20" i="20"/>
  <c r="P14" i="20"/>
  <c r="Q14" i="20"/>
  <c r="R14" i="20"/>
  <c r="AA23" i="21" l="1"/>
  <c r="AB24" i="21" s="1"/>
  <c r="AA13" i="21"/>
  <c r="AB14" i="21" s="1"/>
  <c r="U5" i="21"/>
  <c r="V6" i="21" s="1"/>
  <c r="AA33" i="21"/>
  <c r="AB34" i="21" s="1"/>
  <c r="AA43" i="21"/>
  <c r="AB44" i="21" s="1"/>
  <c r="AE24" i="22"/>
  <c r="AF25" i="22" s="1"/>
  <c r="Z72" i="22"/>
  <c r="AE7" i="22" s="1"/>
  <c r="AF7" i="22" s="1"/>
  <c r="AE79" i="22"/>
  <c r="AE80" i="22"/>
  <c r="AE42" i="22"/>
  <c r="AE43" i="22"/>
  <c r="U19" i="20"/>
  <c r="U20" i="20"/>
  <c r="U27" i="20"/>
  <c r="U26" i="20"/>
  <c r="V15" i="20"/>
  <c r="U28" i="20" l="1"/>
  <c r="V29" i="20" s="1"/>
  <c r="U21" i="20"/>
  <c r="V22" i="20" s="1"/>
  <c r="AE44" i="22"/>
  <c r="AF45" i="22" s="1"/>
  <c r="AE81" i="22"/>
  <c r="AF82" i="22" s="1"/>
  <c r="I149" i="6"/>
  <c r="I140" i="6"/>
  <c r="I144" i="6"/>
  <c r="I153" i="6"/>
  <c r="S144" i="6"/>
  <c r="S153" i="6"/>
  <c r="I145" i="6"/>
  <c r="I154" i="6"/>
  <c r="S154" i="6"/>
  <c r="S145" i="6"/>
  <c r="S148" i="6"/>
  <c r="S139" i="6"/>
  <c r="S152" i="6"/>
  <c r="S143" i="6"/>
  <c r="I139" i="6"/>
  <c r="I148" i="6"/>
  <c r="I141" i="6"/>
  <c r="I150" i="6"/>
  <c r="I142" i="6"/>
  <c r="I151" i="6"/>
  <c r="S149" i="6"/>
  <c r="S140" i="6"/>
  <c r="I152" i="6"/>
  <c r="I143" i="6"/>
  <c r="S141" i="6"/>
  <c r="S150" i="6"/>
  <c r="S151" i="6"/>
  <c r="S142" i="6"/>
  <c r="I146" i="6"/>
  <c r="I155" i="6"/>
  <c r="S146" i="6"/>
  <c r="S155" i="6"/>
  <c r="S158" i="6" l="1"/>
  <c r="S159" i="6"/>
  <c r="AW142" i="6"/>
  <c r="AW151" i="6"/>
  <c r="I158" i="6"/>
  <c r="AW148" i="6"/>
  <c r="AW139" i="6"/>
  <c r="AW155" i="6"/>
  <c r="AW146" i="6"/>
  <c r="AW143" i="6"/>
  <c r="AW152" i="6"/>
  <c r="AW145" i="6"/>
  <c r="AW154" i="6"/>
  <c r="AW150" i="6"/>
  <c r="AW141" i="6"/>
  <c r="AW153" i="6"/>
  <c r="AW144" i="6"/>
  <c r="AW149" i="6"/>
  <c r="AW140" i="6"/>
  <c r="I159" i="6"/>
  <c r="AW158" i="6" l="1"/>
  <c r="AW159" i="6"/>
  <c r="AR148" i="6" l="1"/>
  <c r="AR139" i="6"/>
  <c r="N139" i="6" l="1"/>
  <c r="N148" i="6"/>
  <c r="AH148" i="6"/>
  <c r="AH139" i="6"/>
  <c r="BG148" i="6"/>
  <c r="BG139" i="6"/>
  <c r="BB148" i="6"/>
  <c r="BB139" i="6"/>
  <c r="AC139" i="6"/>
  <c r="AC148" i="6"/>
  <c r="D139" i="6" l="1"/>
  <c r="D148" i="6"/>
  <c r="X148" i="6"/>
  <c r="X139" i="6"/>
  <c r="AM148" i="6"/>
  <c r="AM139" i="6"/>
  <c r="AR149" i="6" l="1"/>
  <c r="AR140" i="6"/>
  <c r="N149" i="6" l="1"/>
  <c r="N140" i="6"/>
  <c r="AH140" i="6"/>
  <c r="AH149" i="6"/>
  <c r="BG149" i="6"/>
  <c r="BG140" i="6"/>
  <c r="BB149" i="6"/>
  <c r="BB140" i="6"/>
  <c r="AC149" i="6"/>
  <c r="AC140" i="6"/>
  <c r="D140" i="6" l="1"/>
  <c r="D149" i="6"/>
  <c r="X149" i="6"/>
  <c r="X140" i="6"/>
  <c r="AM140" i="6"/>
  <c r="AM149" i="6"/>
  <c r="AR141" i="6" l="1"/>
  <c r="AR150" i="6"/>
  <c r="N150" i="6" l="1"/>
  <c r="N141" i="6"/>
  <c r="AH141" i="6"/>
  <c r="AH150" i="6"/>
  <c r="BG150" i="6"/>
  <c r="BG141" i="6"/>
  <c r="BB141" i="6"/>
  <c r="BB150" i="6"/>
  <c r="AC141" i="6"/>
  <c r="AC150" i="6"/>
  <c r="X141" i="6" l="1"/>
  <c r="X150" i="6"/>
  <c r="D141" i="6"/>
  <c r="D150" i="6"/>
  <c r="AM150" i="6"/>
  <c r="AM141" i="6"/>
  <c r="AM139" i="27" l="1"/>
  <c r="AM142" i="27"/>
  <c r="X142" i="27" l="1"/>
  <c r="X139" i="27"/>
  <c r="AC142" i="27"/>
  <c r="AC139" i="27"/>
  <c r="BB142" i="27"/>
  <c r="BB139" i="27"/>
  <c r="D142" i="27"/>
  <c r="AR151" i="6"/>
  <c r="AR142" i="6"/>
  <c r="AR139" i="27" l="1"/>
  <c r="AR142" i="27"/>
  <c r="AH142" i="27"/>
  <c r="AH139" i="27"/>
  <c r="N142" i="27"/>
  <c r="N139" i="27"/>
  <c r="BG142" i="27"/>
  <c r="BG139" i="27"/>
  <c r="D139" i="27"/>
  <c r="N151" i="6"/>
  <c r="N142" i="6"/>
  <c r="AH151" i="6"/>
  <c r="AH142" i="6"/>
  <c r="BG151" i="6"/>
  <c r="BG142" i="6"/>
  <c r="BB142" i="6"/>
  <c r="BB151" i="6"/>
  <c r="AC142" i="6"/>
  <c r="AC151" i="6"/>
  <c r="I142" i="27" l="1"/>
  <c r="I139" i="27"/>
  <c r="S139" i="27"/>
  <c r="S142" i="27"/>
  <c r="AW142" i="27"/>
  <c r="AW139" i="27"/>
  <c r="X151" i="6"/>
  <c r="X142" i="6"/>
  <c r="D142" i="6"/>
  <c r="D151" i="6"/>
  <c r="AM142" i="6"/>
  <c r="AM151" i="6"/>
  <c r="AR143" i="6" l="1"/>
  <c r="AR152" i="6"/>
  <c r="N152" i="6" l="1"/>
  <c r="N143" i="6"/>
  <c r="AH152" i="6"/>
  <c r="AH143" i="6"/>
  <c r="BG152" i="6"/>
  <c r="BG143" i="6"/>
  <c r="BB152" i="6"/>
  <c r="BB143" i="6"/>
  <c r="AC152" i="6"/>
  <c r="AC143" i="6"/>
  <c r="D143" i="6" l="1"/>
  <c r="D152" i="6"/>
  <c r="X152" i="6"/>
  <c r="X143" i="6"/>
  <c r="AM152" i="6"/>
  <c r="AM143" i="6"/>
  <c r="AR144" i="6" l="1"/>
  <c r="AR153" i="6"/>
  <c r="N153" i="6" l="1"/>
  <c r="N144" i="6"/>
  <c r="AH144" i="6"/>
  <c r="AH153" i="6"/>
  <c r="BG153" i="6"/>
  <c r="BG144" i="6"/>
  <c r="BB144" i="6"/>
  <c r="BB153" i="6"/>
  <c r="AC153" i="6"/>
  <c r="AC144" i="6"/>
  <c r="D144" i="6" l="1"/>
  <c r="D153" i="6"/>
  <c r="X153" i="6"/>
  <c r="X144" i="6"/>
  <c r="AM153" i="6"/>
  <c r="AM144" i="6"/>
  <c r="AR154" i="6" l="1"/>
  <c r="AR145" i="6"/>
  <c r="N145" i="6" l="1"/>
  <c r="N154" i="6"/>
  <c r="AH145" i="6"/>
  <c r="AH154" i="6"/>
  <c r="BG145" i="6"/>
  <c r="BG154" i="6"/>
  <c r="BB154" i="6"/>
  <c r="BB145" i="6"/>
  <c r="AC154" i="6"/>
  <c r="AC145" i="6"/>
  <c r="D145" i="6" l="1"/>
  <c r="D154" i="6"/>
  <c r="X145" i="6"/>
  <c r="X154" i="6"/>
  <c r="AM154" i="6"/>
  <c r="AM145" i="6"/>
  <c r="AM143" i="27" l="1"/>
  <c r="AM147" i="27" s="1"/>
  <c r="AM140" i="27"/>
  <c r="AM146" i="27" s="1"/>
  <c r="BB140" i="27" l="1"/>
  <c r="BB146" i="27" s="1"/>
  <c r="BB143" i="27"/>
  <c r="BB147" i="27" s="1"/>
  <c r="BG143" i="27"/>
  <c r="BG147" i="27" s="1"/>
  <c r="BG140" i="27"/>
  <c r="BG146" i="27" s="1"/>
  <c r="X140" i="27"/>
  <c r="X146" i="27" s="1"/>
  <c r="X143" i="27"/>
  <c r="X147" i="27" s="1"/>
  <c r="AC143" i="27"/>
  <c r="AC147" i="27" s="1"/>
  <c r="AC140" i="27"/>
  <c r="AC146" i="27" s="1"/>
  <c r="D143" i="27"/>
  <c r="N155" i="6"/>
  <c r="N159" i="6" s="1"/>
  <c r="N146" i="6"/>
  <c r="N158" i="6" s="1"/>
  <c r="AR146" i="6"/>
  <c r="AR158" i="6" s="1"/>
  <c r="AR155" i="6"/>
  <c r="AR159" i="6" s="1"/>
  <c r="AH155" i="6"/>
  <c r="AH159" i="6" s="1"/>
  <c r="AH146" i="6"/>
  <c r="AH158" i="6" s="1"/>
  <c r="BG146" i="6"/>
  <c r="BG158" i="6" s="1"/>
  <c r="BG155" i="6"/>
  <c r="BG159" i="6" s="1"/>
  <c r="BB155" i="6"/>
  <c r="BB159" i="6" s="1"/>
  <c r="BB146" i="6"/>
  <c r="BB158" i="6" s="1"/>
  <c r="AC146" i="6"/>
  <c r="AC158" i="6" s="1"/>
  <c r="AC155" i="6"/>
  <c r="AC159" i="6" s="1"/>
  <c r="AW143" i="27" l="1"/>
  <c r="AW147" i="27" s="1"/>
  <c r="AW140" i="27"/>
  <c r="AW146" i="27" s="1"/>
  <c r="N140" i="27"/>
  <c r="N146" i="27" s="1"/>
  <c r="N143" i="27"/>
  <c r="N147" i="27" s="1"/>
  <c r="I140" i="27"/>
  <c r="I146" i="27" s="1"/>
  <c r="I143" i="27"/>
  <c r="I147" i="27" s="1"/>
  <c r="AR143" i="27"/>
  <c r="AR147" i="27" s="1"/>
  <c r="AR140" i="27"/>
  <c r="AR146" i="27" s="1"/>
  <c r="S143" i="27"/>
  <c r="S147" i="27" s="1"/>
  <c r="S140" i="27"/>
  <c r="S146" i="27" s="1"/>
  <c r="AH140" i="27"/>
  <c r="AH146" i="27" s="1"/>
  <c r="AH143" i="27"/>
  <c r="AH147" i="27" s="1"/>
  <c r="D140" i="27"/>
  <c r="D146" i="27" s="1"/>
  <c r="D147" i="27"/>
  <c r="D155" i="6"/>
  <c r="D159" i="6" s="1"/>
  <c r="D146" i="6"/>
  <c r="D158" i="6" s="1"/>
  <c r="X146" i="6"/>
  <c r="X158" i="6" s="1"/>
  <c r="X155" i="6"/>
  <c r="X159" i="6" s="1"/>
  <c r="AM155" i="6"/>
  <c r="AM159" i="6" s="1"/>
  <c r="AM146" i="6"/>
  <c r="AM158" i="6" s="1"/>
  <c r="BK159" i="6" l="1"/>
  <c r="BL159" i="6" s="1"/>
  <c r="BK158" i="6"/>
  <c r="BL158" i="6" s="1"/>
  <c r="BK146" i="27"/>
  <c r="BL146" i="27" s="1"/>
  <c r="BK147" i="27"/>
  <c r="BL147" i="2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<sst xmlns="http://schemas.openxmlformats.org/spreadsheetml/2006/main" count="55433" uniqueCount="8878">
  <si>
    <t>Date</t>
  </si>
  <si>
    <t>Revision</t>
  </si>
  <si>
    <t>Author</t>
    <phoneticPr fontId="2"/>
  </si>
  <si>
    <t>Changes</t>
  </si>
  <si>
    <t>Rev0</t>
    <phoneticPr fontId="2"/>
  </si>
  <si>
    <t>Sato Yasunari</t>
    <phoneticPr fontId="2"/>
  </si>
  <si>
    <t>First draft.</t>
    <phoneticPr fontId="2"/>
  </si>
  <si>
    <t>Rev1</t>
  </si>
  <si>
    <t>"HIMONI" , "COUPON","RELAY" and "TRG" tabs were added.</t>
    <phoneticPr fontId="2"/>
  </si>
  <si>
    <t>ITTO-620-0163 Comet Lake S62</t>
  </si>
  <si>
    <t>AV34</t>
  </si>
  <si>
    <t>1C_REFCLK_B_P</t>
  </si>
  <si>
    <t>IO</t>
  </si>
  <si>
    <t>DM800</t>
  </si>
  <si>
    <t>DP01</t>
  </si>
  <si>
    <t>H08</t>
  </si>
  <si>
    <t>refer Special_Connections(ITEM#12), HSCC Specification, and CCV2 Pseudo Netlist</t>
  </si>
  <si>
    <t>Sort</t>
  </si>
  <si>
    <t>Function</t>
  </si>
  <si>
    <t>Land#</t>
  </si>
  <si>
    <t>Channel/Tester No</t>
  </si>
  <si>
    <t>Components</t>
  </si>
  <si>
    <t>Minor Length</t>
  </si>
  <si>
    <t>Major Length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</si>
  <si>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</si>
  <si>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</si>
  <si>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</si>
  <si>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</si>
  <si>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</si>
  <si>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</si>
  <si>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</si>
  <si>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</si>
  <si>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</si>
  <si>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</si>
  <si>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</si>
  <si>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</si>
  <si>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</si>
  <si>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(mm)</t>
  </si>
  <si>
    <t>Spacing
constraint
to
adjacent
net</t>
  </si>
  <si>
    <t>Max
Trace
Length
(mm)</t>
  </si>
  <si>
    <t>Diff
pair
number</t>
  </si>
  <si>
    <t>Diff
phase
tolerance
(+/- mm)</t>
  </si>
  <si>
    <t>Differential
impedance
(Ohm)</t>
  </si>
  <si>
    <t>Match Group</t>
  </si>
  <si>
    <t>Match Group
tolerance
(+/- mm)</t>
  </si>
  <si>
    <t>Customer
provided
EC set</t>
  </si>
  <si>
    <t>Share
channel
(match
required)</t>
  </si>
  <si>
    <t>Share stub
matching
tol
(+/-mm)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</si>
  <si>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</si>
  <si>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</si>
  <si>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</si>
  <si>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</si>
  <si>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</si>
  <si>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</si>
  <si>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</si>
  <si>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</si>
  <si>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</si>
  <si>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</si>
  <si>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D1_TC_TD1__DMI_AMON1</t>
  </si>
  <si>
    <t>E4</t>
  </si>
  <si>
    <t>J1508.AS4</t>
  </si>
  <si>
    <t>J1508.72</t>
  </si>
  <si>
    <t>J1508_PIN072</t>
  </si>
  <si>
    <t/>
  </si>
  <si>
    <t>L32_INT10</t>
  </si>
  <si>
    <t>DMI_AMON1</t>
  </si>
  <si>
    <t>Bottom</t>
  </si>
  <si>
    <t>TD1</t>
  </si>
  <si>
    <t>No matching. 50 ohm trace</t>
  </si>
  <si>
    <t>D1_TC_TD1__DMI_AMON2</t>
  </si>
  <si>
    <t>G4</t>
  </si>
  <si>
    <t>J1508.AS5</t>
  </si>
  <si>
    <t>J1508.74</t>
  </si>
  <si>
    <t>J1508_PIN074</t>
  </si>
  <si>
    <t>DMI_AMON2</t>
  </si>
  <si>
    <t>D1_TC_TD1__DMI_RXN_4</t>
  </si>
  <si>
    <t>AA8</t>
  </si>
  <si>
    <t>J1506.CS14</t>
  </si>
  <si>
    <t>J1506.1</t>
  </si>
  <si>
    <t>J1506_PIN001</t>
  </si>
  <si>
    <t>DMI_RXN[4]</t>
  </si>
  <si>
    <t>D1_TC_TD1__DMI_RXN_5</t>
  </si>
  <si>
    <t>Y7</t>
  </si>
  <si>
    <t>J1507.DS14</t>
  </si>
  <si>
    <t>J1507.86</t>
  </si>
  <si>
    <t>J1507_PIN086</t>
  </si>
  <si>
    <t>DMI_RXN[5]</t>
  </si>
  <si>
    <t>D1_TC_TD1__DMI_RXN_6</t>
  </si>
  <si>
    <t>W6</t>
  </si>
  <si>
    <t>J1507.CS14</t>
  </si>
  <si>
    <t>J1507.85</t>
  </si>
  <si>
    <t>J1507_PIN085</t>
  </si>
  <si>
    <t>DMI_RXN[6]</t>
  </si>
  <si>
    <t>D1_TC_TD1__DMI_RXN_7</t>
  </si>
  <si>
    <t>V5</t>
  </si>
  <si>
    <t>J1508.AS14</t>
  </si>
  <si>
    <t>J1508.84</t>
  </si>
  <si>
    <t>J1508_PIN084</t>
  </si>
  <si>
    <t>DMI_RXN[7]</t>
  </si>
  <si>
    <t>D1_TC_TD1__DMI_RXP_4</t>
  </si>
  <si>
    <t>AA7</t>
  </si>
  <si>
    <t>J1506.CS13</t>
  </si>
  <si>
    <t>J1506.3</t>
  </si>
  <si>
    <t>J1506_PIN003</t>
  </si>
  <si>
    <t>DMI_RXP[4]</t>
  </si>
  <si>
    <t>D1_TC_TD1__DMI_RXP_5</t>
  </si>
  <si>
    <t>Y6</t>
  </si>
  <si>
    <t>J1507.DS13</t>
  </si>
  <si>
    <t>J1507.88</t>
  </si>
  <si>
    <t>J1507_PIN088</t>
  </si>
  <si>
    <t>DMI_RXP[5]</t>
  </si>
  <si>
    <t>D1_TC_TD1__DMI_RXP_6</t>
  </si>
  <si>
    <t>W5</t>
  </si>
  <si>
    <t>J1507.CS13</t>
  </si>
  <si>
    <t>J1507.87</t>
  </si>
  <si>
    <t>J1507_PIN087</t>
  </si>
  <si>
    <t>DMI_RXP[6]</t>
  </si>
  <si>
    <t>D1_TC_TD1__DMI_RXP_7</t>
  </si>
  <si>
    <t>V4</t>
  </si>
  <si>
    <t>J1508.BS14</t>
  </si>
  <si>
    <t>J1508.83</t>
  </si>
  <si>
    <t>J1508_PIN083</t>
  </si>
  <si>
    <t>DMI_RXP[7]</t>
  </si>
  <si>
    <t>D1_TC_TD1__DMI_TXN_4</t>
  </si>
  <si>
    <t>AB3</t>
  </si>
  <si>
    <t>J1508.BS3</t>
  </si>
  <si>
    <t>J1508.69</t>
  </si>
  <si>
    <t>J1508_PIN069</t>
  </si>
  <si>
    <t>L30_INT9</t>
  </si>
  <si>
    <t>DMI_TXN[4]</t>
  </si>
  <si>
    <t>D1_TC_TD1__DMI_TXN_5</t>
  </si>
  <si>
    <t>AA4</t>
  </si>
  <si>
    <t>J1508.AS2</t>
  </si>
  <si>
    <t>J1508.68</t>
  </si>
  <si>
    <t>J1508_PIN068</t>
  </si>
  <si>
    <t>DMI_TXN[5]</t>
  </si>
  <si>
    <t>D1_TC_TD1__DMI_TXN_6</t>
  </si>
  <si>
    <t>Y3</t>
  </si>
  <si>
    <t>J1508.DS1</t>
  </si>
  <si>
    <t>J1508.66</t>
  </si>
  <si>
    <t>J1508_PIN066</t>
  </si>
  <si>
    <t>DMI_TXN[6]</t>
  </si>
  <si>
    <t>D1_TC_TD1__DMI_TXN_7</t>
  </si>
  <si>
    <t>W2</t>
  </si>
  <si>
    <t>J1507.AS5</t>
  </si>
  <si>
    <t>J1507.118</t>
  </si>
  <si>
    <t>J1507_PIN118</t>
  </si>
  <si>
    <t>DMI_TXN[7]</t>
  </si>
  <si>
    <t>D1_TC_TD1__DMI_TXP_4</t>
  </si>
  <si>
    <t>AB4</t>
  </si>
  <si>
    <t>J1508.BS2</t>
  </si>
  <si>
    <t>J1508.67</t>
  </si>
  <si>
    <t>J1508_PIN067</t>
  </si>
  <si>
    <t>DMI_TXP[4]</t>
  </si>
  <si>
    <t>D1_TC_TD1__DMI_TXP_5</t>
  </si>
  <si>
    <t>AA5</t>
  </si>
  <si>
    <t>J1508.AS3</t>
  </si>
  <si>
    <t>J1508.70</t>
  </si>
  <si>
    <t>J1508_PIN070</t>
  </si>
  <si>
    <t>DMI_TXP[5]</t>
  </si>
  <si>
    <t>D1_TC_TD1__DMI_TXP_6</t>
  </si>
  <si>
    <t>Y4</t>
  </si>
  <si>
    <t>J1508.CS1</t>
  </si>
  <si>
    <t>J1508.65</t>
  </si>
  <si>
    <t>J1508_PIN065</t>
  </si>
  <si>
    <t>DMI_TXP[6]</t>
  </si>
  <si>
    <t>D1_TC_TD1__DMI_TXP_7</t>
  </si>
  <si>
    <t>W3</t>
  </si>
  <si>
    <t>J1507.AS4</t>
  </si>
  <si>
    <t>J1507.116</t>
  </si>
  <si>
    <t>J1507_PIN116</t>
  </si>
  <si>
    <t>DMI_TXP[7]</t>
  </si>
  <si>
    <t>D1_TC_TD1__DP_OBS</t>
  </si>
  <si>
    <t>B39</t>
  </si>
  <si>
    <t>J1505.BS14</t>
  </si>
  <si>
    <t>J1505.83</t>
  </si>
  <si>
    <t>J1505_PIN083</t>
  </si>
  <si>
    <t>L24_INT6</t>
  </si>
  <si>
    <t>DP_OBS</t>
  </si>
  <si>
    <t>D1_TC_TD1__H_RTCCLK</t>
  </si>
  <si>
    <t>B15</t>
  </si>
  <si>
    <t>J1505.CS10</t>
  </si>
  <si>
    <t>J1505.49</t>
  </si>
  <si>
    <t>J1505_PIN049</t>
  </si>
  <si>
    <t>L19_INT5</t>
  </si>
  <si>
    <t>H_RTCCLK</t>
  </si>
  <si>
    <t>D1_TC_TD1__PCIEX4_RXN_0</t>
  </si>
  <si>
    <t>J15</t>
  </si>
  <si>
    <t>J1506.AS2</t>
  </si>
  <si>
    <t>J1506.24</t>
  </si>
  <si>
    <t>J1506_PIN024</t>
  </si>
  <si>
    <t>PCIEX4_RXN[0]</t>
  </si>
  <si>
    <t>D1_TC_TD1__PCIEX4_RXN_1</t>
  </si>
  <si>
    <t>F15</t>
  </si>
  <si>
    <t>J1507.DS1</t>
  </si>
  <si>
    <t>J1507.110</t>
  </si>
  <si>
    <t>J1507_PIN110</t>
  </si>
  <si>
    <t>PCIEX4_RXN[1]</t>
  </si>
  <si>
    <t>D1_TC_TD1__PCIEX4_RXN_2</t>
  </si>
  <si>
    <t>H14</t>
  </si>
  <si>
    <t>J1507.CS2</t>
  </si>
  <si>
    <t>J1507.107</t>
  </si>
  <si>
    <t>J1507_PIN107</t>
  </si>
  <si>
    <t>PCIEX4_RXN[2]</t>
  </si>
  <si>
    <t>D1_TC_TD1__PCIEX4_RXN_3</t>
  </si>
  <si>
    <t>G13</t>
  </si>
  <si>
    <t>J1507.AS7</t>
  </si>
  <si>
    <t>J1507.122</t>
  </si>
  <si>
    <t>J1507_PIN122</t>
  </si>
  <si>
    <t>PCIEX4_RXN[3]</t>
  </si>
  <si>
    <t>D1_TC_TD1__PCIEX4_RXP_0</t>
  </si>
  <si>
    <t>H15</t>
  </si>
  <si>
    <t>J1506.AS3</t>
  </si>
  <si>
    <t>J1506.26</t>
  </si>
  <si>
    <t>J1506_PIN026</t>
  </si>
  <si>
    <t>PCIEX4_RXP[0]</t>
  </si>
  <si>
    <t>D1_TC_TD1__PCIEX4_RXP_1</t>
  </si>
  <si>
    <t>E15</t>
  </si>
  <si>
    <t>J1507.DS2</t>
  </si>
  <si>
    <t>J1507.108</t>
  </si>
  <si>
    <t>J1507_PIN108</t>
  </si>
  <si>
    <t>PCIEX4_RXP[1]</t>
  </si>
  <si>
    <t>D1_TC_TD1__PCIEX4_RXP_2</t>
  </si>
  <si>
    <t>G14</t>
  </si>
  <si>
    <t>J1507.CS1</t>
  </si>
  <si>
    <t>J1507.109</t>
  </si>
  <si>
    <t>J1507_PIN109</t>
  </si>
  <si>
    <t>PCIEX4_RXP[2]</t>
  </si>
  <si>
    <t>D1_TC_TD1__PCIEX4_RXP_3</t>
  </si>
  <si>
    <t>F13</t>
  </si>
  <si>
    <t>J1507.AS6</t>
  </si>
  <si>
    <t>J1507.120</t>
  </si>
  <si>
    <t>J1507_PIN120</t>
  </si>
  <si>
    <t>PCIEX4_RXP[3]</t>
  </si>
  <si>
    <t>D1_TC_TD1__PCIEX4_TXN_0</t>
  </si>
  <si>
    <t>B12</t>
  </si>
  <si>
    <t>J1504.BS8</t>
  </si>
  <si>
    <t>J1504.123</t>
  </si>
  <si>
    <t>J1504_PIN123</t>
  </si>
  <si>
    <t>L13_INT2</t>
  </si>
  <si>
    <t>PCIEX4_TXN[0]</t>
  </si>
  <si>
    <t>D1_TC_TD1__PCIEX4_TXN_1</t>
  </si>
  <si>
    <t>C11</t>
  </si>
  <si>
    <t>J1505.DS6</t>
  </si>
  <si>
    <t>J1505.58</t>
  </si>
  <si>
    <t>J1505_PIN058</t>
  </si>
  <si>
    <t>PCIEX4_TXN[1]</t>
  </si>
  <si>
    <t>D1_TC_TD1__PCIEX4_TXN_2</t>
  </si>
  <si>
    <t>D10</t>
  </si>
  <si>
    <t>J1506.DS8</t>
  </si>
  <si>
    <t>J1506.10</t>
  </si>
  <si>
    <t>J1506_PIN010</t>
  </si>
  <si>
    <t>PCIEX4_TXN[2]</t>
  </si>
  <si>
    <t>D1_TC_TD1__PCIEX4_TXN_3</t>
  </si>
  <si>
    <t>C9</t>
  </si>
  <si>
    <t>J1505.BS7</t>
  </si>
  <si>
    <t>J1505.77</t>
  </si>
  <si>
    <t>J1505_PIN077</t>
  </si>
  <si>
    <t>PCIEX4_TXN[3]</t>
  </si>
  <si>
    <t>D1_TC_TD1__PCIEX4_TXP_0</t>
  </si>
  <si>
    <t>A12</t>
  </si>
  <si>
    <t>J1504.BS7</t>
  </si>
  <si>
    <t>J1504.121</t>
  </si>
  <si>
    <t>J1504_PIN121</t>
  </si>
  <si>
    <t>PCIEX4_TXP[0]</t>
  </si>
  <si>
    <t>D1_TC_TD1__PCIEX4_TXP_1</t>
  </si>
  <si>
    <t>B11</t>
  </si>
  <si>
    <t>J1505.DS7</t>
  </si>
  <si>
    <t>J1505.56</t>
  </si>
  <si>
    <t>J1505_PIN056</t>
  </si>
  <si>
    <t>PCIEX4_TXP[1]</t>
  </si>
  <si>
    <t>D1_TC_TD1__PCIEX4_TXP_2</t>
  </si>
  <si>
    <t>C10</t>
  </si>
  <si>
    <t>J1506.DS9</t>
  </si>
  <si>
    <t>J1506.8</t>
  </si>
  <si>
    <t>J1506_PIN008</t>
  </si>
  <si>
    <t>PCIEX4_TXP[2]</t>
  </si>
  <si>
    <t>D1_TC_TD1__PCIEX4_TXP_3</t>
  </si>
  <si>
    <t>B9</t>
  </si>
  <si>
    <t>J1505.BS8</t>
  </si>
  <si>
    <t>J1505.79</t>
  </si>
  <si>
    <t>J1505_PIN079</t>
  </si>
  <si>
    <t>PCIEX4_TXP[3]</t>
  </si>
  <si>
    <t>D1_TC_TD1__PE4_AMON1</t>
  </si>
  <si>
    <t>M8</t>
  </si>
  <si>
    <t>J1508.AS8</t>
  </si>
  <si>
    <t>J1508.80</t>
  </si>
  <si>
    <t>J1508_PIN080</t>
  </si>
  <si>
    <t>PE4_AMON1</t>
  </si>
  <si>
    <t>D1_TC_TD1__PE4_AMON2</t>
  </si>
  <si>
    <t>P8</t>
  </si>
  <si>
    <t>J1508.AS9</t>
  </si>
  <si>
    <t>J1508.82</t>
  </si>
  <si>
    <t>J1508_PIN082</t>
  </si>
  <si>
    <t>PE4_AMON2</t>
  </si>
  <si>
    <t>D1_TC_TD1__VCCIO_1_2_SENSE</t>
  </si>
  <si>
    <t>AE4</t>
  </si>
  <si>
    <t>J1504.CS14</t>
  </si>
  <si>
    <t>J1504.85</t>
  </si>
  <si>
    <t>J1504_PIN085</t>
  </si>
  <si>
    <t>VCCIO_1_2_Sense</t>
  </si>
  <si>
    <t>D1_TC_TD1__VCCFPGM1</t>
  </si>
  <si>
    <t>T5</t>
  </si>
  <si>
    <t>J1507.BS6</t>
  </si>
  <si>
    <t>J1507.119</t>
  </si>
  <si>
    <t>J1507_PIN119</t>
  </si>
  <si>
    <t>VCCFPGM1</t>
  </si>
  <si>
    <t>D1_TC_TD1__VCCFPGM2</t>
  </si>
  <si>
    <t>T6</t>
  </si>
  <si>
    <t>J1507.CS7</t>
  </si>
  <si>
    <t>J1507.99</t>
  </si>
  <si>
    <t>J1507_PIN099</t>
  </si>
  <si>
    <t>VCCFPGM2</t>
  </si>
  <si>
    <t>D1_TC_G03_TD1__VCCIO_1</t>
  </si>
  <si>
    <t>AK25</t>
  </si>
  <si>
    <t>J1507.BS9</t>
  </si>
  <si>
    <t>J1507.125</t>
  </si>
  <si>
    <t>J1507_PIN125</t>
  </si>
  <si>
    <t>VCCIO_1</t>
  </si>
  <si>
    <t>G03</t>
  </si>
  <si>
    <t>case1</t>
  </si>
  <si>
    <t>No matching. 50 ohm trace. Fallback to case2</t>
  </si>
  <si>
    <t>AL12</t>
  </si>
  <si>
    <t>AL24</t>
  </si>
  <si>
    <t>AM12</t>
  </si>
  <si>
    <t>D1_TC_G04_TD1__VCCIO_2</t>
  </si>
  <si>
    <t>AJ9</t>
  </si>
  <si>
    <t>J1508.BS9</t>
  </si>
  <si>
    <t>J1508.81</t>
  </si>
  <si>
    <t>J1508_PIN081</t>
  </si>
  <si>
    <t>VCCIO_2</t>
  </si>
  <si>
    <t>G04</t>
  </si>
  <si>
    <t>AK10</t>
  </si>
  <si>
    <t>AK11</t>
  </si>
  <si>
    <t>AL10</t>
  </si>
  <si>
    <t>AL11</t>
  </si>
  <si>
    <t>A22</t>
  </si>
  <si>
    <t>NC01</t>
  </si>
  <si>
    <t>Float/Loopback</t>
  </si>
  <si>
    <t>NC</t>
  </si>
  <si>
    <t>NOT Connected</t>
  </si>
  <si>
    <t>AA39</t>
  </si>
  <si>
    <t>NC02</t>
  </si>
  <si>
    <t>AA40</t>
  </si>
  <si>
    <t>NC03</t>
  </si>
  <si>
    <t>B19</t>
  </si>
  <si>
    <t>NC04</t>
  </si>
  <si>
    <t>B20</t>
  </si>
  <si>
    <t>NC05</t>
  </si>
  <si>
    <t>B21</t>
  </si>
  <si>
    <t>NC06</t>
  </si>
  <si>
    <t>B22</t>
  </si>
  <si>
    <t>NC07</t>
  </si>
  <si>
    <t>W39</t>
  </si>
  <si>
    <t>NC08</t>
  </si>
  <si>
    <t>W40</t>
  </si>
  <si>
    <t>NC09</t>
  </si>
  <si>
    <t>Y2</t>
  </si>
  <si>
    <t>NC10</t>
  </si>
  <si>
    <t>Y39</t>
  </si>
  <si>
    <t>NC11</t>
  </si>
  <si>
    <t>Y40</t>
  </si>
  <si>
    <t>NC12</t>
  </si>
  <si>
    <t>M16</t>
  </si>
  <si>
    <t>RSVD_M16</t>
  </si>
  <si>
    <t>M33</t>
  </si>
  <si>
    <t>RSVD_M33</t>
  </si>
  <si>
    <t>N4</t>
  </si>
  <si>
    <t>RSVD_N4</t>
  </si>
  <si>
    <t>T33</t>
  </si>
  <si>
    <t>RSVD_T33</t>
  </si>
  <si>
    <t>D1_TC_TD1__VCCCOREG4</t>
  </si>
  <si>
    <t>L33</t>
  </si>
  <si>
    <t>J1505.CS8</t>
  </si>
  <si>
    <t>J1505.53</t>
  </si>
  <si>
    <t>J1505_PIN053</t>
  </si>
  <si>
    <t>VCCCOREG4</t>
  </si>
  <si>
    <t>D1_TC_TD1__VCCCOREG5</t>
  </si>
  <si>
    <t>AL18</t>
  </si>
  <si>
    <t>J1504.AS2</t>
  </si>
  <si>
    <t>J1504.112</t>
  </si>
  <si>
    <t>J1504_PIN112</t>
  </si>
  <si>
    <t>VCCCOREG5</t>
  </si>
  <si>
    <t>D1_TC_G01_TD1__DDR_VREF_CA_0__DDR_VREF_CA_1</t>
  </si>
  <si>
    <t>AC40</t>
  </si>
  <si>
    <t>J1504.DS11</t>
  </si>
  <si>
    <t>J1504.92</t>
  </si>
  <si>
    <t>J1504_PIN092</t>
  </si>
  <si>
    <t>DDR_VREF_CA[0]</t>
  </si>
  <si>
    <t>G01</t>
  </si>
  <si>
    <t>AC38</t>
  </si>
  <si>
    <t>DDR_VREF_CA[1]</t>
  </si>
  <si>
    <t>D1_TC_G02_TD1__DDR_VREF_CA_2__DDR_VREF_CA_3</t>
  </si>
  <si>
    <t>AC39</t>
  </si>
  <si>
    <t>J1504.CS12</t>
  </si>
  <si>
    <t>J1504.89</t>
  </si>
  <si>
    <t>J1504_PIN089</t>
  </si>
  <si>
    <t>DDR_VREF_CA[2]</t>
  </si>
  <si>
    <t>G02</t>
  </si>
  <si>
    <t>AB40</t>
  </si>
  <si>
    <t>DDR_VREF_CA[3]</t>
  </si>
  <si>
    <t>AM24</t>
  </si>
  <si>
    <t>VCCDDQ_EDGECAP1</t>
  </si>
  <si>
    <t>PLL/sense/PU/PD</t>
  </si>
  <si>
    <t>PD</t>
  </si>
  <si>
    <t>22 uF CAP.   0603 pkg.   Wide &amp; Shortest Length possible.</t>
  </si>
  <si>
    <t>AM13</t>
  </si>
  <si>
    <t>VCCDDQ_EDGECAP2</t>
  </si>
  <si>
    <t>D1_TC_M42_TD2__AUDCLK</t>
  </si>
  <si>
    <t>M9</t>
  </si>
  <si>
    <t>J1509.DS6</t>
  </si>
  <si>
    <t>J1509.14</t>
  </si>
  <si>
    <t>J1509_PIN014</t>
  </si>
  <si>
    <t>L11_INT1</t>
  </si>
  <si>
    <t>AUDCLK</t>
  </si>
  <si>
    <t>TD2</t>
  </si>
  <si>
    <t>M42</t>
  </si>
  <si>
    <t>See TSPEC Chapter 8.4</t>
  </si>
  <si>
    <t>D1_TC_M42_TD2__AUDIN</t>
  </si>
  <si>
    <t>N9</t>
  </si>
  <si>
    <t>J1509.DS4</t>
  </si>
  <si>
    <t>J1509.16</t>
  </si>
  <si>
    <t>J1509_PIN016</t>
  </si>
  <si>
    <t>AUDIN</t>
  </si>
  <si>
    <t>D1_TC_M42_TD2__AUDOUT</t>
  </si>
  <si>
    <t>M10</t>
  </si>
  <si>
    <t>J1509.DS7</t>
  </si>
  <si>
    <t>J1509.12</t>
  </si>
  <si>
    <t>J1509_PIN012</t>
  </si>
  <si>
    <t>AUDOUT</t>
  </si>
  <si>
    <t>D1_TC_DP01_TD1_TP__BCLK_N</t>
  </si>
  <si>
    <t>T1</t>
  </si>
  <si>
    <t>J1507.DS12</t>
  </si>
  <si>
    <t>J1507.90</t>
  </si>
  <si>
    <t>J1507_PIN090</t>
  </si>
  <si>
    <t>TPA41.1</t>
  </si>
  <si>
    <t>BCLK_N</t>
  </si>
  <si>
    <t>Yes</t>
  </si>
  <si>
    <t xml:space="preserve">See TSPEC Chapter 7 </t>
  </si>
  <si>
    <t>D1_TC_DP01_TD1_TP__BCLK_P</t>
  </si>
  <si>
    <t>U1</t>
  </si>
  <si>
    <t>J1507.DS11</t>
  </si>
  <si>
    <t>J1507.92</t>
  </si>
  <si>
    <t>J1507_PIN092</t>
  </si>
  <si>
    <t>TPA42.1</t>
  </si>
  <si>
    <t>BCLK_P</t>
  </si>
  <si>
    <t>D1_TC_TD1__CATERR_N</t>
  </si>
  <si>
    <t>D16</t>
  </si>
  <si>
    <t>J1505.AS8</t>
  </si>
  <si>
    <t>J1505.80</t>
  </si>
  <si>
    <t>J1505_PIN080</t>
  </si>
  <si>
    <t>CATERR_N</t>
  </si>
  <si>
    <t>D1_TC_DP02_TD1_TP__CLK24MHZ_N</t>
  </si>
  <si>
    <t>U7</t>
  </si>
  <si>
    <t>J1507.BS8</t>
  </si>
  <si>
    <t>J1507.123</t>
  </si>
  <si>
    <t>J1507_PIN123</t>
  </si>
  <si>
    <t>TPA43.1</t>
  </si>
  <si>
    <t>CLK24MHZ_N</t>
  </si>
  <si>
    <t>DP02</t>
  </si>
  <si>
    <t>D1_TC_DP02_TD1_TP__CLK24MHZ_P</t>
  </si>
  <si>
    <t>U8</t>
  </si>
  <si>
    <t>J1507.BS7</t>
  </si>
  <si>
    <t>J1507.121</t>
  </si>
  <si>
    <t>J1507_PIN121</t>
  </si>
  <si>
    <t>TPA44.1</t>
  </si>
  <si>
    <t>CLK24MHZ_P</t>
  </si>
  <si>
    <t>D1_TC_TD1__CPU_EDM_0</t>
  </si>
  <si>
    <t>J13</t>
  </si>
  <si>
    <t>J1508.BS5</t>
  </si>
  <si>
    <t>J1508.73</t>
  </si>
  <si>
    <t>J1508_PIN073</t>
  </si>
  <si>
    <t>CPU_EDM[0]</t>
  </si>
  <si>
    <t>D1_TC_TD1__CPU_EDM_1</t>
  </si>
  <si>
    <t>J11</t>
  </si>
  <si>
    <t>J1508.BS4</t>
  </si>
  <si>
    <t>J1508.71</t>
  </si>
  <si>
    <t>J1508_PIN071</t>
  </si>
  <si>
    <t>CPU_EDM[1]</t>
  </si>
  <si>
    <t>D1_TC_M01_SC8_TD1_TP__CPU_JTAG_TCK__TC</t>
  </si>
  <si>
    <t>M40</t>
  </si>
  <si>
    <t>J1508.BS7</t>
  </si>
  <si>
    <t>J1508.77</t>
  </si>
  <si>
    <t>J1508_PIN077</t>
  </si>
  <si>
    <t>UA10.12</t>
  </si>
  <si>
    <t>TPA79.1</t>
  </si>
  <si>
    <t>RA355.2</t>
  </si>
  <si>
    <t>UA10.14</t>
  </si>
  <si>
    <t>RA355.1</t>
  </si>
  <si>
    <t>L15_INT3_HS1/L30_INT9</t>
  </si>
  <si>
    <t>CPU_JTAG_TCK</t>
  </si>
  <si>
    <t>SC8</t>
  </si>
  <si>
    <t>M01</t>
  </si>
  <si>
    <t xml:space="preserve">See TSPEC Chapter 14 </t>
  </si>
  <si>
    <t>D1_TC_M01_SC8_TD1_TP__CPU_JTAG_TDI__TC</t>
  </si>
  <si>
    <t>N39</t>
  </si>
  <si>
    <t>J1507.BS14</t>
  </si>
  <si>
    <t>J1507.127</t>
  </si>
  <si>
    <t>J1507_PIN127</t>
  </si>
  <si>
    <t>UA10.7</t>
  </si>
  <si>
    <t>TPA80.1</t>
  </si>
  <si>
    <t>RA357.2</t>
  </si>
  <si>
    <t>UA10.5</t>
  </si>
  <si>
    <t>RA357.1</t>
  </si>
  <si>
    <t>CPU_JTAG_TDI</t>
  </si>
  <si>
    <t>D1_TC_M01_SC8_TD1_TP__CPU_JTAG_TDO__TC</t>
  </si>
  <si>
    <t>N40</t>
  </si>
  <si>
    <t>J1507.AS14</t>
  </si>
  <si>
    <t>J1507.128</t>
  </si>
  <si>
    <t>J1507_PIN128</t>
  </si>
  <si>
    <t>UA10.4</t>
  </si>
  <si>
    <t>TPA82.1</t>
  </si>
  <si>
    <t>RA358.2</t>
  </si>
  <si>
    <t>UA10.2</t>
  </si>
  <si>
    <t>RA358.1</t>
  </si>
  <si>
    <t>CPU_JTAG_TDO</t>
  </si>
  <si>
    <t>D1_TC_M01_SC8_TD1_TP__CPU_JTAG_TMS__TC</t>
  </si>
  <si>
    <t>L39</t>
  </si>
  <si>
    <t>J1508.BS8</t>
  </si>
  <si>
    <t>J1508.79</t>
  </si>
  <si>
    <t>J1508_PIN079</t>
  </si>
  <si>
    <t>UA10.9</t>
  </si>
  <si>
    <t>TPA81.1</t>
  </si>
  <si>
    <t>RA356.2</t>
  </si>
  <si>
    <t>UA10.11</t>
  </si>
  <si>
    <t>RA356.1</t>
  </si>
  <si>
    <t>CPU_JTAG_TMS</t>
  </si>
  <si>
    <t>D1_TC_M01_TD1_TP__CPU_JTAG_TRST_N__TC</t>
  </si>
  <si>
    <t>N38</t>
  </si>
  <si>
    <t>J1507.CS9</t>
  </si>
  <si>
    <t>J1507.95</t>
  </si>
  <si>
    <t>J1507_PIN095</t>
  </si>
  <si>
    <t>UA11.4</t>
  </si>
  <si>
    <t>TPA83.1</t>
  </si>
  <si>
    <t>RA361.2</t>
  </si>
  <si>
    <t>UA11.2</t>
  </si>
  <si>
    <t>RA361.1</t>
  </si>
  <si>
    <t>CPU_JTAG_TRST_N</t>
  </si>
  <si>
    <t>D1_TC_TD1__CPU_TRIGGERIN</t>
  </si>
  <si>
    <t>E12</t>
  </si>
  <si>
    <t>J1505.CS11</t>
  </si>
  <si>
    <t>J1505.47</t>
  </si>
  <si>
    <t>J1505_PIN047</t>
  </si>
  <si>
    <t>CPU_TRIGGERIN</t>
  </si>
  <si>
    <t>D1_TC_TD1__CPU_TRIGGEROUT</t>
  </si>
  <si>
    <t>D12</t>
  </si>
  <si>
    <t>J1505.CS12</t>
  </si>
  <si>
    <t>J1505.45</t>
  </si>
  <si>
    <t>J1505_PIN045</t>
  </si>
  <si>
    <t>CPU_TRIGGEROUT</t>
  </si>
  <si>
    <t>D1_TC_TD1__CPUPWRGD</t>
  </si>
  <si>
    <t>D14</t>
  </si>
  <si>
    <t>J1505.DS10</t>
  </si>
  <si>
    <t>J1505.50</t>
  </si>
  <si>
    <t>J1505_PIN050</t>
  </si>
  <si>
    <t>CPUPWRGD</t>
  </si>
  <si>
    <t>D1_TC_M02_DP03_TD1__DDI1_AUXN</t>
  </si>
  <si>
    <t>K38</t>
  </si>
  <si>
    <t>J1506.DS14</t>
  </si>
  <si>
    <t>J1506.2</t>
  </si>
  <si>
    <t>J1506_PIN002</t>
  </si>
  <si>
    <t>DDI1_AUXN</t>
  </si>
  <si>
    <t>DP03</t>
  </si>
  <si>
    <t>M02</t>
  </si>
  <si>
    <t>See TSPEC Chapter 8</t>
  </si>
  <si>
    <t>D1_TC_M02_DP03_TD1__DDI1_AUXP</t>
  </si>
  <si>
    <t>K39</t>
  </si>
  <si>
    <t>J1506.DS13</t>
  </si>
  <si>
    <t>J1506.4</t>
  </si>
  <si>
    <t>J1506_PIN004</t>
  </si>
  <si>
    <t>DDI1_AUXP</t>
  </si>
  <si>
    <t>D1_TC_M02_DP04_TD1__DDI1_TXN_0__TC</t>
  </si>
  <si>
    <t>F38</t>
  </si>
  <si>
    <t>J1504.CS4</t>
  </si>
  <si>
    <t>J1504.103</t>
  </si>
  <si>
    <t>J1504_PIN103</t>
  </si>
  <si>
    <t>LA141.10</t>
  </si>
  <si>
    <t>LA141.9</t>
  </si>
  <si>
    <t>L15_INT3_HS1/L19_INT5</t>
  </si>
  <si>
    <t>DDI1_TXN[0]</t>
  </si>
  <si>
    <t>DP04</t>
  </si>
  <si>
    <t>D1_TC_M02_DP05_TD1__DDI1_TXN_1__TC</t>
  </si>
  <si>
    <t>G39</t>
  </si>
  <si>
    <t>J1504.BS2</t>
  </si>
  <si>
    <t>J1504.111</t>
  </si>
  <si>
    <t>J1504_PIN111</t>
  </si>
  <si>
    <t>LA141.7</t>
  </si>
  <si>
    <t>LA141.8</t>
  </si>
  <si>
    <t>L17_INT4_HS2/L11_INT1</t>
  </si>
  <si>
    <t>DDI1_TXN[1]</t>
  </si>
  <si>
    <t>DP05</t>
  </si>
  <si>
    <t>D1_TC_M02_DP06_TD1__DDI1_TXN_2__TC</t>
  </si>
  <si>
    <t>H39</t>
  </si>
  <si>
    <t>J1505.CS1</t>
  </si>
  <si>
    <t>J1505.65</t>
  </si>
  <si>
    <t>J1505_PIN065</t>
  </si>
  <si>
    <t>LA142.10</t>
  </si>
  <si>
    <t>LA142.9</t>
  </si>
  <si>
    <t>DDI1_TXN[2]</t>
  </si>
  <si>
    <t>DP06</t>
  </si>
  <si>
    <t>D1_TC_M02_DP07_TD1__DDI1_TXN_3__TC</t>
  </si>
  <si>
    <t>J40</t>
  </si>
  <si>
    <t>J1505.CS2</t>
  </si>
  <si>
    <t>J1505.63</t>
  </si>
  <si>
    <t>J1505_PIN063</t>
  </si>
  <si>
    <t>LA142.7</t>
  </si>
  <si>
    <t>LA142.8</t>
  </si>
  <si>
    <t>DDI1_TXN[3]</t>
  </si>
  <si>
    <t>DP07</t>
  </si>
  <si>
    <t>D1_TC_M02_DP04_TD1__DDI1_TXP_0__TC</t>
  </si>
  <si>
    <t>F39</t>
  </si>
  <si>
    <t>J1504.CS3</t>
  </si>
  <si>
    <t>J1504.105</t>
  </si>
  <si>
    <t>J1504_PIN105</t>
  </si>
  <si>
    <t>LA141.1</t>
  </si>
  <si>
    <t>LA141.2</t>
  </si>
  <si>
    <t>DDI1_TXP[0]</t>
  </si>
  <si>
    <t>D1_TC_M02_DP05_TD1__DDI1_TXP_1__TC</t>
  </si>
  <si>
    <t>G40</t>
  </si>
  <si>
    <t>J1504.BS3</t>
  </si>
  <si>
    <t>J1504.113</t>
  </si>
  <si>
    <t>J1504_PIN113</t>
  </si>
  <si>
    <t>LA141.4</t>
  </si>
  <si>
    <t>LA141.3</t>
  </si>
  <si>
    <t>DDI1_TXP[1]</t>
  </si>
  <si>
    <t>D1_TC_M02_DP06_TD1__DDI1_TXP_2__TC</t>
  </si>
  <si>
    <t>H38</t>
  </si>
  <si>
    <t>J1505.DS1</t>
  </si>
  <si>
    <t>J1505.66</t>
  </si>
  <si>
    <t>J1505_PIN066</t>
  </si>
  <si>
    <t>LA142.1</t>
  </si>
  <si>
    <t>LA142.2</t>
  </si>
  <si>
    <t>DDI1_TXP[2]</t>
  </si>
  <si>
    <t>D1_TC_M02_DP07_TD1__DDI1_TXP_3__TC</t>
  </si>
  <si>
    <t>J39</t>
  </si>
  <si>
    <t>J1505.DS2</t>
  </si>
  <si>
    <t>J1505.64</t>
  </si>
  <si>
    <t>J1505_PIN064</t>
  </si>
  <si>
    <t>LA142.4</t>
  </si>
  <si>
    <t>LA142.3</t>
  </si>
  <si>
    <t>DDI1_TXP[3]</t>
  </si>
  <si>
    <t>D1_TC_M03_DP08_TD1__DDI2_AUXN</t>
  </si>
  <si>
    <t>H35</t>
  </si>
  <si>
    <t>J1506.BS14</t>
  </si>
  <si>
    <t>J1506.39</t>
  </si>
  <si>
    <t>J1506_PIN039</t>
  </si>
  <si>
    <t>DDI2_AUXN</t>
  </si>
  <si>
    <t>DP08</t>
  </si>
  <si>
    <t>M03</t>
  </si>
  <si>
    <t>D1_TC_M03_DP08_TD1__DDI2_AUXP</t>
  </si>
  <si>
    <t>H36</t>
  </si>
  <si>
    <t>J1506.AS14</t>
  </si>
  <si>
    <t>J1506.40</t>
  </si>
  <si>
    <t>J1506_PIN040</t>
  </si>
  <si>
    <t>DDI2_AUXP</t>
  </si>
  <si>
    <t>D1_TC_M03_DP09_TD1__DDI2_TXN_0__TC</t>
  </si>
  <si>
    <t>F36</t>
  </si>
  <si>
    <t>J1506.CS3</t>
  </si>
  <si>
    <t>J1506.17</t>
  </si>
  <si>
    <t>J1506_PIN017</t>
  </si>
  <si>
    <t>LA143.10</t>
  </si>
  <si>
    <t>LA143.9</t>
  </si>
  <si>
    <t>DDI2_TXN[0]</t>
  </si>
  <si>
    <t>DP09</t>
  </si>
  <si>
    <t>D1_TC_M03_DP10_TD1__DDI2_TXN_1__TC</t>
  </si>
  <si>
    <t>E37</t>
  </si>
  <si>
    <t>J1506.BS3</t>
  </si>
  <si>
    <t>J1506.25</t>
  </si>
  <si>
    <t>J1506_PIN025</t>
  </si>
  <si>
    <t>LA143.7</t>
  </si>
  <si>
    <t>LA143.8</t>
  </si>
  <si>
    <t>DDI2_TXN[1]</t>
  </si>
  <si>
    <t>DP10</t>
  </si>
  <si>
    <t>D1_TC_M03_DP11_TD1__DDI2_TXN_2__TC</t>
  </si>
  <si>
    <t>D38</t>
  </si>
  <si>
    <t>J1505.CS3</t>
  </si>
  <si>
    <t>J1505.61</t>
  </si>
  <si>
    <t>J1505_PIN061</t>
  </si>
  <si>
    <t>LA144.10</t>
  </si>
  <si>
    <t>LA144.9</t>
  </si>
  <si>
    <t>DDI2_TXN[2]</t>
  </si>
  <si>
    <t>DP11</t>
  </si>
  <si>
    <t>D1_TC_M03_DP12_TD1__DDI2_TXN_3__TC</t>
  </si>
  <si>
    <t>G37</t>
  </si>
  <si>
    <t>J1505.BS3</t>
  </si>
  <si>
    <t>J1505.69</t>
  </si>
  <si>
    <t>J1505_PIN069</t>
  </si>
  <si>
    <t>LA144.7</t>
  </si>
  <si>
    <t>LA144.8</t>
  </si>
  <si>
    <t>DDI2_TXN[3]</t>
  </si>
  <si>
    <t>DP12</t>
  </si>
  <si>
    <t>D1_TC_M03_DP09_TD1__DDI2_TXP_0__TC</t>
  </si>
  <si>
    <t>F35</t>
  </si>
  <si>
    <t>J1506.CS4</t>
  </si>
  <si>
    <t>J1506.15</t>
  </si>
  <si>
    <t>J1506_PIN015</t>
  </si>
  <si>
    <t>LA143.1</t>
  </si>
  <si>
    <t>LA143.2</t>
  </si>
  <si>
    <t>DDI2_TXP[0]</t>
  </si>
  <si>
    <t>D1_TC_M03_DP10_TD1__DDI2_TXP_1__TC</t>
  </si>
  <si>
    <t>E36</t>
  </si>
  <si>
    <t>J1506.BS2</t>
  </si>
  <si>
    <t>J1506.23</t>
  </si>
  <si>
    <t>J1506_PIN023</t>
  </si>
  <si>
    <t>LA143.4</t>
  </si>
  <si>
    <t>LA143.3</t>
  </si>
  <si>
    <t>DDI2_TXP[1]</t>
  </si>
  <si>
    <t>D1_TC_M03_DP11_TD1__DDI2_TXP_2__TC</t>
  </si>
  <si>
    <t>D37</t>
  </si>
  <si>
    <t>J1505.CS4</t>
  </si>
  <si>
    <t>J1505.59</t>
  </si>
  <si>
    <t>J1505_PIN059</t>
  </si>
  <si>
    <t>LA144.1</t>
  </si>
  <si>
    <t>LA144.2</t>
  </si>
  <si>
    <t>DDI2_TXP[2]</t>
  </si>
  <si>
    <t>D1_TC_M03_DP12_TD1__DDI2_TXP_3__TC</t>
  </si>
  <si>
    <t>G36</t>
  </si>
  <si>
    <t>J1505.BS2</t>
  </si>
  <si>
    <t>J1505.67</t>
  </si>
  <si>
    <t>J1505_PIN067</t>
  </si>
  <si>
    <t>LA144.4</t>
  </si>
  <si>
    <t>LA144.3</t>
  </si>
  <si>
    <t>DDI2_TXP[3]</t>
  </si>
  <si>
    <t>D1_TC_M04_DP13_TD1__DDI3_AUXN</t>
  </si>
  <si>
    <t>C36</t>
  </si>
  <si>
    <t>J1507.CS11</t>
  </si>
  <si>
    <t>J1507.91</t>
  </si>
  <si>
    <t>J1507_PIN091</t>
  </si>
  <si>
    <t>DDI3_AUXN</t>
  </si>
  <si>
    <t>DP13</t>
  </si>
  <si>
    <t>M04</t>
  </si>
  <si>
    <t>D1_TC_M04_DP13_TD1__DDI3_AUXP</t>
  </si>
  <si>
    <t>B36</t>
  </si>
  <si>
    <t>J1507.CS12</t>
  </si>
  <si>
    <t>J1507.89</t>
  </si>
  <si>
    <t>J1507_PIN089</t>
  </si>
  <si>
    <t>DDI3_AUXP</t>
  </si>
  <si>
    <t>D1_TC_M04_DP14_TD1__DDI3_TXN_0__TC</t>
  </si>
  <si>
    <t>B37</t>
  </si>
  <si>
    <t>J1506.DS1</t>
  </si>
  <si>
    <t>J1506.22</t>
  </si>
  <si>
    <t>J1506_PIN022</t>
  </si>
  <si>
    <t>LA145.10</t>
  </si>
  <si>
    <t>LA145.9</t>
  </si>
  <si>
    <t>DDI3_TXN[0]</t>
  </si>
  <si>
    <t>DP14</t>
  </si>
  <si>
    <t>D1_TC_M04_DP15_TD1__DDI3_TXN_1__TC</t>
  </si>
  <si>
    <t>B38</t>
  </si>
  <si>
    <t>J1506.DS7</t>
  </si>
  <si>
    <t>J1506.12</t>
  </si>
  <si>
    <t>J1506_PIN012</t>
  </si>
  <si>
    <t>LA145.7</t>
  </si>
  <si>
    <t>LA145.8</t>
  </si>
  <si>
    <t>DDI3_TXN[1]</t>
  </si>
  <si>
    <t>DP15</t>
  </si>
  <si>
    <t>D1_TC_M04_DP16_TD1__DDI3_TXN_2__TC</t>
  </si>
  <si>
    <t>C40</t>
  </si>
  <si>
    <t>J1504.CS1</t>
  </si>
  <si>
    <t>J1504.109</t>
  </si>
  <si>
    <t>J1504_PIN109</t>
  </si>
  <si>
    <t>LA146.10</t>
  </si>
  <si>
    <t>LA146.9</t>
  </si>
  <si>
    <t>DDI3_TXN[2]</t>
  </si>
  <si>
    <t>DP16</t>
  </si>
  <si>
    <t>D1_TC_M04_DP17_TD1__DDI3_TXN_3__TC</t>
  </si>
  <si>
    <t>E40</t>
  </si>
  <si>
    <t>J1504.CS2</t>
  </si>
  <si>
    <t>J1504.107</t>
  </si>
  <si>
    <t>J1504_PIN107</t>
  </si>
  <si>
    <t>LA146.7</t>
  </si>
  <si>
    <t>LA146.8</t>
  </si>
  <si>
    <t>DDI3_TXN[3]</t>
  </si>
  <si>
    <t>DP17</t>
  </si>
  <si>
    <t>D1_TC_M04_DP14_TD1__DDI3_TXP_0__TC</t>
  </si>
  <si>
    <t>A37</t>
  </si>
  <si>
    <t>J1506.CS1</t>
  </si>
  <si>
    <t>J1506.21</t>
  </si>
  <si>
    <t>J1506_PIN021</t>
  </si>
  <si>
    <t>LA145.1</t>
  </si>
  <si>
    <t>LA145.2</t>
  </si>
  <si>
    <t>DDI3_TXP[0]</t>
  </si>
  <si>
    <t>D1_TC_M04_DP15_TD1__DDI3_TXP_1__TC</t>
  </si>
  <si>
    <t>C38</t>
  </si>
  <si>
    <t>J1506.DS6</t>
  </si>
  <si>
    <t>J1506.14</t>
  </si>
  <si>
    <t>J1506_PIN014</t>
  </si>
  <si>
    <t>LA145.4</t>
  </si>
  <si>
    <t>LA145.3</t>
  </si>
  <si>
    <t>DDI3_TXP[1]</t>
  </si>
  <si>
    <t>D1_TC_M04_DP16_TD1__DDI3_TXP_2__TC</t>
  </si>
  <si>
    <t>D40</t>
  </si>
  <si>
    <t>J1504.DS1</t>
  </si>
  <si>
    <t>J1504.110</t>
  </si>
  <si>
    <t>J1504_PIN110</t>
  </si>
  <si>
    <t>LA146.1</t>
  </si>
  <si>
    <t>LA146.2</t>
  </si>
  <si>
    <t>DDI3_TXP[2]</t>
  </si>
  <si>
    <t>D1_TC_M04_DP17_TD1__DDI3_TXP_3__TC</t>
  </si>
  <si>
    <t>E39</t>
  </si>
  <si>
    <t>J1504.DS2</t>
  </si>
  <si>
    <t>J1504.108</t>
  </si>
  <si>
    <t>J1504_PIN108</t>
  </si>
  <si>
    <t>LA146.4</t>
  </si>
  <si>
    <t>LA146.3</t>
  </si>
  <si>
    <t>DDI3_TXP[3]</t>
  </si>
  <si>
    <t>D1_TC_M39_TD1_TP__DDR_VIEW_0</t>
  </si>
  <si>
    <t>AN25</t>
  </si>
  <si>
    <t>J1504.CS6</t>
  </si>
  <si>
    <t>J1504.101</t>
  </si>
  <si>
    <t>J1504_PIN101</t>
  </si>
  <si>
    <t>TPA78.1</t>
  </si>
  <si>
    <t>DDR_VIEW[0]</t>
  </si>
  <si>
    <t>M39</t>
  </si>
  <si>
    <t>See TSPEC Chapter 8.7</t>
  </si>
  <si>
    <t>D1_TC_M39_TD1_TP__DDR_VIEW_1</t>
  </si>
  <si>
    <t>AU32</t>
  </si>
  <si>
    <t>J1504.CS9</t>
  </si>
  <si>
    <t>J1504.95</t>
  </si>
  <si>
    <t>J1504_PIN095</t>
  </si>
  <si>
    <t>TPA77.1</t>
  </si>
  <si>
    <t>DDR_VIEW[1]</t>
  </si>
  <si>
    <t>D1_TC_TD2__DDR_VTT_CNTL</t>
  </si>
  <si>
    <t>AC33</t>
  </si>
  <si>
    <t>J1604.BS14</t>
  </si>
  <si>
    <t>J1604.39</t>
  </si>
  <si>
    <t>J1604_PIN039</t>
  </si>
  <si>
    <t>L15_INT3_HS1</t>
  </si>
  <si>
    <t>DDR_VTT_CNTL</t>
  </si>
  <si>
    <t>D1_TC_M16_TD2__DDR0_ALERT_N</t>
  </si>
  <si>
    <t>AY29</t>
  </si>
  <si>
    <t>J1606.AS14</t>
  </si>
  <si>
    <t>J1606.128</t>
  </si>
  <si>
    <t>J1606_PIN128</t>
  </si>
  <si>
    <t>L26_INT7_HS3</t>
  </si>
  <si>
    <t>DDR0_ALERT_N</t>
  </si>
  <si>
    <t>See TSPEC Chapter 9</t>
  </si>
  <si>
    <t>D1_TC_M16_TD2__DDR0_BA_0</t>
  </si>
  <si>
    <t>AY16</t>
  </si>
  <si>
    <t>J1608.BS9</t>
  </si>
  <si>
    <t>J1608.81</t>
  </si>
  <si>
    <t>J1608_PIN081</t>
  </si>
  <si>
    <t>DDR0_BA[0]</t>
  </si>
  <si>
    <t>D1_TC_M16_TD2__DDR0_BA_1</t>
  </si>
  <si>
    <t>AW17</t>
  </si>
  <si>
    <t>J1608.AS14</t>
  </si>
  <si>
    <t>J1608.84</t>
  </si>
  <si>
    <t>J1608_PIN084</t>
  </si>
  <si>
    <t>DDR0_BA[1]</t>
  </si>
  <si>
    <t>D1_TC_M16_TD2__DDR0_BG0</t>
  </si>
  <si>
    <t>AV29</t>
  </si>
  <si>
    <t>J1604.DS13</t>
  </si>
  <si>
    <t>J1604.4</t>
  </si>
  <si>
    <t>J1604_PIN004</t>
  </si>
  <si>
    <t>L28_INT8_HS4</t>
  </si>
  <si>
    <t>DDR0_BG0</t>
  </si>
  <si>
    <t>D1_TC_M16_TD2__DDR0_CAS_N_MA15</t>
  </si>
  <si>
    <t>AU16</t>
  </si>
  <si>
    <t>J1608.DS1</t>
  </si>
  <si>
    <t>J1608.66</t>
  </si>
  <si>
    <t>J1608_PIN066</t>
  </si>
  <si>
    <t>DDR0_CAS_N_MA15</t>
  </si>
  <si>
    <t>D1_TC_M16_TD2__DDR0_CKE_0</t>
  </si>
  <si>
    <t>AY31</t>
  </si>
  <si>
    <t>J1605.DS13</t>
  </si>
  <si>
    <t>J1605.44</t>
  </si>
  <si>
    <t>J1605_PIN044</t>
  </si>
  <si>
    <t>DDR0_CKE[0]</t>
  </si>
  <si>
    <t>D1_TC_M16_TD2__DDR0_CKE_1</t>
  </si>
  <si>
    <t>AW31</t>
  </si>
  <si>
    <t>J1604.AS5</t>
  </si>
  <si>
    <t>J1604.30</t>
  </si>
  <si>
    <t>J1604_PIN030</t>
  </si>
  <si>
    <t>DDR0_CKE[1]</t>
  </si>
  <si>
    <t>D1_TC_M16_TD2__DDR0_CKE_2</t>
  </si>
  <si>
    <t>AV30</t>
  </si>
  <si>
    <t>J1604.BS6</t>
  </si>
  <si>
    <t>J1604.31</t>
  </si>
  <si>
    <t>J1604_PIN031</t>
  </si>
  <si>
    <t>DDR0_CKE[2]</t>
  </si>
  <si>
    <t>D1_TC_M16_TD2__DDR0_CKE_3</t>
  </si>
  <si>
    <t>AV31</t>
  </si>
  <si>
    <t>J1604.AS6</t>
  </si>
  <si>
    <t>J1604.32</t>
  </si>
  <si>
    <t>J1604_PIN032</t>
  </si>
  <si>
    <t>DDR0_CKE[3]</t>
  </si>
  <si>
    <t>D1_TC_M16_DP18_TD2__DDR0_CLK_N_0</t>
  </si>
  <si>
    <t>AV24</t>
  </si>
  <si>
    <t>J1606.DS1</t>
  </si>
  <si>
    <t>J1606.110</t>
  </si>
  <si>
    <t>J1606_PIN110</t>
  </si>
  <si>
    <t>DDR0_CLK_N[0]</t>
  </si>
  <si>
    <t>DP18</t>
  </si>
  <si>
    <t>D1_TC_M16_DP19_TD2__DDR0_CLK_N_1</t>
  </si>
  <si>
    <t>AW23</t>
  </si>
  <si>
    <t>J1606.DS4</t>
  </si>
  <si>
    <t>J1606.104</t>
  </si>
  <si>
    <t>J1606_PIN104</t>
  </si>
  <si>
    <t>DDR0_CLK_N[1]</t>
  </si>
  <si>
    <t>DP19</t>
  </si>
  <si>
    <t>D1_TC_M16_DP20_TD2__DDR0_CLK_N_2</t>
  </si>
  <si>
    <t>AU19</t>
  </si>
  <si>
    <t>J1607.DS1</t>
  </si>
  <si>
    <t>J1607.22</t>
  </si>
  <si>
    <t>J1607_PIN022</t>
  </si>
  <si>
    <t>DDR0_CLK_N[2]</t>
  </si>
  <si>
    <t>DP20</t>
  </si>
  <si>
    <t>D1_TC_M16_DP21_TD2__DDR0_CLK_N_3</t>
  </si>
  <si>
    <t>AW18</t>
  </si>
  <si>
    <t>J1607.DS4</t>
  </si>
  <si>
    <t>J1607.16</t>
  </si>
  <si>
    <t>J1607_PIN016</t>
  </si>
  <si>
    <t>DDR0_CLK_N[3]</t>
  </si>
  <si>
    <t>DP21</t>
  </si>
  <si>
    <t>D1_TC_M16_DP18_TD2__DDR0_CLK_P_0</t>
  </si>
  <si>
    <t>AU24</t>
  </si>
  <si>
    <t>J1606.CS1</t>
  </si>
  <si>
    <t>J1606.109</t>
  </si>
  <si>
    <t>J1606_PIN109</t>
  </si>
  <si>
    <t>DDR0_CLK_P[0]</t>
  </si>
  <si>
    <t>D1_TC_M16_DP19_TD2__DDR0_CLK_P_1</t>
  </si>
  <si>
    <t>AY23</t>
  </si>
  <si>
    <t>J1606.DS3</t>
  </si>
  <si>
    <t>J1606.106</t>
  </si>
  <si>
    <t>J1606_PIN106</t>
  </si>
  <si>
    <t>DDR0_CLK_P[1]</t>
  </si>
  <si>
    <t>D1_TC_M16_DP20_TD2__DDR0_CLK_P_2</t>
  </si>
  <si>
    <t>AT19</t>
  </si>
  <si>
    <t>J1607.CS1</t>
  </si>
  <si>
    <t>J1607.21</t>
  </si>
  <si>
    <t>J1607_PIN021</t>
  </si>
  <si>
    <t>DDR0_CLK_P[2]</t>
  </si>
  <si>
    <t>D1_TC_M16_DP21_TD2__DDR0_CLK_P_3</t>
  </si>
  <si>
    <t>AY18</t>
  </si>
  <si>
    <t>J1607.DS3</t>
  </si>
  <si>
    <t>J1607.18</t>
  </si>
  <si>
    <t>J1607_PIN018</t>
  </si>
  <si>
    <t>DDR0_CLK_P[3]</t>
  </si>
  <si>
    <t>D1_TC_M16_TD2__DDR0_CS_N_0</t>
  </si>
  <si>
    <t>AY15</t>
  </si>
  <si>
    <t>J1608.BS8</t>
  </si>
  <si>
    <t>J1608.79</t>
  </si>
  <si>
    <t>J1608_PIN079</t>
  </si>
  <si>
    <t>DDR0_CS_N[0]</t>
  </si>
  <si>
    <t>D1_TC_M16_TD2__DDR0_CS_N_1</t>
  </si>
  <si>
    <t>AY13</t>
  </si>
  <si>
    <t>J1609.AS6</t>
  </si>
  <si>
    <t>J1609.120</t>
  </si>
  <si>
    <t>J1609_PIN120</t>
  </si>
  <si>
    <t>DDR0_CS_N[1]</t>
  </si>
  <si>
    <t>D1_TC_M16_TD2__DDR0_CS_N_2</t>
  </si>
  <si>
    <t>AV15</t>
  </si>
  <si>
    <t>J1609.AS7</t>
  </si>
  <si>
    <t>J1609.122</t>
  </si>
  <si>
    <t>J1609_PIN122</t>
  </si>
  <si>
    <t>DDR0_CS_N[2]</t>
  </si>
  <si>
    <t>D1_TC_M16_TD2__DDR0_CS_N_3</t>
  </si>
  <si>
    <t>AV13</t>
  </si>
  <si>
    <t>J1609.DS4</t>
  </si>
  <si>
    <t>J1609.104</t>
  </si>
  <si>
    <t>J1609_PIN104</t>
  </si>
  <si>
    <t>DDR0_CS_N[3]</t>
  </si>
  <si>
    <t>D1_TC_M18_DP22_TD2__DDR0_DQS_N_8</t>
  </si>
  <si>
    <t>AJ31</t>
  </si>
  <si>
    <t>J1604.BS5</t>
  </si>
  <si>
    <t>J1604.29</t>
  </si>
  <si>
    <t>J1604_PIN029</t>
  </si>
  <si>
    <t>L17_INT4_HS2</t>
  </si>
  <si>
    <t>DDR0_DQS_N[8]</t>
  </si>
  <si>
    <t>DP22</t>
  </si>
  <si>
    <t>M18</t>
  </si>
  <si>
    <t>D1_TC_M18_DP22_TD2__DDR0_DQS_P_8</t>
  </si>
  <si>
    <t>AJ30</t>
  </si>
  <si>
    <t>J1604.BS4</t>
  </si>
  <si>
    <t>J1604.27</t>
  </si>
  <si>
    <t>J1604_PIN027</t>
  </si>
  <si>
    <t>DDR0_DQS_P[8]</t>
  </si>
  <si>
    <t>D1_TC_M18_TD2__DDR0_ECC_0</t>
  </si>
  <si>
    <t>AL30</t>
  </si>
  <si>
    <t>J1605.DS8</t>
  </si>
  <si>
    <t>J1605.54</t>
  </si>
  <si>
    <t>J1605_PIN054</t>
  </si>
  <si>
    <t>DDR0_ECC[0]</t>
  </si>
  <si>
    <t>D1_TC_M18_TD2__DDR0_ECC_1</t>
  </si>
  <si>
    <t>AM30</t>
  </si>
  <si>
    <t>J1605.CS8</t>
  </si>
  <si>
    <t>J1605.53</t>
  </si>
  <si>
    <t>J1605_PIN053</t>
  </si>
  <si>
    <t>DDR0_ECC[1]</t>
  </si>
  <si>
    <t>D1_TC_M18_TD2__DDR0_ECC_2</t>
  </si>
  <si>
    <t>AM31</t>
  </si>
  <si>
    <t>J1605.BS4</t>
  </si>
  <si>
    <t>J1605.71</t>
  </si>
  <si>
    <t>J1605_PIN071</t>
  </si>
  <si>
    <t>DDR0_ECC[2]</t>
  </si>
  <si>
    <t>D1_TC_M18_TD2__DDR0_ECC_3</t>
  </si>
  <si>
    <t>AL32</t>
  </si>
  <si>
    <t>J1605.BS7</t>
  </si>
  <si>
    <t>J1605.77</t>
  </si>
  <si>
    <t>J1605_PIN077</t>
  </si>
  <si>
    <t>DDR0_ECC[3]</t>
  </si>
  <si>
    <t>D1_TC_M18_TD2__DDR0_ECC_4</t>
  </si>
  <si>
    <t>AK32</t>
  </si>
  <si>
    <t>J1605.BS8</t>
  </si>
  <si>
    <t>J1605.79</t>
  </si>
  <si>
    <t>J1605_PIN079</t>
  </si>
  <si>
    <t>DDR0_ECC[4]</t>
  </si>
  <si>
    <t>D1_TC_M18_TD2__DDR0_ECC_5</t>
  </si>
  <si>
    <t>AJ32</t>
  </si>
  <si>
    <t>J1604.CS9</t>
  </si>
  <si>
    <t>J1604.7</t>
  </si>
  <si>
    <t>J1604_PIN007</t>
  </si>
  <si>
    <t>DDR0_ECC[5]</t>
  </si>
  <si>
    <t>D1_TC_M18_TD2__DDR0_ECC_6</t>
  </si>
  <si>
    <t>AM32</t>
  </si>
  <si>
    <t>J1605.BS5</t>
  </si>
  <si>
    <t>J1605.73</t>
  </si>
  <si>
    <t>J1605_PIN073</t>
  </si>
  <si>
    <t>DDR0_ECC[6]</t>
  </si>
  <si>
    <t>D1_TC_M18_TD2__DDR0_ECC_7</t>
  </si>
  <si>
    <t>AK30</t>
  </si>
  <si>
    <t>J1605.DS9</t>
  </si>
  <si>
    <t>J1605.52</t>
  </si>
  <si>
    <t>J1605_PIN052</t>
  </si>
  <si>
    <t>DDR0_ECC[7]</t>
  </si>
  <si>
    <t>D1_TC_M16_TD2__DDR0_MA_0</t>
  </si>
  <si>
    <t>AU18</t>
  </si>
  <si>
    <t>J1607.CS14</t>
  </si>
  <si>
    <t>J1607.1</t>
  </si>
  <si>
    <t>J1607_PIN001</t>
  </si>
  <si>
    <t>DDR0_MA[0]</t>
  </si>
  <si>
    <t>D1_TC_M16_TD2__DDR0_MA_1</t>
  </si>
  <si>
    <t>AY25</t>
  </si>
  <si>
    <t>J1607.AS14</t>
  </si>
  <si>
    <t>J1607.40</t>
  </si>
  <si>
    <t>J1607_PIN040</t>
  </si>
  <si>
    <t>DDR0_MA[1]</t>
  </si>
  <si>
    <t>D1_TC_M16_TD2__DDR0_MA_10</t>
  </si>
  <si>
    <t>AU17</t>
  </si>
  <si>
    <t>J1608.CS1</t>
  </si>
  <si>
    <t>J1608.65</t>
  </si>
  <si>
    <t>J1608_PIN065</t>
  </si>
  <si>
    <t>DDR0_MA[10]</t>
  </si>
  <si>
    <t>D1_TC_M16_TD2__DDR0_MA_11</t>
  </si>
  <si>
    <t>AV27</t>
  </si>
  <si>
    <t>J1606.CS14</t>
  </si>
  <si>
    <t>J1606.85</t>
  </si>
  <si>
    <t>J1606_PIN085</t>
  </si>
  <si>
    <t>DDR0_MA[11]</t>
  </si>
  <si>
    <t>D1_TC_M16_TD2__DDR0_MA_12</t>
  </si>
  <si>
    <t>AV28</t>
  </si>
  <si>
    <t>J1604.DS14</t>
  </si>
  <si>
    <t>J1604.2</t>
  </si>
  <si>
    <t>J1604_PIN002</t>
  </si>
  <si>
    <t>DDR0_MA[12]</t>
  </si>
  <si>
    <t>D1_TC_M16_TD2__DDR0_MA_13</t>
  </si>
  <si>
    <t>AW14</t>
  </si>
  <si>
    <t>J1609.AS5</t>
  </si>
  <si>
    <t>J1609.118</t>
  </si>
  <si>
    <t>J1609_PIN118</t>
  </si>
  <si>
    <t>DDR0_MA[13]</t>
  </si>
  <si>
    <t>D1_TC_M16_TD2__DDR0_BG1</t>
  </si>
  <si>
    <t>AW29</t>
  </si>
  <si>
    <t>J1604.CS10</t>
  </si>
  <si>
    <t>J1604.5</t>
  </si>
  <si>
    <t>J1604_PIN005</t>
  </si>
  <si>
    <t>DDR0_BG1</t>
  </si>
  <si>
    <t>D1_TC_M16_TD2__DDR0_ACT_N</t>
  </si>
  <si>
    <t>AY30</t>
  </si>
  <si>
    <t>J1605.DS14</t>
  </si>
  <si>
    <t>J1605.42</t>
  </si>
  <si>
    <t>J1605_PIN042</t>
  </si>
  <si>
    <t>DDR0_ACT_N</t>
  </si>
  <si>
    <t>D1_TC_M16_TD2__DDR0_MA_2</t>
  </si>
  <si>
    <t>AY24</t>
  </si>
  <si>
    <t>J1607.BS14</t>
  </si>
  <si>
    <t>J1607.39</t>
  </si>
  <si>
    <t>J1607_PIN039</t>
  </si>
  <si>
    <t>DDR0_MA[2]</t>
  </si>
  <si>
    <t>D1_TC_M16_TD2__DDR0_MA_3</t>
  </si>
  <si>
    <t>AW25</t>
  </si>
  <si>
    <t>J1607.CS13</t>
  </si>
  <si>
    <t>J1607.3</t>
  </si>
  <si>
    <t>J1607_PIN003</t>
  </si>
  <si>
    <t>DDR0_MA[3]</t>
  </si>
  <si>
    <t>D1_TC_M16_TD2__DDR0_MA_4</t>
  </si>
  <si>
    <t>AV25</t>
  </si>
  <si>
    <t>J1607.DS13</t>
  </si>
  <si>
    <t>J1607.4</t>
  </si>
  <si>
    <t>J1607_PIN004</t>
  </si>
  <si>
    <t>DDR0_MA[4]</t>
  </si>
  <si>
    <t>D1_TC_M16_TD2__DDR0_MA_5</t>
  </si>
  <si>
    <t>AY26</t>
  </si>
  <si>
    <t>J1606.DS13</t>
  </si>
  <si>
    <t>J1606.88</t>
  </si>
  <si>
    <t>J1606_PIN088</t>
  </si>
  <si>
    <t>DDR0_MA[5]</t>
  </si>
  <si>
    <t>D1_TC_M16_TD2__DDR0_MA_6</t>
  </si>
  <si>
    <t>AV26</t>
  </si>
  <si>
    <t>J1606.DS14</t>
  </si>
  <si>
    <t>J1606.86</t>
  </si>
  <si>
    <t>J1606_PIN086</t>
  </si>
  <si>
    <t>DDR0_MA[6]</t>
  </si>
  <si>
    <t>D1_TC_M16_TD2__DDR0_MA_7</t>
  </si>
  <si>
    <t>AY27</t>
  </si>
  <si>
    <t>J1606.CS13</t>
  </si>
  <si>
    <t>J1606.87</t>
  </si>
  <si>
    <t>J1606_PIN087</t>
  </si>
  <si>
    <t>DDR0_MA[7]</t>
  </si>
  <si>
    <t>D1_TC_M16_TD2__DDR0_MA_8</t>
  </si>
  <si>
    <t>AW27</t>
  </si>
  <si>
    <t>J1605.CS14</t>
  </si>
  <si>
    <t>J1605.41</t>
  </si>
  <si>
    <t>J1605_PIN041</t>
  </si>
  <si>
    <t>DDR0_MA[8]</t>
  </si>
  <si>
    <t>D1_TC_M16_TD2__DDR0_MA_9</t>
  </si>
  <si>
    <t>AY28</t>
  </si>
  <si>
    <t>J1606.BS14</t>
  </si>
  <si>
    <t>J1606.127</t>
  </si>
  <si>
    <t>J1606_PIN127</t>
  </si>
  <si>
    <t>DDR0_MA[9]</t>
  </si>
  <si>
    <t>D1_TC_M16_TD2__DDR0_ODT_0</t>
  </si>
  <si>
    <t>AY14</t>
  </si>
  <si>
    <t>J1608.CS9</t>
  </si>
  <si>
    <t>J1608.51</t>
  </si>
  <si>
    <t>J1608_PIN051</t>
  </si>
  <si>
    <t>DDR0_ODT[0]</t>
  </si>
  <si>
    <t>D1_TC_M16_TD2__DDR0_ODT_1</t>
  </si>
  <si>
    <t>AV14</t>
  </si>
  <si>
    <t>J1609.CS4</t>
  </si>
  <si>
    <t>J1609.103</t>
  </si>
  <si>
    <t>J1609_PIN103</t>
  </si>
  <si>
    <t>DDR0_ODT[1]</t>
  </si>
  <si>
    <t>D1_TC_M16_TD2__DDR0_ODT_2</t>
  </si>
  <si>
    <t>AU14</t>
  </si>
  <si>
    <t>J1609.CS3</t>
  </si>
  <si>
    <t>J1609.105</t>
  </si>
  <si>
    <t>J1609_PIN105</t>
  </si>
  <si>
    <t>DDR0_ODT[2]</t>
  </si>
  <si>
    <t>D1_TC_M16_TD2__DDR0_ODT_3</t>
  </si>
  <si>
    <t>AT14</t>
  </si>
  <si>
    <t>J1609.CS2</t>
  </si>
  <si>
    <t>J1609.107</t>
  </si>
  <si>
    <t>J1609_PIN107</t>
  </si>
  <si>
    <t>DDR0_ODT[3]</t>
  </si>
  <si>
    <t>D1_TC_M16_TD2__DDR0_PARITY</t>
  </si>
  <si>
    <t>AV18</t>
  </si>
  <si>
    <t>J1607.DS14</t>
  </si>
  <si>
    <t>J1607.2</t>
  </si>
  <si>
    <t>J1607_PIN002</t>
  </si>
  <si>
    <t>DDR0_PARITY</t>
  </si>
  <si>
    <t>D1_TC_M16_TD2__DDR0_RAS_N_MA16</t>
  </si>
  <si>
    <t>AV16</t>
  </si>
  <si>
    <t>J1609.AS8</t>
  </si>
  <si>
    <t>J1609.124</t>
  </si>
  <si>
    <t>J1609_PIN124</t>
  </si>
  <si>
    <t>DDR0_RAS_N_MA16</t>
  </si>
  <si>
    <t>D1_TC_M16_TD2__DDR0_WE_N_MA14</t>
  </si>
  <si>
    <t>AW16</t>
  </si>
  <si>
    <t>J1608.BS14</t>
  </si>
  <si>
    <t>J1608.83</t>
  </si>
  <si>
    <t>J1608_PIN083</t>
  </si>
  <si>
    <t>DDR0_WE_N_MA14</t>
  </si>
  <si>
    <t>D1_TC_M17_TD2__DDR1_ALERT_N</t>
  </si>
  <si>
    <t>AP24</t>
  </si>
  <si>
    <t>J1606.AS7</t>
  </si>
  <si>
    <t>J1606.122</t>
  </si>
  <si>
    <t>J1606_PIN122</t>
  </si>
  <si>
    <t>DDR1_ALERT_N</t>
  </si>
  <si>
    <t>M17</t>
  </si>
  <si>
    <t>D1_TC_M17_TD2__DDR1_BA_0</t>
  </si>
  <si>
    <t>AP18</t>
  </si>
  <si>
    <t>J1607.BS8</t>
  </si>
  <si>
    <t>J1607.35</t>
  </si>
  <si>
    <t>J1607_PIN035</t>
  </si>
  <si>
    <t>DDR1_BA[0]</t>
  </si>
  <si>
    <t>D1_TC_M17_TD2__DDR1_BA_1</t>
  </si>
  <si>
    <t>AN19</t>
  </si>
  <si>
    <t>J1607.AS9</t>
  </si>
  <si>
    <t>J1607.38</t>
  </si>
  <si>
    <t>J1607_PIN038</t>
  </si>
  <si>
    <t>DDR1_BA[1]</t>
  </si>
  <si>
    <t>D1_TC_M17_TD2__DDR1_BG0</t>
  </si>
  <si>
    <t>AM23</t>
  </si>
  <si>
    <t>J1605.CS9</t>
  </si>
  <si>
    <t>J1605.51</t>
  </si>
  <si>
    <t>J1605_PIN051</t>
  </si>
  <si>
    <t>DDR1_BG0</t>
  </si>
  <si>
    <t>D1_TC_M17_TD2__DDR1_CAS_N_MA15</t>
  </si>
  <si>
    <t>AP16</t>
  </si>
  <si>
    <t>J1608.BS7</t>
  </si>
  <si>
    <t>J1608.77</t>
  </si>
  <si>
    <t>J1608_PIN077</t>
  </si>
  <si>
    <t>DDR1_CAS_N_MA15</t>
  </si>
  <si>
    <t>D1_TC_M17_TD2__DDR1_CKE_0</t>
  </si>
  <si>
    <t>AT25</t>
  </si>
  <si>
    <t>J1605.DS10</t>
  </si>
  <si>
    <t>J1605.50</t>
  </si>
  <si>
    <t>J1605_PIN050</t>
  </si>
  <si>
    <t>DDR1_CKE[0]</t>
  </si>
  <si>
    <t>D1_TC_M17_TD2__DDR1_CKE_1</t>
  </si>
  <si>
    <t>AR26</t>
  </si>
  <si>
    <t>J1605.CS13</t>
  </si>
  <si>
    <t>J1605.43</t>
  </si>
  <si>
    <t>J1605_PIN043</t>
  </si>
  <si>
    <t>DDR1_CKE[1]</t>
  </si>
  <si>
    <t>D1_TC_M17_TD2__DDR1_CKE_2</t>
  </si>
  <si>
    <t>AT26</t>
  </si>
  <si>
    <t>J1605.DS12</t>
  </si>
  <si>
    <t>J1605.46</t>
  </si>
  <si>
    <t>J1605_PIN046</t>
  </si>
  <si>
    <t>DDR1_CKE[2]</t>
  </si>
  <si>
    <t>D1_TC_M17_TD2__DDR1_CKE_3</t>
  </si>
  <si>
    <t>AP26</t>
  </si>
  <si>
    <t>J1605.AS14</t>
  </si>
  <si>
    <t>J1605.84</t>
  </si>
  <si>
    <t>J1605_PIN084</t>
  </si>
  <si>
    <t>DDR1_CKE[3]</t>
  </si>
  <si>
    <t>D1_TC_M17_DP23_TD2__DDR1_CLK_N_0</t>
  </si>
  <si>
    <t>AU23</t>
  </si>
  <si>
    <t>J1606.DS2</t>
  </si>
  <si>
    <t>J1606.108</t>
  </si>
  <si>
    <t>J1606_PIN108</t>
  </si>
  <si>
    <t>DDR1_CLK_N[0]</t>
  </si>
  <si>
    <t>DP23</t>
  </si>
  <si>
    <t>D1_TC_M17_DP24_TD2__DDR1_CLK_N_1</t>
  </si>
  <si>
    <t>AU22</t>
  </si>
  <si>
    <t>J1607.AS2</t>
  </si>
  <si>
    <t>J1607.24</t>
  </si>
  <si>
    <t>J1607_PIN024</t>
  </si>
  <si>
    <t>DDR1_CLK_N[1]</t>
  </si>
  <si>
    <t>DP24</t>
  </si>
  <si>
    <t>D1_TC_M17_DP25_TD2__DDR1_CLK_N_2</t>
  </si>
  <si>
    <t>AU21</t>
  </si>
  <si>
    <t>J1608.AS3</t>
  </si>
  <si>
    <t>J1608.70</t>
  </si>
  <si>
    <t>J1608_PIN070</t>
  </si>
  <si>
    <t>DDR1_CLK_N[2]</t>
  </si>
  <si>
    <t>DP25</t>
  </si>
  <si>
    <t>D1_TC_M17_DP26_TD2__DDR1_CLK_N_3</t>
  </si>
  <si>
    <t>AV20</t>
  </si>
  <si>
    <t>J1607.CS2</t>
  </si>
  <si>
    <t>J1607.19</t>
  </si>
  <si>
    <t>J1607_PIN019</t>
  </si>
  <si>
    <t>DDR1_CLK_N[3]</t>
  </si>
  <si>
    <t>DP26</t>
  </si>
  <si>
    <t>D1_TC_M17_DP23_TD2__DDR1_CLK_P_0</t>
  </si>
  <si>
    <t>AT23</t>
  </si>
  <si>
    <t>J1606.CS2</t>
  </si>
  <si>
    <t>J1606.107</t>
  </si>
  <si>
    <t>J1606_PIN107</t>
  </si>
  <si>
    <t>DDR1_CLK_P[0]</t>
  </si>
  <si>
    <t>D1_TC_M17_DP24_TD2__DDR1_CLK_P_1</t>
  </si>
  <si>
    <t>AV22</t>
  </si>
  <si>
    <t>J1607.AS3</t>
  </si>
  <si>
    <t>J1607.26</t>
  </si>
  <si>
    <t>J1607_PIN026</t>
  </si>
  <si>
    <t>DDR1_CLK_P[1]</t>
  </si>
  <si>
    <t>D1_TC_M17_DP25_TD2__DDR1_CLK_P_2</t>
  </si>
  <si>
    <t>AT21</t>
  </si>
  <si>
    <t>J1608.AS2</t>
  </si>
  <si>
    <t>J1608.68</t>
  </si>
  <si>
    <t>J1608_PIN068</t>
  </si>
  <si>
    <t>DDR1_CLK_P[2]</t>
  </si>
  <si>
    <t>D1_TC_M17_DP26_TD2__DDR1_CLK_P_3</t>
  </si>
  <si>
    <t>AU20</t>
  </si>
  <si>
    <t>J1607.DS2</t>
  </si>
  <si>
    <t>J1607.20</t>
  </si>
  <si>
    <t>J1607_PIN020</t>
  </si>
  <si>
    <t>DDR1_CLK_P[3]</t>
  </si>
  <si>
    <t>D1_TC_M17_TD2__DDR1_CS_N_0</t>
  </si>
  <si>
    <t>AN17</t>
  </si>
  <si>
    <t>J1607.CS9</t>
  </si>
  <si>
    <t>J1607.7</t>
  </si>
  <si>
    <t>J1607_PIN007</t>
  </si>
  <si>
    <t>DDR1_CS_N[0]</t>
  </si>
  <si>
    <t>D1_TC_M17_TD2__DDR1_CS_N_1</t>
  </si>
  <si>
    <t>AN15</t>
  </si>
  <si>
    <t>J1608.DS8</t>
  </si>
  <si>
    <t>J1608.54</t>
  </si>
  <si>
    <t>J1608_PIN054</t>
  </si>
  <si>
    <t>DDR1_CS_N[1]</t>
  </si>
  <si>
    <t>D1_TC_M17_TD2__DDR1_CS_N_2</t>
  </si>
  <si>
    <t>AR16</t>
  </si>
  <si>
    <t>J1608.AS7</t>
  </si>
  <si>
    <t>J1608.78</t>
  </si>
  <si>
    <t>J1608_PIN078</t>
  </si>
  <si>
    <t>DDR1_CS_N[2]</t>
  </si>
  <si>
    <t>D1_TC_M17_TD2__DDR1_CS_N_3</t>
  </si>
  <si>
    <t>AM15</t>
  </si>
  <si>
    <t>J1608.DS9</t>
  </si>
  <si>
    <t>J1608.52</t>
  </si>
  <si>
    <t>J1608_PIN052</t>
  </si>
  <si>
    <t>DDR1_CS_N[3]</t>
  </si>
  <si>
    <t>D1_TC_M20_DP27_TD2__DDR1_DQS_N_8</t>
  </si>
  <si>
    <t>AJ26</t>
  </si>
  <si>
    <t>J1604.AS4</t>
  </si>
  <si>
    <t>J1604.28</t>
  </si>
  <si>
    <t>J1604_PIN028</t>
  </si>
  <si>
    <t>DDR1_DQS_N[8]</t>
  </si>
  <si>
    <t>DP27</t>
  </si>
  <si>
    <t>M20</t>
  </si>
  <si>
    <t>D1_TC_M20_DP27_TD2__DDR1_DQS_P_8</t>
  </si>
  <si>
    <t>AJ27</t>
  </si>
  <si>
    <t>J1604.AS3</t>
  </si>
  <si>
    <t>J1604.26</t>
  </si>
  <si>
    <t>J1604_PIN026</t>
  </si>
  <si>
    <t>DDR1_DQS_P[8]</t>
  </si>
  <si>
    <t>D1_TC_M20_TD2__DDR1_ECC_0</t>
  </si>
  <si>
    <t>AJ28</t>
  </si>
  <si>
    <t>J1604.BS3</t>
  </si>
  <si>
    <t>J1604.25</t>
  </si>
  <si>
    <t>J1604_PIN025</t>
  </si>
  <si>
    <t>DDR1_ECC[0]</t>
  </si>
  <si>
    <t>D1_TC_M20_TD2__DDR1_ECC_1</t>
  </si>
  <si>
    <t>AK26</t>
  </si>
  <si>
    <t>J1604.DS4</t>
  </si>
  <si>
    <t>J1604.16</t>
  </si>
  <si>
    <t>J1604_PIN016</t>
  </si>
  <si>
    <t>DDR1_ECC[1]</t>
  </si>
  <si>
    <t>D1_TC_M20_TD2__DDR1_ECC_2</t>
  </si>
  <si>
    <t>AL26</t>
  </si>
  <si>
    <t>J1605.CS7</t>
  </si>
  <si>
    <t>J1605.55</t>
  </si>
  <si>
    <t>J1605_PIN055</t>
  </si>
  <si>
    <t>DDR1_ECC[2]</t>
  </si>
  <si>
    <t>D1_TC_M20_TD2__DDR1_ECC_3</t>
  </si>
  <si>
    <t>AM28</t>
  </si>
  <si>
    <t>J1605.AS6</t>
  </si>
  <si>
    <t>J1605.76</t>
  </si>
  <si>
    <t>J1605_PIN076</t>
  </si>
  <si>
    <t>DDR1_ECC[3]</t>
  </si>
  <si>
    <t>D1_TC_M20_TD2__DDR1_ECC_4</t>
  </si>
  <si>
    <t>AK28</t>
  </si>
  <si>
    <t>J1604.CS4</t>
  </si>
  <si>
    <t>J1604.15</t>
  </si>
  <si>
    <t>J1604_PIN015</t>
  </si>
  <si>
    <t>DDR1_ECC[4]</t>
  </si>
  <si>
    <t>D1_TC_M20_TD2__DDR1_ECC_5</t>
  </si>
  <si>
    <t>AL28</t>
  </si>
  <si>
    <t>J1605.AS7</t>
  </si>
  <si>
    <t>J1605.78</t>
  </si>
  <si>
    <t>J1605_PIN078</t>
  </si>
  <si>
    <t>DDR1_ECC[5]</t>
  </si>
  <si>
    <t>D1_TC_M20_TD2__DDR1_ECC_6</t>
  </si>
  <si>
    <t>AM27</t>
  </si>
  <si>
    <t>J1605.BS6</t>
  </si>
  <si>
    <t>J1605.75</t>
  </si>
  <si>
    <t>J1605_PIN075</t>
  </si>
  <si>
    <t>DDR1_ECC[6]</t>
  </si>
  <si>
    <t>D1_TC_M20_TD2__DDR1_ECC_7</t>
  </si>
  <si>
    <t>AM26</t>
  </si>
  <si>
    <t>J1605.DS7</t>
  </si>
  <si>
    <t>J1605.56</t>
  </si>
  <si>
    <t>J1605_PIN056</t>
  </si>
  <si>
    <t>DDR1_ECC[7]</t>
  </si>
  <si>
    <t>D1_TC_M17_TD2__DDR1_MA_0</t>
  </si>
  <si>
    <t>AP19</t>
  </si>
  <si>
    <t>J1607.AS8</t>
  </si>
  <si>
    <t>J1607.36</t>
  </si>
  <si>
    <t>J1607_PIN036</t>
  </si>
  <si>
    <t>DDR1_MA[0]</t>
  </si>
  <si>
    <t>D1_TC_M17_TD2__DDR1_MA_1</t>
  </si>
  <si>
    <t>AP20</t>
  </si>
  <si>
    <t>J1606.DS12</t>
  </si>
  <si>
    <t>J1606.90</t>
  </si>
  <si>
    <t>J1606_PIN090</t>
  </si>
  <si>
    <t>DDR1_MA[1]</t>
  </si>
  <si>
    <t>D1_TC_M17_TD2__DDR1_MA_10</t>
  </si>
  <si>
    <t>AR18</t>
  </si>
  <si>
    <t>J1607.BS5</t>
  </si>
  <si>
    <t>J1607.29</t>
  </si>
  <si>
    <t>J1607_PIN029</t>
  </si>
  <si>
    <t>DDR1_MA[10]</t>
  </si>
  <si>
    <t>D1_TC_M17_TD2__DDR1_MA_11</t>
  </si>
  <si>
    <t>AP23</t>
  </si>
  <si>
    <t>J1606.BS7</t>
  </si>
  <si>
    <t>J1606.121</t>
  </si>
  <si>
    <t>J1606_PIN121</t>
  </si>
  <si>
    <t>DDR1_MA[11]</t>
  </si>
  <si>
    <t>D1_TC_M17_TD2__DDR1_MA_12</t>
  </si>
  <si>
    <t>AR24</t>
  </si>
  <si>
    <t>J1605.DS11</t>
  </si>
  <si>
    <t>J1605.48</t>
  </si>
  <si>
    <t>J1605_PIN048</t>
  </si>
  <si>
    <t>DDR1_MA[12]</t>
  </si>
  <si>
    <t>D1_TC_M17_TD2__DDR1_MA_13</t>
  </si>
  <si>
    <t>AP15</t>
  </si>
  <si>
    <t>J1608.CS8</t>
  </si>
  <si>
    <t>J1608.53</t>
  </si>
  <si>
    <t>J1608_PIN053</t>
  </si>
  <si>
    <t>DDR1_MA[13]</t>
  </si>
  <si>
    <t>D1_TC_M17_TD2__DDR1_BG1</t>
  </si>
  <si>
    <t>AM22</t>
  </si>
  <si>
    <t>J1605.CS10</t>
  </si>
  <si>
    <t>J1605.49</t>
  </si>
  <si>
    <t>J1605_PIN049</t>
  </si>
  <si>
    <t>DDR1_BG1</t>
  </si>
  <si>
    <t>D1_TC_M17_TD2__DDR1_ACT_N</t>
  </si>
  <si>
    <t>AP25</t>
  </si>
  <si>
    <t>J1605.BS14</t>
  </si>
  <si>
    <t>J1605.83</t>
  </si>
  <si>
    <t>J1605_PIN083</t>
  </si>
  <si>
    <t>DDR1_ACT_N</t>
  </si>
  <si>
    <t>D1_TC_M17_TD2__DDR1_MA_2</t>
  </si>
  <si>
    <t>AR20</t>
  </si>
  <si>
    <t>J1606.DS8</t>
  </si>
  <si>
    <t>J1606.98</t>
  </si>
  <si>
    <t>J1606_PIN098</t>
  </si>
  <si>
    <t>DDR1_MA[2]</t>
  </si>
  <si>
    <t>D1_TC_M17_TD2__DDR1_MA_3</t>
  </si>
  <si>
    <t>AM20</t>
  </si>
  <si>
    <t>J1606.CS8</t>
  </si>
  <si>
    <t>J1606.97</t>
  </si>
  <si>
    <t>J1606_PIN097</t>
  </si>
  <si>
    <t>DDR1_MA[3]</t>
  </si>
  <si>
    <t>D1_TC_M17_TD2__DDR1_MA_4</t>
  </si>
  <si>
    <t>AP21</t>
  </si>
  <si>
    <t>J1606.CS12</t>
  </si>
  <si>
    <t>J1606.89</t>
  </si>
  <si>
    <t>J1606_PIN089</t>
  </si>
  <si>
    <t>DDR1_MA[4]</t>
  </si>
  <si>
    <t>D1_TC_M17_TD2__DDR1_MA_5</t>
  </si>
  <si>
    <t>AN21</t>
  </si>
  <si>
    <t>J1606.AS8</t>
  </si>
  <si>
    <t>J1606.124</t>
  </si>
  <si>
    <t>J1606_PIN124</t>
  </si>
  <si>
    <t>DDR1_MA[5]</t>
  </si>
  <si>
    <t>D1_TC_M17_TD2__DDR1_MA_6</t>
  </si>
  <si>
    <t>AR22</t>
  </si>
  <si>
    <t>J1606.BS8</t>
  </si>
  <si>
    <t>J1606.123</t>
  </si>
  <si>
    <t>J1606_PIN123</t>
  </si>
  <si>
    <t>DDR1_MA[6]</t>
  </si>
  <si>
    <t>D1_TC_M17_TD2__DDR1_MA_7</t>
  </si>
  <si>
    <t>AM21</t>
  </si>
  <si>
    <t>J1605.AS8</t>
  </si>
  <si>
    <t>J1605.80</t>
  </si>
  <si>
    <t>J1605_PIN080</t>
  </si>
  <si>
    <t>DDR1_MA[7]</t>
  </si>
  <si>
    <t>D1_TC_M17_TD2__DDR1_MA_8</t>
  </si>
  <si>
    <t>AP22</t>
  </si>
  <si>
    <t>J1606.BS9</t>
  </si>
  <si>
    <t>J1606.125</t>
  </si>
  <si>
    <t>J1606_PIN125</t>
  </si>
  <si>
    <t>DDR1_MA[8]</t>
  </si>
  <si>
    <t>D1_TC_M17_TD2__DDR1_MA_9</t>
  </si>
  <si>
    <t>AN23</t>
  </si>
  <si>
    <t>J1606.AS9</t>
  </si>
  <si>
    <t>J1606.126</t>
  </si>
  <si>
    <t>J1606_PIN126</t>
  </si>
  <si>
    <t>DDR1_MA[9]</t>
  </si>
  <si>
    <t>D1_TC_M17_TD2__DDR1_ODT_0</t>
  </si>
  <si>
    <t>AM17</t>
  </si>
  <si>
    <t>J1608.AS9</t>
  </si>
  <si>
    <t>J1608.82</t>
  </si>
  <si>
    <t>J1608_PIN082</t>
  </si>
  <si>
    <t>DDR1_ODT[0]</t>
  </si>
  <si>
    <t>D1_TC_M17_TD2__DDR1_ODT_1</t>
  </si>
  <si>
    <t>AP14</t>
  </si>
  <si>
    <t>J1608.CS7</t>
  </si>
  <si>
    <t>J1608.55</t>
  </si>
  <si>
    <t>J1608_PIN055</t>
  </si>
  <si>
    <t>DDR1_ODT[1]</t>
  </si>
  <si>
    <t>D1_TC_M17_TD2__DDR1_ODT_2</t>
  </si>
  <si>
    <t>AM16</t>
  </si>
  <si>
    <t>J1608.AS8</t>
  </si>
  <si>
    <t>J1608.80</t>
  </si>
  <si>
    <t>J1608_PIN080</t>
  </si>
  <si>
    <t>DDR1_ODT[2]</t>
  </si>
  <si>
    <t>D1_TC_M17_TD2__DDR1_ODT_3</t>
  </si>
  <si>
    <t>AM14</t>
  </si>
  <si>
    <t>J1608.DS7</t>
  </si>
  <si>
    <t>J1608.56</t>
  </si>
  <si>
    <t>J1608_PIN056</t>
  </si>
  <si>
    <t>DDR1_ODT[3]</t>
  </si>
  <si>
    <t>D1_TC_M17_TD2__DDR1_PARITY</t>
  </si>
  <si>
    <t>AM19</t>
  </si>
  <si>
    <t>J1607.BS9</t>
  </si>
  <si>
    <t>J1607.37</t>
  </si>
  <si>
    <t>J1607_PIN037</t>
  </si>
  <si>
    <t>DDR1_PARITY</t>
  </si>
  <si>
    <t>D1_TC_M17_TD2__DDR1_RAS_N_MA16</t>
  </si>
  <si>
    <t>AM18</t>
  </si>
  <si>
    <t>J1607.CS10</t>
  </si>
  <si>
    <t>J1607.5</t>
  </si>
  <si>
    <t>J1607_PIN005</t>
  </si>
  <si>
    <t>DDR1_RAS_N_MA16</t>
  </si>
  <si>
    <t>D1_TC_M17_TD2__DDR1_WE_N_MA14</t>
  </si>
  <si>
    <t>AP17</t>
  </si>
  <si>
    <t>J1607.CS4</t>
  </si>
  <si>
    <t>J1607.15</t>
  </si>
  <si>
    <t>J1607_PIN015</t>
  </si>
  <si>
    <t>DDR1_WE_N_MA14</t>
  </si>
  <si>
    <t>D1_TC_M21_SC2_TD2__DDRDQ_IL00_NIL00_0</t>
  </si>
  <si>
    <t>AE39</t>
  </si>
  <si>
    <t>J1604.CS2</t>
  </si>
  <si>
    <t>J1604.19</t>
  </si>
  <si>
    <t>J1604_PIN019</t>
  </si>
  <si>
    <t>DDRDQ_IL00_NIL00[0]</t>
  </si>
  <si>
    <t>SC2</t>
  </si>
  <si>
    <t>M21</t>
  </si>
  <si>
    <t>D1_TC_M21_SC2_TD2__DDRDQ_IL00_NIL00_1</t>
  </si>
  <si>
    <t>AE38</t>
  </si>
  <si>
    <t>J1604.CS1</t>
  </si>
  <si>
    <t>J1604.21</t>
  </si>
  <si>
    <t>J1604_PIN021</t>
  </si>
  <si>
    <t>DDRDQ_IL00_NIL00[1]</t>
  </si>
  <si>
    <t>D1_TC_M21_SC2_TD2__DDRDQ_IL00_NIL00_2</t>
  </si>
  <si>
    <t>AH39</t>
  </si>
  <si>
    <t>J1605.CS1</t>
  </si>
  <si>
    <t>J1605.65</t>
  </si>
  <si>
    <t>J1605_PIN065</t>
  </si>
  <si>
    <t>DDRDQ_IL00_NIL00[2]</t>
  </si>
  <si>
    <t>D1_TC_M21_SC2_TD2__DDRDQ_IL00_NIL00_3</t>
  </si>
  <si>
    <t>AH38</t>
  </si>
  <si>
    <t>J1605.DS1</t>
  </si>
  <si>
    <t>J1605.66</t>
  </si>
  <si>
    <t>J1605_PIN066</t>
  </si>
  <si>
    <t>DDRDQ_IL00_NIL00[3]</t>
  </si>
  <si>
    <t>D1_TC_M21_SC2_TD2__DDRDQ_IL00_NIL00_4</t>
  </si>
  <si>
    <t>AF40</t>
  </si>
  <si>
    <t>J1604.DS2</t>
  </si>
  <si>
    <t>J1604.20</t>
  </si>
  <si>
    <t>J1604_PIN020</t>
  </si>
  <si>
    <t>DDRDQ_IL00_NIL00[4]</t>
  </si>
  <si>
    <t>D1_TC_M21_SC2_TD2__DDRDQ_IL00_NIL00_5</t>
  </si>
  <si>
    <t>AE40</t>
  </si>
  <si>
    <t>J1604.DS1</t>
  </si>
  <si>
    <t>J1604.22</t>
  </si>
  <si>
    <t>J1604_PIN022</t>
  </si>
  <si>
    <t>DDRDQ_IL00_NIL00[5]</t>
  </si>
  <si>
    <t>D1_TC_M21_SC2_TD2__DDRDQ_IL00_NIL00_6</t>
  </si>
  <si>
    <t>AH40</t>
  </si>
  <si>
    <t>J1605.BS2</t>
  </si>
  <si>
    <t>J1605.67</t>
  </si>
  <si>
    <t>J1605_PIN067</t>
  </si>
  <si>
    <t>DDRDQ_IL00_NIL00[6]</t>
  </si>
  <si>
    <t>D1_TC_M21_SC2_TD2__DDRDQ_IL00_NIL00_7</t>
  </si>
  <si>
    <t>AG40</t>
  </si>
  <si>
    <t>J1605.AS2</t>
  </si>
  <si>
    <t>J1605.68</t>
  </si>
  <si>
    <t>J1605_PIN068</t>
  </si>
  <si>
    <t>DDRDQ_IL00_NIL00[7]</t>
  </si>
  <si>
    <t>D1_TC_M22_SC2_TD2__DDRDQ_IL01_NIL01_0</t>
  </si>
  <si>
    <t>AK39</t>
  </si>
  <si>
    <t>J1604.AS9</t>
  </si>
  <si>
    <t>J1604.38</t>
  </si>
  <si>
    <t>J1604_PIN038</t>
  </si>
  <si>
    <t>DDRDQ_IL01_NIL01[0]</t>
  </si>
  <si>
    <t>M22</t>
  </si>
  <si>
    <t>D1_TC_M22_SC2_TD2__DDRDQ_IL01_NIL01_1</t>
  </si>
  <si>
    <t>AK40</t>
  </si>
  <si>
    <t>J1604.CS7</t>
  </si>
  <si>
    <t>J1604.11</t>
  </si>
  <si>
    <t>J1604_PIN011</t>
  </si>
  <si>
    <t>DDRDQ_IL01_NIL01[1]</t>
  </si>
  <si>
    <t>D1_TC_M22_SC2_TD2__DDRDQ_IL01_NIL01_2</t>
  </si>
  <si>
    <t>AN39</t>
  </si>
  <si>
    <t>J1604.DS9</t>
  </si>
  <si>
    <t>J1604.8</t>
  </si>
  <si>
    <t>J1604_PIN008</t>
  </si>
  <si>
    <t>DDRDQ_IL01_NIL01[2]</t>
  </si>
  <si>
    <t>D1_TC_M22_SC2_TD2__DDRDQ_IL01_NIL01_3</t>
  </si>
  <si>
    <t>AM40</t>
  </si>
  <si>
    <t>J1604.DS6</t>
  </si>
  <si>
    <t>J1604.14</t>
  </si>
  <si>
    <t>J1604_PIN014</t>
  </si>
  <si>
    <t>DDRDQ_IL01_NIL01[3]</t>
  </si>
  <si>
    <t>D1_TC_M22_SC2_TD2__DDRDQ_IL01_NIL01_4</t>
  </si>
  <si>
    <t>AL40</t>
  </si>
  <si>
    <t>J1604.CS6</t>
  </si>
  <si>
    <t>J1604.13</t>
  </si>
  <si>
    <t>J1604_PIN013</t>
  </si>
  <si>
    <t>DDRDQ_IL01_NIL01[4]</t>
  </si>
  <si>
    <t>D1_TC_M22_SC2_TD2__DDRDQ_IL01_NIL01_5</t>
  </si>
  <si>
    <t>AK38</t>
  </si>
  <si>
    <t>J1604.BS9</t>
  </si>
  <si>
    <t>J1604.37</t>
  </si>
  <si>
    <t>J1604_PIN037</t>
  </si>
  <si>
    <t>DDRDQ_IL01_NIL01[5]</t>
  </si>
  <si>
    <t>D1_TC_M22_SC2_TD2__DDRDQ_IL01_NIL01_6</t>
  </si>
  <si>
    <t>AN40</t>
  </si>
  <si>
    <t>J1604.DS7</t>
  </si>
  <si>
    <t>J1604.12</t>
  </si>
  <si>
    <t>J1604_PIN012</t>
  </si>
  <si>
    <t>DDRDQ_IL01_NIL01[6]</t>
  </si>
  <si>
    <t>D1_TC_M22_SC2_TD2__DDRDQ_IL01_NIL01_7</t>
  </si>
  <si>
    <t>AN38</t>
  </si>
  <si>
    <t>J1604.DS10</t>
  </si>
  <si>
    <t>J1604.6</t>
  </si>
  <si>
    <t>J1604_PIN006</t>
  </si>
  <si>
    <t>DDRDQ_IL01_NIL01[7]</t>
  </si>
  <si>
    <t>D1_TC_M23_SC2_TD2__DDRDQ_IL02_NIL04_0</t>
  </si>
  <si>
    <t>AR39</t>
  </si>
  <si>
    <t>J1606.BS2</t>
  </si>
  <si>
    <t>J1606.111</t>
  </si>
  <si>
    <t>J1606_PIN111</t>
  </si>
  <si>
    <t>DDRDQ_IL02_NIL04[0]</t>
  </si>
  <si>
    <t>M23</t>
  </si>
  <si>
    <t>D1_TC_M23_SC2_TD2__DDRDQ_IL02_NIL04_1</t>
  </si>
  <si>
    <t>AR40</t>
  </si>
  <si>
    <t>J1606.CS3</t>
  </si>
  <si>
    <t>J1606.105</t>
  </si>
  <si>
    <t>J1606_PIN105</t>
  </si>
  <si>
    <t>DDRDQ_IL02_NIL04[1]</t>
  </si>
  <si>
    <t>D1_TC_M23_SC2_TD2__DDRDQ_IL02_NIL04_2</t>
  </si>
  <si>
    <t>AV39</t>
  </si>
  <si>
    <t>J1607.BS3</t>
  </si>
  <si>
    <t>J1607.25</t>
  </si>
  <si>
    <t>J1607_PIN025</t>
  </si>
  <si>
    <t>DDRDQ_IL02_NIL04[2]</t>
  </si>
  <si>
    <t>D1_TC_M23_SC2_TD2__DDRDQ_IL02_NIL04_3</t>
  </si>
  <si>
    <t>AU40</t>
  </si>
  <si>
    <t>J1607.AS4</t>
  </si>
  <si>
    <t>J1607.28</t>
  </si>
  <si>
    <t>J1607_PIN028</t>
  </si>
  <si>
    <t>DDRDQ_IL02_NIL04[3]</t>
  </si>
  <si>
    <t>D1_TC_M23_SC2_TD2__DDRDQ_IL02_NIL04_4</t>
  </si>
  <si>
    <t>AR38</t>
  </si>
  <si>
    <t>J1606.AS2</t>
  </si>
  <si>
    <t>J1606.112</t>
  </si>
  <si>
    <t>J1606_PIN112</t>
  </si>
  <si>
    <t>DDRDQ_IL02_NIL04[4]</t>
  </si>
  <si>
    <t>D1_TC_M23_SC2_TD2__DDRDQ_IL02_NIL04_5</t>
  </si>
  <si>
    <t>AT40</t>
  </si>
  <si>
    <t>J1606.CS4</t>
  </si>
  <si>
    <t>J1606.103</t>
  </si>
  <si>
    <t>J1606_PIN103</t>
  </si>
  <si>
    <t>DDRDQ_IL02_NIL04[5]</t>
  </si>
  <si>
    <t>D1_TC_M23_SC2_TD2__DDRDQ_IL02_NIL04_6</t>
  </si>
  <si>
    <t>AW38</t>
  </si>
  <si>
    <t>J1607.BS2</t>
  </si>
  <si>
    <t>J1607.23</t>
  </si>
  <si>
    <t>J1607_PIN023</t>
  </si>
  <si>
    <t>DDRDQ_IL02_NIL04[6]</t>
  </si>
  <si>
    <t>D1_TC_M23_SC2_TD2__DDRDQ_IL02_NIL04_7</t>
  </si>
  <si>
    <t>AV38</t>
  </si>
  <si>
    <t>J1607.CS3</t>
  </si>
  <si>
    <t>J1607.17</t>
  </si>
  <si>
    <t>J1607_PIN017</t>
  </si>
  <si>
    <t>DDRDQ_IL02_NIL04[7]</t>
  </si>
  <si>
    <t>D1_TC_M24_SC2_TD2__DDRDQ_IL03_NIL05_0</t>
  </si>
  <si>
    <t>AV36</t>
  </si>
  <si>
    <t>J1606.CS11</t>
  </si>
  <si>
    <t>J1606.91</t>
  </si>
  <si>
    <t>J1606_PIN091</t>
  </si>
  <si>
    <t>DDRDQ_IL03_NIL05[0]</t>
  </si>
  <si>
    <t>M24</t>
  </si>
  <si>
    <t>D1_TC_M24_SC2_TD2__DDRDQ_IL03_NIL05_1</t>
  </si>
  <si>
    <t>AY36</t>
  </si>
  <si>
    <t>J1606.CS9</t>
  </si>
  <si>
    <t>J1606.95</t>
  </si>
  <si>
    <t>J1606_PIN095</t>
  </si>
  <si>
    <t>DDRDQ_IL03_NIL05[1]</t>
  </si>
  <si>
    <t>D1_TC_M24_SC2_TD2__DDRDQ_IL03_NIL05_2</t>
  </si>
  <si>
    <t>AV33</t>
  </si>
  <si>
    <t>J1607.DS8</t>
  </si>
  <si>
    <t>J1607.10</t>
  </si>
  <si>
    <t>J1607_PIN010</t>
  </si>
  <si>
    <t>DDRDQ_IL03_NIL05[2]</t>
  </si>
  <si>
    <t>D1_TC_M24_SC2_TD2__DDRDQ_IL03_NIL05_3</t>
  </si>
  <si>
    <t>AY34</t>
  </si>
  <si>
    <t>J1606.DS10</t>
  </si>
  <si>
    <t>J1606.94</t>
  </si>
  <si>
    <t>J1606_PIN094</t>
  </si>
  <si>
    <t>DDRDQ_IL03_NIL05[3]</t>
  </si>
  <si>
    <t>D1_TC_M24_SC2_TD2__DDRDQ_IL03_NIL05_4</t>
  </si>
  <si>
    <t>AY35</t>
  </si>
  <si>
    <t>J1606.DS9</t>
  </si>
  <si>
    <t>J1606.96</t>
  </si>
  <si>
    <t>J1606_PIN096</t>
  </si>
  <si>
    <t>DDRDQ_IL03_NIL05[4]</t>
  </si>
  <si>
    <t>D1_TC_M24_SC2_TD2__DDRDQ_IL03_NIL05_5</t>
  </si>
  <si>
    <t>AW36</t>
  </si>
  <si>
    <t>J1606.CS10</t>
  </si>
  <si>
    <t>J1606.93</t>
  </si>
  <si>
    <t>J1606_PIN093</t>
  </si>
  <si>
    <t>DDRDQ_IL03_NIL05[5]</t>
  </si>
  <si>
    <t>D1_TC_M24_SC2_TD2__DDRDQ_IL03_NIL05_6</t>
  </si>
  <si>
    <t>AY33</t>
  </si>
  <si>
    <t>J1606.DS11</t>
  </si>
  <si>
    <t>J1606.92</t>
  </si>
  <si>
    <t>J1606_PIN092</t>
  </si>
  <si>
    <t>DDRDQ_IL03_NIL05[6]</t>
  </si>
  <si>
    <t>D1_TC_M24_SC2_TD2__DDRDQ_IL03_NIL05_7</t>
  </si>
  <si>
    <t>AW33</t>
  </si>
  <si>
    <t>J1607.CS8</t>
  </si>
  <si>
    <t>J1607.9</t>
  </si>
  <si>
    <t>J1607_PIN009</t>
  </si>
  <si>
    <t>DDRDQ_IL03_NIL05[7]</t>
  </si>
  <si>
    <t>D1_TC_M25_SC2_TD2__DDRDQ_IL04_NIL10_0</t>
  </si>
  <si>
    <t>AW11</t>
  </si>
  <si>
    <t>J1608.CS2</t>
  </si>
  <si>
    <t>J1608.63</t>
  </si>
  <si>
    <t>J1608_PIN063</t>
  </si>
  <si>
    <t>DDRDQ_IL04_NIL10[0]</t>
  </si>
  <si>
    <t>M25</t>
  </si>
  <si>
    <t>D1_TC_M25_SC2_TD2__DDRDQ_IL04_NIL10_1</t>
  </si>
  <si>
    <t>AV11</t>
  </si>
  <si>
    <t>J1608.CS4</t>
  </si>
  <si>
    <t>J1608.59</t>
  </si>
  <si>
    <t>J1608_PIN059</t>
  </si>
  <si>
    <t>DDRDQ_IL04_NIL10[1]</t>
  </si>
  <si>
    <t>D1_TC_M25_SC2_TD2__DDRDQ_IL04_NIL10_2</t>
  </si>
  <si>
    <t>AY7</t>
  </si>
  <si>
    <t>J1609.BS4</t>
  </si>
  <si>
    <t>J1609.115</t>
  </si>
  <si>
    <t>J1609_PIN115</t>
  </si>
  <si>
    <t>DDRDQ_IL04_NIL10[2]</t>
  </si>
  <si>
    <t>D1_TC_M25_SC2_TD2__DDRDQ_IL04_NIL10_3</t>
  </si>
  <si>
    <t>AY8</t>
  </si>
  <si>
    <t>J1609.BS3</t>
  </si>
  <si>
    <t>J1609.113</t>
  </si>
  <si>
    <t>J1609_PIN113</t>
  </si>
  <si>
    <t>DDRDQ_IL04_NIL10[3]</t>
  </si>
  <si>
    <t>D1_TC_M25_SC2_TD2__DDRDQ_IL04_NIL10_4</t>
  </si>
  <si>
    <t>AW9</t>
  </si>
  <si>
    <t>J1608.DS4</t>
  </si>
  <si>
    <t>J1608.60</t>
  </si>
  <si>
    <t>J1608_PIN060</t>
  </si>
  <si>
    <t>DDRDQ_IL04_NIL10[4]</t>
  </si>
  <si>
    <t>D1_TC_M25_SC2_TD2__DDRDQ_IL04_NIL10_5</t>
  </si>
  <si>
    <t>AW10</t>
  </si>
  <si>
    <t>J1608.DS2</t>
  </si>
  <si>
    <t>J1608.64</t>
  </si>
  <si>
    <t>J1608_PIN064</t>
  </si>
  <si>
    <t>DDRDQ_IL04_NIL10[5]</t>
  </si>
  <si>
    <t>D1_TC_M25_SC2_TD2__DDRDQ_IL04_NIL10_6</t>
  </si>
  <si>
    <t>AV7</t>
  </si>
  <si>
    <t>J1609.BS6</t>
  </si>
  <si>
    <t>J1609.119</t>
  </si>
  <si>
    <t>J1609_PIN119</t>
  </si>
  <si>
    <t>DDRDQ_IL04_NIL10[6]</t>
  </si>
  <si>
    <t>D1_TC_M25_SC2_TD2__DDRDQ_IL04_NIL10_7</t>
  </si>
  <si>
    <t>AW7</t>
  </si>
  <si>
    <t>J1609.BS5</t>
  </si>
  <si>
    <t>J1609.117</t>
  </si>
  <si>
    <t>J1609_PIN117</t>
  </si>
  <si>
    <t>DDRDQ_IL04_NIL10[7]</t>
  </si>
  <si>
    <t>D1_TC_M26_SC2_TD2__DDRDQ_IL05_NIL11_0</t>
  </si>
  <si>
    <t>AW5</t>
  </si>
  <si>
    <t>J1608.BS3</t>
  </si>
  <si>
    <t>J1608.69</t>
  </si>
  <si>
    <t>J1608_PIN069</t>
  </si>
  <si>
    <t>DDRDQ_IL05_NIL11[0]</t>
  </si>
  <si>
    <t>M26</t>
  </si>
  <si>
    <t>D1_TC_M26_SC2_TD2__DDRDQ_IL05_NIL11_1</t>
  </si>
  <si>
    <t>AY5</t>
  </si>
  <si>
    <t>J1608.BS4</t>
  </si>
  <si>
    <t>J1608.71</t>
  </si>
  <si>
    <t>J1608_PIN071</t>
  </si>
  <si>
    <t>DDRDQ_IL05_NIL11[1]</t>
  </si>
  <si>
    <t>D1_TC_M26_SC2_TD2__DDRDQ_IL05_NIL11_2</t>
  </si>
  <si>
    <t>AW2</t>
  </si>
  <si>
    <t>J1609.BS2</t>
  </si>
  <si>
    <t>J1609.111</t>
  </si>
  <si>
    <t>J1609_PIN111</t>
  </si>
  <si>
    <t>DDRDQ_IL05_NIL11[2]</t>
  </si>
  <si>
    <t>D1_TC_M26_SC2_TD2__DDRDQ_IL05_NIL11_3</t>
  </si>
  <si>
    <t>AW3</t>
  </si>
  <si>
    <t>J1609.AS2</t>
  </si>
  <si>
    <t>J1609.112</t>
  </si>
  <si>
    <t>J1609_PIN112</t>
  </si>
  <si>
    <t>DDRDQ_IL05_NIL11[3]</t>
  </si>
  <si>
    <t>D1_TC_M26_SC2_TD2__DDRDQ_IL05_NIL11_4</t>
  </si>
  <si>
    <t>AY4</t>
  </si>
  <si>
    <t>J1608.BS5</t>
  </si>
  <si>
    <t>J1608.73</t>
  </si>
  <si>
    <t>J1608_PIN073</t>
  </si>
  <si>
    <t>DDRDQ_IL05_NIL11[4]</t>
  </si>
  <si>
    <t>D1_TC_M26_SC2_TD2__DDRDQ_IL05_NIL11_5</t>
  </si>
  <si>
    <t>AV5</t>
  </si>
  <si>
    <t>J1608.BS2</t>
  </si>
  <si>
    <t>J1608.67</t>
  </si>
  <si>
    <t>J1608_PIN067</t>
  </si>
  <si>
    <t>DDRDQ_IL05_NIL11[5]</t>
  </si>
  <si>
    <t>D1_TC_M26_SC2_TD2__DDRDQ_IL05_NIL11_6</t>
  </si>
  <si>
    <t>AV1</t>
  </si>
  <si>
    <t>J1609.DS1</t>
  </si>
  <si>
    <t>J1609.110</t>
  </si>
  <si>
    <t>J1609_PIN110</t>
  </si>
  <si>
    <t>DDRDQ_IL05_NIL11[6]</t>
  </si>
  <si>
    <t>D1_TC_M26_SC2_TD2__DDRDQ_IL05_NIL11_7</t>
  </si>
  <si>
    <t>AV2</t>
  </si>
  <si>
    <t>J1609.CS1</t>
  </si>
  <si>
    <t>J1609.109</t>
  </si>
  <si>
    <t>J1609_PIN109</t>
  </si>
  <si>
    <t>DDRDQ_IL05_NIL11[7]</t>
  </si>
  <si>
    <t>D1_TC_M27_SC2_TD2__DDRDQ_IL06_NIL14_0</t>
  </si>
  <si>
    <t>AT1</t>
  </si>
  <si>
    <t>J1608.DS11</t>
  </si>
  <si>
    <t>J1608.48</t>
  </si>
  <si>
    <t>J1608_PIN048</t>
  </si>
  <si>
    <t>DDRDQ_IL06_NIL14[0]</t>
  </si>
  <si>
    <t>M27</t>
  </si>
  <si>
    <t>D1_TC_M27_SC2_TD2__DDRDQ_IL06_NIL14_1</t>
  </si>
  <si>
    <t>AN1</t>
  </si>
  <si>
    <t>J1609.BS8</t>
  </si>
  <si>
    <t>J1609.123</t>
  </si>
  <si>
    <t>J1609_PIN123</t>
  </si>
  <si>
    <t>DDRDQ_IL06_NIL14[1]</t>
  </si>
  <si>
    <t>D1_TC_M27_SC2_TD2__DDRDQ_IL06_NIL14_2</t>
  </si>
  <si>
    <t>AT3</t>
  </si>
  <si>
    <t>J1608.CS6</t>
  </si>
  <si>
    <t>J1608.57</t>
  </si>
  <si>
    <t>J1608_PIN057</t>
  </si>
  <si>
    <t>DDRDQ_IL06_NIL14[2]</t>
  </si>
  <si>
    <t>D1_TC_M27_SC2_TD2__DDRDQ_IL06_NIL14_3</t>
  </si>
  <si>
    <t>AP1</t>
  </si>
  <si>
    <t>J1609.BS7</t>
  </si>
  <si>
    <t>J1609.121</t>
  </si>
  <si>
    <t>J1609_PIN121</t>
  </si>
  <si>
    <t>DDRDQ_IL06_NIL14[3]</t>
  </si>
  <si>
    <t>D1_TC_M27_SC2_TD2__DDRDQ_IL06_NIL14_4</t>
  </si>
  <si>
    <t>AT2</t>
  </si>
  <si>
    <t>J1608.DS6</t>
  </si>
  <si>
    <t>J1608.58</t>
  </si>
  <si>
    <t>J1608_PIN058</t>
  </si>
  <si>
    <t>DDRDQ_IL06_NIL14[4]</t>
  </si>
  <si>
    <t>D1_TC_M27_SC2_TD2__DDRDQ_IL06_NIL14_5</t>
  </si>
  <si>
    <t>AN3</t>
  </si>
  <si>
    <t>J1609.CS10</t>
  </si>
  <si>
    <t>J1609.93</t>
  </si>
  <si>
    <t>J1609_PIN093</t>
  </si>
  <si>
    <t>DDRDQ_IL06_NIL14[5]</t>
  </si>
  <si>
    <t>D1_TC_M27_SC2_TD2__DDRDQ_IL06_NIL14_6</t>
  </si>
  <si>
    <t>AR1</t>
  </si>
  <si>
    <t>J1608.DS12</t>
  </si>
  <si>
    <t>J1608.46</t>
  </si>
  <si>
    <t>J1608_PIN046</t>
  </si>
  <si>
    <t>DDRDQ_IL06_NIL14[6]</t>
  </si>
  <si>
    <t>D1_TC_M27_SC2_TD2__DDRDQ_IL06_NIL14_7</t>
  </si>
  <si>
    <t>AN2</t>
  </si>
  <si>
    <t>J1609.DS9</t>
  </si>
  <si>
    <t>J1609.96</t>
  </si>
  <si>
    <t>J1609_PIN096</t>
  </si>
  <si>
    <t>DDRDQ_IL06_NIL14[7]</t>
  </si>
  <si>
    <t>D1_TC_M28_SC2_TD2__DDRDQ_IL07_NIL15_0</t>
  </si>
  <si>
    <t>AL2</t>
  </si>
  <si>
    <t>J1509.AS9</t>
  </si>
  <si>
    <t>J1509.38</t>
  </si>
  <si>
    <t>J1509_PIN038</t>
  </si>
  <si>
    <t>DDRDQ_IL07_NIL15[0]</t>
  </si>
  <si>
    <t>M28</t>
  </si>
  <si>
    <t>D1_TC_M28_SC2_TD2__DDRDQ_IL07_NIL15_1</t>
  </si>
  <si>
    <t>AH1</t>
  </si>
  <si>
    <t>J1509.AS4</t>
  </si>
  <si>
    <t>J1509.28</t>
  </si>
  <si>
    <t>J1509_PIN028</t>
  </si>
  <si>
    <t>DDRDQ_IL07_NIL15[1]</t>
  </si>
  <si>
    <t>D1_TC_M28_SC2_TD2__DDRDQ_IL07_NIL15_2</t>
  </si>
  <si>
    <t>AL3</t>
  </si>
  <si>
    <t>J1509.BS9</t>
  </si>
  <si>
    <t>J1509.37</t>
  </si>
  <si>
    <t>J1509_PIN037</t>
  </si>
  <si>
    <t>DDRDQ_IL07_NIL15[2]</t>
  </si>
  <si>
    <t>D1_TC_M28_SC2_TD2__DDRDQ_IL07_NIL15_3</t>
  </si>
  <si>
    <t>AJ1</t>
  </si>
  <si>
    <t>J1509.AS5</t>
  </si>
  <si>
    <t>J1509.30</t>
  </si>
  <si>
    <t>J1509_PIN030</t>
  </si>
  <si>
    <t>DDRDQ_IL07_NIL15[3]</t>
  </si>
  <si>
    <t>D1_TC_M28_SC2_TD2__DDRDQ_IL07_NIL15_4</t>
  </si>
  <si>
    <t>AH3</t>
  </si>
  <si>
    <t>J1509.AS2</t>
  </si>
  <si>
    <t>J1509.24</t>
  </si>
  <si>
    <t>J1509_PIN024</t>
  </si>
  <si>
    <t>DDRDQ_IL07_NIL15[4]</t>
  </si>
  <si>
    <t>D1_TC_M28_SC2_TD2__DDRDQ_IL07_NIL15_5</t>
  </si>
  <si>
    <t>AL1</t>
  </si>
  <si>
    <t>J1509.AS8</t>
  </si>
  <si>
    <t>J1509.36</t>
  </si>
  <si>
    <t>J1509_PIN036</t>
  </si>
  <si>
    <t>DDRDQ_IL07_NIL15[5]</t>
  </si>
  <si>
    <t>D1_TC_M28_SC2_TD2__DDRDQ_IL07_NIL15_6</t>
  </si>
  <si>
    <t>AH2</t>
  </si>
  <si>
    <t>J1509.AS3</t>
  </si>
  <si>
    <t>J1509.26</t>
  </si>
  <si>
    <t>J1509_PIN026</t>
  </si>
  <si>
    <t>DDRDQ_IL07_NIL15[6]</t>
  </si>
  <si>
    <t>D1_TC_M28_SC2_TD2__DDRDQ_IL07_NIL15_7</t>
  </si>
  <si>
    <t>AK1</t>
  </si>
  <si>
    <t>J1509.AS7</t>
  </si>
  <si>
    <t>J1509.34</t>
  </si>
  <si>
    <t>J1509_PIN034</t>
  </si>
  <si>
    <t>DDRDQ_IL07_NIL15[7]</t>
  </si>
  <si>
    <t>D1_TC_M29_SC2_TD2__DDRDQ_IL10_NIL02_0</t>
  </si>
  <si>
    <t>AD34</t>
  </si>
  <si>
    <t>J1605.AS3</t>
  </si>
  <si>
    <t>J1605.70</t>
  </si>
  <si>
    <t>J1605_PIN070</t>
  </si>
  <si>
    <t>DDRDQ_IL10_NIL02[0]</t>
  </si>
  <si>
    <t>M29</t>
  </si>
  <si>
    <t>D1_TC_M29_SC2_TD2__DDRDQ_IL10_NIL02_1</t>
  </si>
  <si>
    <t>AD35</t>
  </si>
  <si>
    <t>J1605.BS3</t>
  </si>
  <si>
    <t>J1605.69</t>
  </si>
  <si>
    <t>J1605_PIN069</t>
  </si>
  <si>
    <t>DDRDQ_IL10_NIL02[1]</t>
  </si>
  <si>
    <t>D1_TC_M29_SC2_TD2__DDRDQ_IL10_NIL02_2</t>
  </si>
  <si>
    <t>AE36</t>
  </si>
  <si>
    <t>J1605.DS4</t>
  </si>
  <si>
    <t>J1605.60</t>
  </si>
  <si>
    <t>J1605_PIN060</t>
  </si>
  <si>
    <t>DDRDQ_IL10_NIL02[2]</t>
  </si>
  <si>
    <t>D1_TC_M29_SC2_TD2__DDRDQ_IL10_NIL02_3</t>
  </si>
  <si>
    <t>AF36</t>
  </si>
  <si>
    <t>J1606.AS3</t>
  </si>
  <si>
    <t>J1606.114</t>
  </si>
  <si>
    <t>J1606_PIN114</t>
  </si>
  <si>
    <t>DDRDQ_IL10_NIL02[3]</t>
  </si>
  <si>
    <t>D1_TC_M29_SC2_TD2__DDRDQ_IL10_NIL02_4</t>
  </si>
  <si>
    <t>AG35</t>
  </si>
  <si>
    <t>J1606.CS6</t>
  </si>
  <si>
    <t>J1606.101</t>
  </si>
  <si>
    <t>J1606_PIN101</t>
  </si>
  <si>
    <t>DDRDQ_IL10_NIL02[4]</t>
  </si>
  <si>
    <t>D1_TC_M29_SC2_TD2__DDRDQ_IL10_NIL02_5</t>
  </si>
  <si>
    <t>AG34</t>
  </si>
  <si>
    <t>J1606.CS7</t>
  </si>
  <si>
    <t>J1606.99</t>
  </si>
  <si>
    <t>J1606_PIN099</t>
  </si>
  <si>
    <t>DDRDQ_IL10_NIL02[5]</t>
  </si>
  <si>
    <t>D1_TC_M29_SC2_TD2__DDRDQ_IL10_NIL02_6</t>
  </si>
  <si>
    <t>AD36</t>
  </si>
  <si>
    <t>J1605.CS4</t>
  </si>
  <si>
    <t>J1605.59</t>
  </si>
  <si>
    <t>J1605_PIN059</t>
  </si>
  <si>
    <t>DDRDQ_IL10_NIL02[6]</t>
  </si>
  <si>
    <t>D1_TC_M29_SC2_TD2__DDRDQ_IL10_NIL02_7</t>
  </si>
  <si>
    <t>AG36</t>
  </si>
  <si>
    <t>J1606.BS3</t>
  </si>
  <si>
    <t>J1606.113</t>
  </si>
  <si>
    <t>J1606_PIN113</t>
  </si>
  <si>
    <t>DDRDQ_IL10_NIL02[7]</t>
  </si>
  <si>
    <t>D1_TC_M30_SC2_TD2__DDRDQ_IL11_NIL03_0</t>
  </si>
  <si>
    <t>AJ36</t>
  </si>
  <si>
    <t>J1604.BS8</t>
  </si>
  <si>
    <t>J1604.35</t>
  </si>
  <si>
    <t>J1604_PIN035</t>
  </si>
  <si>
    <t>DDRDQ_IL11_NIL03[0]</t>
  </si>
  <si>
    <t>M30</t>
  </si>
  <si>
    <t>D1_TC_M30_SC2_TD2__DDRDQ_IL11_NIL03_1</t>
  </si>
  <si>
    <t>AJ35</t>
  </si>
  <si>
    <t>J1604.AS7</t>
  </si>
  <si>
    <t>J1604.34</t>
  </si>
  <si>
    <t>J1604_PIN034</t>
  </si>
  <si>
    <t>DDRDQ_IL11_NIL03[1]</t>
  </si>
  <si>
    <t>D1_TC_M30_SC2_TD2__DDRDQ_IL11_NIL03_2</t>
  </si>
  <si>
    <t>AL36</t>
  </si>
  <si>
    <t>J1604.CS8</t>
  </si>
  <si>
    <t>J1604.9</t>
  </si>
  <si>
    <t>J1604_PIN009</t>
  </si>
  <si>
    <t>DDRDQ_IL11_NIL03[2]</t>
  </si>
  <si>
    <t>D1_TC_M30_SC2_TD2__DDRDQ_IL11_NIL03_3</t>
  </si>
  <si>
    <t>AM35</t>
  </si>
  <si>
    <t>J1605.AS9</t>
  </si>
  <si>
    <t>J1605.82</t>
  </si>
  <si>
    <t>J1605_PIN082</t>
  </si>
  <si>
    <t>DDRDQ_IL11_NIL03[3]</t>
  </si>
  <si>
    <t>D1_TC_M30_SC2_TD2__DDRDQ_IL11_NIL03_4</t>
  </si>
  <si>
    <t>AK36</t>
  </si>
  <si>
    <t>J1604.BS7</t>
  </si>
  <si>
    <t>J1604.33</t>
  </si>
  <si>
    <t>J1604_PIN033</t>
  </si>
  <si>
    <t>DDRDQ_IL11_NIL03[4]</t>
  </si>
  <si>
    <t>D1_TC_M30_SC2_TD2__DDRDQ_IL11_NIL03_5</t>
  </si>
  <si>
    <t>AJ34</t>
  </si>
  <si>
    <t>J1604.AS8</t>
  </si>
  <si>
    <t>J1604.36</t>
  </si>
  <si>
    <t>J1604_PIN036</t>
  </si>
  <si>
    <t>DDRDQ_IL11_NIL03[5]</t>
  </si>
  <si>
    <t>D1_TC_M30_SC2_TD2__DDRDQ_IL11_NIL03_6</t>
  </si>
  <si>
    <t>AM36</t>
  </si>
  <si>
    <t>J1604.DS8</t>
  </si>
  <si>
    <t>J1604.10</t>
  </si>
  <si>
    <t>J1604_PIN010</t>
  </si>
  <si>
    <t>DDRDQ_IL11_NIL03[6]</t>
  </si>
  <si>
    <t>D1_TC_M30_SC2_TD2__DDRDQ_IL11_NIL03_7</t>
  </si>
  <si>
    <t>AM34</t>
  </si>
  <si>
    <t>J1605.BS9</t>
  </si>
  <si>
    <t>J1605.81</t>
  </si>
  <si>
    <t>J1605_PIN081</t>
  </si>
  <si>
    <t>DDRDQ_IL11_NIL03[7]</t>
  </si>
  <si>
    <t>D1_TC_M31_SC2_TD2__DDRDQ_IL12_NIL06_0</t>
  </si>
  <si>
    <t>AT36</t>
  </si>
  <si>
    <t>J1607.CS6</t>
  </si>
  <si>
    <t>J1607.13</t>
  </si>
  <si>
    <t>J1607_PIN013</t>
  </si>
  <si>
    <t>DDRDQ_IL12_NIL06[0]</t>
  </si>
  <si>
    <t>M31</t>
  </si>
  <si>
    <t>D1_TC_M31_SC2_TD2__DDRDQ_IL12_NIL06_1</t>
  </si>
  <si>
    <t>AP36</t>
  </si>
  <si>
    <t>J1607.AS5</t>
  </si>
  <si>
    <t>J1607.30</t>
  </si>
  <si>
    <t>J1607_PIN030</t>
  </si>
  <si>
    <t>DDRDQ_IL12_NIL06[1]</t>
  </si>
  <si>
    <t>D1_TC_M31_SC2_TD2__DDRDQ_IL12_NIL06_2</t>
  </si>
  <si>
    <t>AT34</t>
  </si>
  <si>
    <t>J1608.AS6</t>
  </si>
  <si>
    <t>J1608.76</t>
  </si>
  <si>
    <t>J1608_PIN076</t>
  </si>
  <si>
    <t>DDRDQ_IL12_NIL06[2]</t>
  </si>
  <si>
    <t>D1_TC_M31_SC2_TD2__DDRDQ_IL12_NIL06_3</t>
  </si>
  <si>
    <t>AP33</t>
  </si>
  <si>
    <t>J1608.DS3</t>
  </si>
  <si>
    <t>J1608.62</t>
  </si>
  <si>
    <t>J1608_PIN062</t>
  </si>
  <si>
    <t>DDRDQ_IL12_NIL06[3]</t>
  </si>
  <si>
    <t>D1_TC_M31_SC2_TD2__DDRDQ_IL12_NIL06_4</t>
  </si>
  <si>
    <t>AR36</t>
  </si>
  <si>
    <t>J1607.BS4</t>
  </si>
  <si>
    <t>J1607.27</t>
  </si>
  <si>
    <t>J1607_PIN027</t>
  </si>
  <si>
    <t>DDRDQ_IL12_NIL06[4]</t>
  </si>
  <si>
    <t>D1_TC_M31_SC2_TD2__DDRDQ_IL12_NIL06_5</t>
  </si>
  <si>
    <t>AT35</t>
  </si>
  <si>
    <t>J1607.DS6</t>
  </si>
  <si>
    <t>J1607.14</t>
  </si>
  <si>
    <t>J1607_PIN014</t>
  </si>
  <si>
    <t>DDRDQ_IL12_NIL06[5]</t>
  </si>
  <si>
    <t>D1_TC_M31_SC2_TD2__DDRDQ_IL12_NIL06_6</t>
  </si>
  <si>
    <t>AR33</t>
  </si>
  <si>
    <t>J1608.CS3</t>
  </si>
  <si>
    <t>J1608.61</t>
  </si>
  <si>
    <t>J1608_PIN061</t>
  </si>
  <si>
    <t>DDRDQ_IL12_NIL06[6]</t>
  </si>
  <si>
    <t>D1_TC_M31_SC2_TD2__DDRDQ_IL12_NIL06_7</t>
  </si>
  <si>
    <t>AT33</t>
  </si>
  <si>
    <t>J1608.BS6</t>
  </si>
  <si>
    <t>J1608.75</t>
  </si>
  <si>
    <t>J1608_PIN075</t>
  </si>
  <si>
    <t>DDRDQ_IL12_NIL06[7]</t>
  </si>
  <si>
    <t>D1_TC_M32_SC2_TD2__DDRDQ_IL13_NIL07_0</t>
  </si>
  <si>
    <t>AP31</t>
  </si>
  <si>
    <t>J1605.DS6</t>
  </si>
  <si>
    <t>J1605.58</t>
  </si>
  <si>
    <t>J1605_PIN058</t>
  </si>
  <si>
    <t>DDRDQ_IL13_NIL07[0]</t>
  </si>
  <si>
    <t>M32</t>
  </si>
  <si>
    <t>D1_TC_M32_SC2_TD2__DDRDQ_IL13_NIL07_1</t>
  </si>
  <si>
    <t>AT31</t>
  </si>
  <si>
    <t>J1604.BS2</t>
  </si>
  <si>
    <t>J1604.23</t>
  </si>
  <si>
    <t>J1604_PIN023</t>
  </si>
  <si>
    <t>DDRDQ_IL13_NIL07[1]</t>
  </si>
  <si>
    <t>D1_TC_M32_SC2_TD2__DDRDQ_IL13_NIL07_2</t>
  </si>
  <si>
    <t>AT29</t>
  </si>
  <si>
    <t>J1604.DS3</t>
  </si>
  <si>
    <t>J1604.18</t>
  </si>
  <si>
    <t>J1604_PIN018</t>
  </si>
  <si>
    <t>DDRDQ_IL13_NIL07[2]</t>
  </si>
  <si>
    <t>D1_TC_M32_SC2_TD2__DDRDQ_IL13_NIL07_3</t>
  </si>
  <si>
    <t>AP28</t>
  </si>
  <si>
    <t>J1605.CS6</t>
  </si>
  <si>
    <t>J1605.57</t>
  </si>
  <si>
    <t>J1605_PIN057</t>
  </si>
  <si>
    <t>DDRDQ_IL13_NIL07[3]</t>
  </si>
  <si>
    <t>D1_TC_M32_SC2_TD2__DDRDQ_IL13_NIL07_4</t>
  </si>
  <si>
    <t>AR31</t>
  </si>
  <si>
    <t>J1604.AS2</t>
  </si>
  <si>
    <t>J1604.24</t>
  </si>
  <si>
    <t>J1604_PIN024</t>
  </si>
  <si>
    <t>DDRDQ_IL13_NIL07[4]</t>
  </si>
  <si>
    <t>D1_TC_M32_SC2_TD2__DDRDQ_IL13_NIL07_5</t>
  </si>
  <si>
    <t>AT30</t>
  </si>
  <si>
    <t>J1604.CS3</t>
  </si>
  <si>
    <t>J1604.17</t>
  </si>
  <si>
    <t>J1604_PIN017</t>
  </si>
  <si>
    <t>DDRDQ_IL13_NIL07[5]</t>
  </si>
  <si>
    <t>D1_TC_M32_SC2_TD2__DDRDQ_IL13_NIL07_6</t>
  </si>
  <si>
    <t>AR28</t>
  </si>
  <si>
    <t>J1605.AS4</t>
  </si>
  <si>
    <t>J1605.72</t>
  </si>
  <si>
    <t>J1605_PIN072</t>
  </si>
  <si>
    <t>DDRDQ_IL13_NIL07[6]</t>
  </si>
  <si>
    <t>D1_TC_M32_SC2_TD2__DDRDQ_IL13_NIL07_7</t>
  </si>
  <si>
    <t>AT28</t>
  </si>
  <si>
    <t>J1605.AS5</t>
  </si>
  <si>
    <t>J1605.74</t>
  </si>
  <si>
    <t>J1605_PIN074</t>
  </si>
  <si>
    <t>DDRDQ_IL13_NIL07[7]</t>
  </si>
  <si>
    <t>D1_TC_M33_SC2_TD2__DDRDQ_IL14_NIL12_0</t>
  </si>
  <si>
    <t>AT12</t>
  </si>
  <si>
    <t>J1607.AS6</t>
  </si>
  <si>
    <t>J1607.32</t>
  </si>
  <si>
    <t>J1607_PIN032</t>
  </si>
  <si>
    <t>DDRDQ_IL14_NIL12[0]</t>
  </si>
  <si>
    <t>D1_TC_M33_SC2_TD2__DDRDQ_IL14_NIL12_1</t>
  </si>
  <si>
    <t>AR12</t>
  </si>
  <si>
    <t>J1607.AS7</t>
  </si>
  <si>
    <t>J1607.34</t>
  </si>
  <si>
    <t>J1607_PIN034</t>
  </si>
  <si>
    <t>DDRDQ_IL14_NIL12[1]</t>
  </si>
  <si>
    <t>D1_TC_M33_SC2_TD2__DDRDQ_IL14_NIL12_2</t>
  </si>
  <si>
    <t>AT10</t>
  </si>
  <si>
    <t>J1607.BS7</t>
  </si>
  <si>
    <t>J1607.33</t>
  </si>
  <si>
    <t>J1607_PIN033</t>
  </si>
  <si>
    <t>DDRDQ_IL14_NIL12[2]</t>
  </si>
  <si>
    <t>D1_TC_M33_SC2_TD2__DDRDQ_IL14_NIL12_3</t>
  </si>
  <si>
    <t>AR10</t>
  </si>
  <si>
    <t>J1607.CS7</t>
  </si>
  <si>
    <t>J1607.11</t>
  </si>
  <si>
    <t>J1607_PIN011</t>
  </si>
  <si>
    <t>DDRDQ_IL14_NIL12[3]</t>
  </si>
  <si>
    <t>D1_TC_M33_SC2_TD2__DDRDQ_IL14_NIL12_4</t>
  </si>
  <si>
    <t>AP12</t>
  </si>
  <si>
    <t>J1606.BS6</t>
  </si>
  <si>
    <t>J1606.119</t>
  </si>
  <si>
    <t>J1606_PIN119</t>
  </si>
  <si>
    <t>DDRDQ_IL14_NIL12[4]</t>
  </si>
  <si>
    <t>D1_TC_M33_SC2_TD2__DDRDQ_IL14_NIL12_5</t>
  </si>
  <si>
    <t>AT11</t>
  </si>
  <si>
    <t>J1607.BS6</t>
  </si>
  <si>
    <t>J1607.31</t>
  </si>
  <si>
    <t>J1607_PIN031</t>
  </si>
  <si>
    <t>DDRDQ_IL14_NIL12[5]</t>
  </si>
  <si>
    <t>D1_TC_M33_SC2_TD2__DDRDQ_IL14_NIL12_6</t>
  </si>
  <si>
    <t>AP10</t>
  </si>
  <si>
    <t>J1607.DS7</t>
  </si>
  <si>
    <t>J1607.12</t>
  </si>
  <si>
    <t>J1607_PIN012</t>
  </si>
  <si>
    <t>DDRDQ_IL14_NIL12[6]</t>
  </si>
  <si>
    <t>D1_TC_M33_SC2_TD2__DDRDQ_IL14_NIL12_7</t>
  </si>
  <si>
    <t>AN10</t>
  </si>
  <si>
    <t>J1606.AS4</t>
  </si>
  <si>
    <t>J1606.116</t>
  </si>
  <si>
    <t>J1606_PIN116</t>
  </si>
  <si>
    <t>DDRDQ_IL14_NIL12[7]</t>
  </si>
  <si>
    <t>D1_TC_M34_SC2_TD2__DDRDQ_IL15_NIL13_0</t>
  </si>
  <si>
    <t>AR8</t>
  </si>
  <si>
    <t>J1609.CS14</t>
  </si>
  <si>
    <t>J1609.85</t>
  </si>
  <si>
    <t>J1609_PIN085</t>
  </si>
  <si>
    <t>DDRDQ_IL15_NIL13[0]</t>
  </si>
  <si>
    <t>M34</t>
  </si>
  <si>
    <t>D1_TC_M34_SC2_TD2__DDRDQ_IL15_NIL13_1</t>
  </si>
  <si>
    <t>AT8</t>
  </si>
  <si>
    <t>J1608.DS13</t>
  </si>
  <si>
    <t>J1608.44</t>
  </si>
  <si>
    <t>J1608_PIN044</t>
  </si>
  <si>
    <t>DDRDQ_IL15_NIL13[1]</t>
  </si>
  <si>
    <t>D1_TC_M34_SC2_TD2__DDRDQ_IL15_NIL13_2</t>
  </si>
  <si>
    <t>AT5</t>
  </si>
  <si>
    <t>J1608.CS13</t>
  </si>
  <si>
    <t>J1608.43</t>
  </si>
  <si>
    <t>J1608_PIN043</t>
  </si>
  <si>
    <t>DDRDQ_IL15_NIL13[2]</t>
  </si>
  <si>
    <t>D1_TC_M34_SC2_TD2__DDRDQ_IL15_NIL13_3</t>
  </si>
  <si>
    <t>AT6</t>
  </si>
  <si>
    <t>J1608.CS14</t>
  </si>
  <si>
    <t>J1608.41</t>
  </si>
  <si>
    <t>J1608_PIN041</t>
  </si>
  <si>
    <t>DDRDQ_IL15_NIL13[3]</t>
  </si>
  <si>
    <t>D1_TC_M34_SC2_TD2__DDRDQ_IL15_NIL13_4</t>
  </si>
  <si>
    <t>AP8</t>
  </si>
  <si>
    <t>J1609.CS13</t>
  </si>
  <si>
    <t>J1609.87</t>
  </si>
  <si>
    <t>J1609_PIN087</t>
  </si>
  <si>
    <t>DDRDQ_IL15_NIL13[4]</t>
  </si>
  <si>
    <t>D1_TC_M34_SC2_TD2__DDRDQ_IL15_NIL13_5</t>
  </si>
  <si>
    <t>AT7</t>
  </si>
  <si>
    <t>J1608.DS14</t>
  </si>
  <si>
    <t>J1608.42</t>
  </si>
  <si>
    <t>J1608_PIN042</t>
  </si>
  <si>
    <t>DDRDQ_IL15_NIL13[5]</t>
  </si>
  <si>
    <t>D1_TC_M34_SC2_TD2__DDRDQ_IL15_NIL13_6</t>
  </si>
  <si>
    <t>AP5</t>
  </si>
  <si>
    <t>J1509.AS14</t>
  </si>
  <si>
    <t>J1509.40</t>
  </si>
  <si>
    <t>J1509_PIN040</t>
  </si>
  <si>
    <t>DDRDQ_IL15_NIL13[6]</t>
  </si>
  <si>
    <t>D1_TC_M34_SC2_TD2__DDRDQ_IL15_NIL13_7</t>
  </si>
  <si>
    <t>AR5</t>
  </si>
  <si>
    <t>J1509.BS14</t>
  </si>
  <si>
    <t>J1509.39</t>
  </si>
  <si>
    <t>J1509_PIN039</t>
  </si>
  <si>
    <t>DDRDQ_IL15_NIL13[7]</t>
  </si>
  <si>
    <t>D1_TC_M35_SC2_TD2__DDRDQ_IL16_NIL16_0</t>
  </si>
  <si>
    <t>AM8</t>
  </si>
  <si>
    <t>J1509.BS4</t>
  </si>
  <si>
    <t>J1509.27</t>
  </si>
  <si>
    <t>J1509_PIN027</t>
  </si>
  <si>
    <t>DDRDQ_IL16_NIL16[0]</t>
  </si>
  <si>
    <t>M35</t>
  </si>
  <si>
    <t>D1_TC_M35_SC2_TD2__DDRDQ_IL16_NIL16_1</t>
  </si>
  <si>
    <t>AM7</t>
  </si>
  <si>
    <t>J1509.BS3</t>
  </si>
  <si>
    <t>J1509.25</t>
  </si>
  <si>
    <t>J1509_PIN025</t>
  </si>
  <si>
    <t>DDRDQ_IL16_NIL16[1]</t>
  </si>
  <si>
    <t>D1_TC_M35_SC2_TD2__DDRDQ_IL16_NIL16_2</t>
  </si>
  <si>
    <t>AK6</t>
  </si>
  <si>
    <t>J1508.CS2</t>
  </si>
  <si>
    <t>J1508.63</t>
  </si>
  <si>
    <t>J1508_PIN063</t>
  </si>
  <si>
    <t>DDRDQ_IL16_NIL16[2]</t>
  </si>
  <si>
    <t>D1_TC_M35_SC2_TD2__DDRDQ_IL16_NIL16_3</t>
  </si>
  <si>
    <t>AM5</t>
  </si>
  <si>
    <t>J1508.CS6</t>
  </si>
  <si>
    <t>J1508.57</t>
  </si>
  <si>
    <t>J1508_PIN057</t>
  </si>
  <si>
    <t>DDRDQ_IL16_NIL16[3]</t>
  </si>
  <si>
    <t>D1_TC_M35_SC2_TD2__DDRDQ_IL16_NIL16_4</t>
  </si>
  <si>
    <t>AM6</t>
  </si>
  <si>
    <t>J1508.CS7</t>
  </si>
  <si>
    <t>J1508.55</t>
  </si>
  <si>
    <t>J1508_PIN055</t>
  </si>
  <si>
    <t>DDRDQ_IL16_NIL16[4]</t>
  </si>
  <si>
    <t>D1_TC_M35_SC2_TD2__DDRDQ_IL16_NIL16_5</t>
  </si>
  <si>
    <t>AK7</t>
  </si>
  <si>
    <t>J1508.DS2</t>
  </si>
  <si>
    <t>J1508.64</t>
  </si>
  <si>
    <t>J1508_PIN064</t>
  </si>
  <si>
    <t>DDRDQ_IL16_NIL16[5]</t>
  </si>
  <si>
    <t>D1_TC_M35_SC2_TD2__DDRDQ_IL16_NIL16_6</t>
  </si>
  <si>
    <t>AK5</t>
  </si>
  <si>
    <t>J1508.CS3</t>
  </si>
  <si>
    <t>J1508.61</t>
  </si>
  <si>
    <t>J1508_PIN061</t>
  </si>
  <si>
    <t>DDRDQ_IL16_NIL16[6]</t>
  </si>
  <si>
    <t>D1_TC_M35_SC2_TD2__DDRDQ_IL16_NIL16_7</t>
  </si>
  <si>
    <t>AL5</t>
  </si>
  <si>
    <t>J1508.CS4</t>
  </si>
  <si>
    <t>J1508.59</t>
  </si>
  <si>
    <t>J1508_PIN059</t>
  </si>
  <si>
    <t>DDRDQ_IL16_NIL16[7]</t>
  </si>
  <si>
    <t>D1_TC_M36_SC2_TD2__DDRDQ_IL17_NIL17_0</t>
  </si>
  <si>
    <t>AF7</t>
  </si>
  <si>
    <t>J1509.CS4</t>
  </si>
  <si>
    <t>J1509.15</t>
  </si>
  <si>
    <t>J1509_PIN015</t>
  </si>
  <si>
    <t>DDRDQ_IL17_NIL17[0]</t>
  </si>
  <si>
    <t>M36</t>
  </si>
  <si>
    <t>D1_TC_M36_SC2_TD2__DDRDQ_IL17_NIL17_1</t>
  </si>
  <si>
    <t>AH8</t>
  </si>
  <si>
    <t>J1509.CS10</t>
  </si>
  <si>
    <t>J1509.5</t>
  </si>
  <si>
    <t>J1509_PIN005</t>
  </si>
  <si>
    <t>DDRDQ_IL17_NIL17[1]</t>
  </si>
  <si>
    <t>D1_TC_M36_SC2_TD2__DDRDQ_IL17_NIL17_2</t>
  </si>
  <si>
    <t>AG5</t>
  </si>
  <si>
    <t>J1509.BS7</t>
  </si>
  <si>
    <t>J1509.33</t>
  </si>
  <si>
    <t>J1509_PIN033</t>
  </si>
  <si>
    <t>DDRDQ_IL17_NIL17[2]</t>
  </si>
  <si>
    <t>D1_TC_M36_SC2_TD2__DDRDQ_IL17_NIL17_3</t>
  </si>
  <si>
    <t>AF6</t>
  </si>
  <si>
    <t>J1509.CS6</t>
  </si>
  <si>
    <t>J1509.13</t>
  </si>
  <si>
    <t>J1509_PIN013</t>
  </si>
  <si>
    <t>DDRDQ_IL17_NIL17[3]</t>
  </si>
  <si>
    <t>D1_TC_M36_SC2_TD2__DDRDQ_IL17_NIL17_4</t>
  </si>
  <si>
    <t>AH6</t>
  </si>
  <si>
    <t>J1509.BS8</t>
  </si>
  <si>
    <t>J1509.35</t>
  </si>
  <si>
    <t>J1509_PIN035</t>
  </si>
  <si>
    <t>DDRDQ_IL17_NIL17[4]</t>
  </si>
  <si>
    <t>D1_TC_M36_SC2_TD2__DDRDQ_IL17_NIL17_5</t>
  </si>
  <si>
    <t>AH7</t>
  </si>
  <si>
    <t>J1509.CS9</t>
  </si>
  <si>
    <t>J1509.7</t>
  </si>
  <si>
    <t>J1509_PIN007</t>
  </si>
  <si>
    <t>DDRDQ_IL17_NIL17[5]</t>
  </si>
  <si>
    <t>D1_TC_M36_SC2_TD2__DDRDQ_IL17_NIL17_6</t>
  </si>
  <si>
    <t>AF5</t>
  </si>
  <si>
    <t>J1509.CS7</t>
  </si>
  <si>
    <t>J1509.11</t>
  </si>
  <si>
    <t>J1509_PIN011</t>
  </si>
  <si>
    <t>DDRDQ_IL17_NIL17[6]</t>
  </si>
  <si>
    <t>D1_TC_M36_SC2_TD2__DDRDQ_IL17_NIL17_7</t>
  </si>
  <si>
    <t>AH5</t>
  </si>
  <si>
    <t>J1509.CS8</t>
  </si>
  <si>
    <t>J1509.9</t>
  </si>
  <si>
    <t>J1509_PIN009</t>
  </si>
  <si>
    <t>DDRDQ_IL17_NIL17[7]</t>
  </si>
  <si>
    <t>D1_TC_M21_DP28_SC2_TD2__DDRDQSN_IL00_NIL00</t>
  </si>
  <si>
    <t>AF38</t>
  </si>
  <si>
    <t>J1605.DS3</t>
  </si>
  <si>
    <t>J1605.62</t>
  </si>
  <si>
    <t>J1605_PIN062</t>
  </si>
  <si>
    <t>DDRDQSN_IL00_NIL00</t>
  </si>
  <si>
    <t>DP28</t>
  </si>
  <si>
    <t>D1_TC_M22_DP29_SC2_TD2__DDRDQSN_IL01_NIL01</t>
  </si>
  <si>
    <t>AL38</t>
  </si>
  <si>
    <t>J1606.AS5</t>
  </si>
  <si>
    <t>J1606.118</t>
  </si>
  <si>
    <t>J1606_PIN118</t>
  </si>
  <si>
    <t>DDRDQSN_IL01_NIL01</t>
  </si>
  <si>
    <t>DP29</t>
  </si>
  <si>
    <t>D1_TC_M23_DP30_SC2_TD2__DDRDQSN_IL02_NIL04</t>
  </si>
  <si>
    <t>AT38</t>
  </si>
  <si>
    <t>J1608.AS4</t>
  </si>
  <si>
    <t>J1608.72</t>
  </si>
  <si>
    <t>J1608_PIN072</t>
  </si>
  <si>
    <t>DDRDQSN_IL02_NIL04</t>
  </si>
  <si>
    <t>DP30</t>
  </si>
  <si>
    <t>D1_TC_M24_DP31_SC2_TD2__DDRDQSN_IL03_NIL05</t>
  </si>
  <si>
    <t>AV35</t>
  </si>
  <si>
    <t>J1607.DS10</t>
  </si>
  <si>
    <t>J1607.6</t>
  </si>
  <si>
    <t>J1607_PIN006</t>
  </si>
  <si>
    <t>DDRDQSN_IL03_NIL05</t>
  </si>
  <si>
    <t>DP31</t>
  </si>
  <si>
    <t>D1_TC_M25_DP32_SC2_TD2__DDRDQSN_IL04_NIL10</t>
  </si>
  <si>
    <t>AV9</t>
  </si>
  <si>
    <t>J1609.DS8</t>
  </si>
  <si>
    <t>J1609.98</t>
  </si>
  <si>
    <t>J1609_PIN098</t>
  </si>
  <si>
    <t>DDRDQSN_IL04_NIL10</t>
  </si>
  <si>
    <t>DP32</t>
  </si>
  <si>
    <t>D1_TC_M26_DP33_SC2_TD2__DDRDQSN_IL05_NIL11</t>
  </si>
  <si>
    <t>AV4</t>
  </si>
  <si>
    <t>J1609.DS3</t>
  </si>
  <si>
    <t>J1609.106</t>
  </si>
  <si>
    <t>J1609_PIN106</t>
  </si>
  <si>
    <t>DDRDQSN_IL05_NIL11</t>
  </si>
  <si>
    <t>DP33</t>
  </si>
  <si>
    <t>D1_TC_M27_DP34_SC2_TD2__DDRDQSN_IL06_NIL14</t>
  </si>
  <si>
    <t>AR3</t>
  </si>
  <si>
    <t>J1609.DS11</t>
  </si>
  <si>
    <t>J1609.92</t>
  </si>
  <si>
    <t>J1609_PIN092</t>
  </si>
  <si>
    <t>DDRDQSN_IL06_NIL14</t>
  </si>
  <si>
    <t>DP34</t>
  </si>
  <si>
    <t>D1_TC_M28_DP35_SC2_TD2__DDRDQSN_IL07_NIL15</t>
  </si>
  <si>
    <t>AK3</t>
  </si>
  <si>
    <t>J1509.CS2</t>
  </si>
  <si>
    <t>J1509.19</t>
  </si>
  <si>
    <t>J1509_PIN019</t>
  </si>
  <si>
    <t>DDRDQSN_IL07_NIL15</t>
  </si>
  <si>
    <t>DP35</t>
  </si>
  <si>
    <t>D1_TC_M29_DP36_SC2_TD2__DDRDQSN_IL10_NIL02</t>
  </si>
  <si>
    <t>AE34</t>
  </si>
  <si>
    <t>J1606.DS7</t>
  </si>
  <si>
    <t>J1606.100</t>
  </si>
  <si>
    <t>J1606_PIN100</t>
  </si>
  <si>
    <t>DDRDQSN_IL10_NIL02</t>
  </si>
  <si>
    <t>DP36</t>
  </si>
  <si>
    <t>D1_TC_M30_DP37_SC2_TD2__DDRDQSN_IL11_NIL03</t>
  </si>
  <si>
    <t>AK34</t>
  </si>
  <si>
    <t>J1605.CS11</t>
  </si>
  <si>
    <t>J1605.47</t>
  </si>
  <si>
    <t>J1605_PIN047</t>
  </si>
  <si>
    <t>DDRDQSN_IL11_NIL03</t>
  </si>
  <si>
    <t>DP37</t>
  </si>
  <si>
    <t>D1_TC_M31_DP38_SC2_TD2__DDRDQSN_IL12_NIL06</t>
  </si>
  <si>
    <t>AP35</t>
  </si>
  <si>
    <t>J1609.AS3</t>
  </si>
  <si>
    <t>J1609.114</t>
  </si>
  <si>
    <t>J1609_PIN114</t>
  </si>
  <si>
    <t>DDRDQSN_IL12_NIL06</t>
  </si>
  <si>
    <t>DP38</t>
  </si>
  <si>
    <t>D1_TC_M32_DP39_SC2_TD2__DDRDQSN_IL13_NIL07</t>
  </si>
  <si>
    <t>AP30</t>
  </si>
  <si>
    <t>J1605.CS3</t>
  </si>
  <si>
    <t>J1605.61</t>
  </si>
  <si>
    <t>J1605_PIN061</t>
  </si>
  <si>
    <t>DDRDQSN_IL13_NIL07</t>
  </si>
  <si>
    <t>DP39</t>
  </si>
  <si>
    <t>D1_TC_M33_DP40_SC2_TD2__DDRDQSN_IL14_NIL12</t>
  </si>
  <si>
    <t>AN12</t>
  </si>
  <si>
    <t>J1606.BS5</t>
  </si>
  <si>
    <t>J1606.117</t>
  </si>
  <si>
    <t>J1606_PIN117</t>
  </si>
  <si>
    <t>DDRDQSN_IL14_NIL12</t>
  </si>
  <si>
    <t>DP40</t>
  </si>
  <si>
    <t>D1_TC_M34_DP41_SC2_TD2__DDRDQSN_IL15_NIL13</t>
  </si>
  <si>
    <t>AP7</t>
  </si>
  <si>
    <t>J1609.DS14</t>
  </si>
  <si>
    <t>J1609.86</t>
  </si>
  <si>
    <t>J1609_PIN086</t>
  </si>
  <si>
    <t>DDRDQSN_IL15_NIL13</t>
  </si>
  <si>
    <t>DP41</t>
  </si>
  <si>
    <t>D1_TC_M35_DP42_SC2_TD2__DDRDQSN_IL16_NIL16</t>
  </si>
  <si>
    <t>AL8</t>
  </si>
  <si>
    <t>J1508.DS6</t>
  </si>
  <si>
    <t>J1508.58</t>
  </si>
  <si>
    <t>J1508_PIN058</t>
  </si>
  <si>
    <t>DDRDQSN_IL16_NIL16</t>
  </si>
  <si>
    <t>DP42</t>
  </si>
  <si>
    <t>D1_TC_M36_DP43_SC2_TD2__DDRDQSN_IL17_NIL17</t>
  </si>
  <si>
    <t>AG8</t>
  </si>
  <si>
    <t>J1509.DS8</t>
  </si>
  <si>
    <t>J1509.10</t>
  </si>
  <si>
    <t>J1509_PIN010</t>
  </si>
  <si>
    <t>DDRDQSN_IL17_NIL17</t>
  </si>
  <si>
    <t>DP43</t>
  </si>
  <si>
    <t>D1_TC_M21_DP28_SC2_TD2__DDRDQSP_IL00_NIL00</t>
  </si>
  <si>
    <t>AG38</t>
  </si>
  <si>
    <t>J1605.DS2</t>
  </si>
  <si>
    <t>J1605.64</t>
  </si>
  <si>
    <t>J1605_PIN064</t>
  </si>
  <si>
    <t>DDRDQSP_IL00_NIL00</t>
  </si>
  <si>
    <t>D1_TC_M22_DP29_SC2_TD2__DDRDQSP_IL01_NIL01</t>
  </si>
  <si>
    <t>AM38</t>
  </si>
  <si>
    <t>J1606.AS6</t>
  </si>
  <si>
    <t>J1606.120</t>
  </si>
  <si>
    <t>J1606_PIN120</t>
  </si>
  <si>
    <t>DDRDQSP_IL01_NIL01</t>
  </si>
  <si>
    <t>D1_TC_M23_DP30_SC2_TD2__DDRDQSP_IL02_NIL04</t>
  </si>
  <si>
    <t>AU38</t>
  </si>
  <si>
    <t>J1608.AS5</t>
  </si>
  <si>
    <t>J1608.74</t>
  </si>
  <si>
    <t>J1608_PIN074</t>
  </si>
  <si>
    <t>DDRDQSP_IL02_NIL04</t>
  </si>
  <si>
    <t>D1_TC_M24_DP31_SC2_TD2__DDRDQSP_IL03_NIL05</t>
  </si>
  <si>
    <t>J1607.DS9</t>
  </si>
  <si>
    <t>J1607.8</t>
  </si>
  <si>
    <t>J1607_PIN008</t>
  </si>
  <si>
    <t>DDRDQSP_IL03_NIL05</t>
  </si>
  <si>
    <t>D1_TC_M25_DP32_SC2_TD2__DDRDQSP_IL04_NIL10</t>
  </si>
  <si>
    <t>AV8</t>
  </si>
  <si>
    <t>J1609.DS7</t>
  </si>
  <si>
    <t>J1609.100</t>
  </si>
  <si>
    <t>J1609_PIN100</t>
  </si>
  <si>
    <t>DDRDQSP_IL04_NIL10</t>
  </si>
  <si>
    <t>D1_TC_M26_DP33_SC2_TD2__DDRDQSP_IL05_NIL11</t>
  </si>
  <si>
    <t>AV3</t>
  </si>
  <si>
    <t>J1609.DS2</t>
  </si>
  <si>
    <t>J1609.108</t>
  </si>
  <si>
    <t>J1609_PIN108</t>
  </si>
  <si>
    <t>DDRDQSP_IL05_NIL11</t>
  </si>
  <si>
    <t>D1_TC_M27_DP34_SC2_TD2__DDRDQSP_IL06_NIL14</t>
  </si>
  <si>
    <t>AP3</t>
  </si>
  <si>
    <t>J1609.DS10</t>
  </si>
  <si>
    <t>J1609.94</t>
  </si>
  <si>
    <t>J1609_PIN094</t>
  </si>
  <si>
    <t>DDRDQSP_IL06_NIL14</t>
  </si>
  <si>
    <t>D1_TC_M28_DP35_SC2_TD2__DDRDQSP_IL07_NIL15</t>
  </si>
  <si>
    <t>AJ3</t>
  </si>
  <si>
    <t>J1509.BS2</t>
  </si>
  <si>
    <t>J1509.23</t>
  </si>
  <si>
    <t>J1509_PIN023</t>
  </si>
  <si>
    <t>DDRDQSP_IL07_NIL15</t>
  </si>
  <si>
    <t>D1_TC_M29_DP36_SC2_TD2__DDRDQSP_IL10_NIL02</t>
  </si>
  <si>
    <t>AF34</t>
  </si>
  <si>
    <t>J1606.DS6</t>
  </si>
  <si>
    <t>J1606.102</t>
  </si>
  <si>
    <t>J1606_PIN102</t>
  </si>
  <si>
    <t>DDRDQSP_IL10_NIL02</t>
  </si>
  <si>
    <t>D1_TC_M30_DP37_SC2_TD2__DDRDQSP_IL11_NIL03</t>
  </si>
  <si>
    <t>AL34</t>
  </si>
  <si>
    <t>J1605.CS12</t>
  </si>
  <si>
    <t>J1605.45</t>
  </si>
  <si>
    <t>J1605_PIN045</t>
  </si>
  <si>
    <t>DDRDQSP_IL11_NIL03</t>
  </si>
  <si>
    <t>D1_TC_M31_DP38_SC2_TD2__DDRDQSP_IL12_NIL06</t>
  </si>
  <si>
    <t>AP34</t>
  </si>
  <si>
    <t>J1609.AS4</t>
  </si>
  <si>
    <t>J1609.116</t>
  </si>
  <si>
    <t>J1609_PIN116</t>
  </si>
  <si>
    <t>DDRDQSP_IL12_NIL06</t>
  </si>
  <si>
    <t>D1_TC_M32_DP39_SC2_TD2__DDRDQSP_IL13_NIL07</t>
  </si>
  <si>
    <t>AP29</t>
  </si>
  <si>
    <t>J1605.CS2</t>
  </si>
  <si>
    <t>J1605.63</t>
  </si>
  <si>
    <t>J1605_PIN063</t>
  </si>
  <si>
    <t>DDRDQSP_IL13_NIL07</t>
  </si>
  <si>
    <t>D1_TC_M33_DP40_SC2_TD2__DDRDQSP_IL14_NIL12</t>
  </si>
  <si>
    <t>AN11</t>
  </si>
  <si>
    <t>J1606.BS4</t>
  </si>
  <si>
    <t>J1606.115</t>
  </si>
  <si>
    <t>J1606_PIN115</t>
  </si>
  <si>
    <t>DDRDQSP_IL14_NIL12</t>
  </si>
  <si>
    <t>D1_TC_M34_DP41_SC2_TD2__DDRDQSP_IL15_NIL13</t>
  </si>
  <si>
    <t>AP6</t>
  </si>
  <si>
    <t>J1609.DS13</t>
  </si>
  <si>
    <t>J1609.88</t>
  </si>
  <si>
    <t>J1609_PIN088</t>
  </si>
  <si>
    <t>DDRDQSP_IL15_NIL13</t>
  </si>
  <si>
    <t>D1_TC_M35_DP42_SC2_TD2__DDRDQSP_IL16_NIL16</t>
  </si>
  <si>
    <t>AK8</t>
  </si>
  <si>
    <t>J1508.DS7</t>
  </si>
  <si>
    <t>J1508.56</t>
  </si>
  <si>
    <t>J1508_PIN056</t>
  </si>
  <si>
    <t>DDRDQSP_IL16_NIL16</t>
  </si>
  <si>
    <t>D1_TC_M36_DP43_SC2_TD2__DDRDQSP_IL17_NIL17</t>
  </si>
  <si>
    <t>AF8</t>
  </si>
  <si>
    <t>J1509.DS9</t>
  </si>
  <si>
    <t>J1509.8</t>
  </si>
  <si>
    <t>J1509_PIN008</t>
  </si>
  <si>
    <t>DDRDQSP_IL17_NIL17</t>
  </si>
  <si>
    <t>D1_TC_M05_DP48_L01_TD1_H05__DMI_TXN_0__RXN_0__TC</t>
  </si>
  <si>
    <t>AD5</t>
  </si>
  <si>
    <t>J1507.BS2</t>
  </si>
  <si>
    <t>J1507.111</t>
  </si>
  <si>
    <t>J1507_PIN111</t>
  </si>
  <si>
    <t>KA117.8</t>
  </si>
  <si>
    <t>LA133.2</t>
  </si>
  <si>
    <t>KA117.6</t>
  </si>
  <si>
    <t>L17_INT4_HS2/L26_INT7_HS3</t>
  </si>
  <si>
    <t>DMI_RXN[0]</t>
  </si>
  <si>
    <t>DP44</t>
  </si>
  <si>
    <t>M05</t>
  </si>
  <si>
    <t>L01</t>
  </si>
  <si>
    <t>&gt;= 5 Gb/s</t>
  </si>
  <si>
    <t>See TSPEC Chapter 3</t>
  </si>
  <si>
    <t>D1_TC_M05_DP49_L02_TD1_H05__DMI_TXN_1__RXN_1__TC</t>
  </si>
  <si>
    <t>AD8</t>
  </si>
  <si>
    <t>J1507.AS3</t>
  </si>
  <si>
    <t>J1507.114</t>
  </si>
  <si>
    <t>J1507_PIN114</t>
  </si>
  <si>
    <t>KA118.8</t>
  </si>
  <si>
    <t>LA135.2</t>
  </si>
  <si>
    <t>KA118.6</t>
  </si>
  <si>
    <t>L15_INT3_HS1/L28_INT8_HS4</t>
  </si>
  <si>
    <t>DMI_RXN[1]</t>
  </si>
  <si>
    <t>DP45</t>
  </si>
  <si>
    <t>L02</t>
  </si>
  <si>
    <t>D1_TC_M05_DP50_L03_TD1_H05__DMI_TXN_2__RXN_2__TC</t>
  </si>
  <si>
    <t>AC6</t>
  </si>
  <si>
    <t>J1507.CS3</t>
  </si>
  <si>
    <t>J1507.105</t>
  </si>
  <si>
    <t>J1507_PIN105</t>
  </si>
  <si>
    <t>KA119.8</t>
  </si>
  <si>
    <t>LA137.2</t>
  </si>
  <si>
    <t>KA119.6</t>
  </si>
  <si>
    <t>DMI_RXN[2]</t>
  </si>
  <si>
    <t>DP46</t>
  </si>
  <si>
    <t>L03</t>
  </si>
  <si>
    <t>D1_TC_M05_DP51_L04_TD1_H05__DMI_TXN_3__RXN_3__TC</t>
  </si>
  <si>
    <t>AB7</t>
  </si>
  <si>
    <t>J1507.BS4</t>
  </si>
  <si>
    <t>J1507.115</t>
  </si>
  <si>
    <t>J1507_PIN115</t>
  </si>
  <si>
    <t>KA120.8</t>
  </si>
  <si>
    <t>LA139.2</t>
  </si>
  <si>
    <t>KA120.6</t>
  </si>
  <si>
    <t>DMI_RXN[3]</t>
  </si>
  <si>
    <t>DP47</t>
  </si>
  <si>
    <t>L04</t>
  </si>
  <si>
    <t>D1_TC_M05_DP48_L05_TD1_H05__DMI_TXP_0__RXP_0__TC</t>
  </si>
  <si>
    <t>AD4</t>
  </si>
  <si>
    <t>J1507.BS3</t>
  </si>
  <si>
    <t>J1507.113</t>
  </si>
  <si>
    <t>J1507_PIN113</t>
  </si>
  <si>
    <t>KA117.2</t>
  </si>
  <si>
    <t>LA134.2</t>
  </si>
  <si>
    <t>KA117.4</t>
  </si>
  <si>
    <t>DMI_RXP[0]</t>
  </si>
  <si>
    <t>L05</t>
  </si>
  <si>
    <t>D1_TC_M05_DP49_L06_TD1_H05__DMI_TXP_1__RXP_1__TC</t>
  </si>
  <si>
    <t>AD7</t>
  </si>
  <si>
    <t>J1507.AS2</t>
  </si>
  <si>
    <t>J1507.112</t>
  </si>
  <si>
    <t>J1507_PIN112</t>
  </si>
  <si>
    <t>KA118.2</t>
  </si>
  <si>
    <t>LA136.2</t>
  </si>
  <si>
    <t>KA118.4</t>
  </si>
  <si>
    <t>DMI_RXP[1]</t>
  </si>
  <si>
    <t>L06</t>
  </si>
  <si>
    <t>D1_TC_M05_DP50_L07_TD1_H05__DMI_TXP_2__RXP_2__TC</t>
  </si>
  <si>
    <t>AC5</t>
  </si>
  <si>
    <t>J1507.DS3</t>
  </si>
  <si>
    <t>J1507.106</t>
  </si>
  <si>
    <t>J1507_PIN106</t>
  </si>
  <si>
    <t>KA119.2</t>
  </si>
  <si>
    <t>LA138.2</t>
  </si>
  <si>
    <t>KA119.4</t>
  </si>
  <si>
    <t>DMI_RXP[2]</t>
  </si>
  <si>
    <t>L07</t>
  </si>
  <si>
    <t>D1_TC_M05_DP51_L08_TD1_H05__DMI_TXP_3__RXP_3__TC</t>
  </si>
  <si>
    <t>AB6</t>
  </si>
  <si>
    <t>J1507.BS5</t>
  </si>
  <si>
    <t>J1507.117</t>
  </si>
  <si>
    <t>J1507_PIN117</t>
  </si>
  <si>
    <t>KA120.2</t>
  </si>
  <si>
    <t>LA140.2</t>
  </si>
  <si>
    <t>KA120.4</t>
  </si>
  <si>
    <t>DMI_RXP[3]</t>
  </si>
  <si>
    <t>L08</t>
  </si>
  <si>
    <t>AF2</t>
  </si>
  <si>
    <t>LA133.1</t>
  </si>
  <si>
    <t>KA117.7</t>
  </si>
  <si>
    <t>DMI_TXN[0]</t>
  </si>
  <si>
    <t>DP48</t>
  </si>
  <si>
    <t>AE3</t>
  </si>
  <si>
    <t>LA135.1</t>
  </si>
  <si>
    <t>KA118.7</t>
  </si>
  <si>
    <t>DMI_TXN[1]</t>
  </si>
  <si>
    <t>DP49</t>
  </si>
  <si>
    <t>AD2</t>
  </si>
  <si>
    <t>LA137.1</t>
  </si>
  <si>
    <t>KA119.7</t>
  </si>
  <si>
    <t>DMI_TXN[2]</t>
  </si>
  <si>
    <t>DP50</t>
  </si>
  <si>
    <t>AC3</t>
  </si>
  <si>
    <t>LA139.1</t>
  </si>
  <si>
    <t>KA120.7</t>
  </si>
  <si>
    <t>DMI_TXN[3]</t>
  </si>
  <si>
    <t>DP51</t>
  </si>
  <si>
    <t>AF1</t>
  </si>
  <si>
    <t>LA134.1</t>
  </si>
  <si>
    <t>KA117.3</t>
  </si>
  <si>
    <t>DMI_TXP[0]</t>
  </si>
  <si>
    <t>AE2</t>
  </si>
  <si>
    <t>LA136.1</t>
  </si>
  <si>
    <t>KA118.3</t>
  </si>
  <si>
    <t>DMI_TXP[1]</t>
  </si>
  <si>
    <t>AD1</t>
  </si>
  <si>
    <t>LA138.1</t>
  </si>
  <si>
    <t>KA119.3</t>
  </si>
  <si>
    <t>DMI_TXP[2]</t>
  </si>
  <si>
    <t>AC2</t>
  </si>
  <si>
    <t>LA140.1</t>
  </si>
  <si>
    <t>KA120.3</t>
  </si>
  <si>
    <t>DMI_TXP[3]</t>
  </si>
  <si>
    <t>D1_TC_M37_DP92_TD2__EDP_AUXN</t>
  </si>
  <si>
    <t>K11</t>
  </si>
  <si>
    <t>J1508.CS10</t>
  </si>
  <si>
    <t>J1508.49</t>
  </si>
  <si>
    <t>J1508_PIN049</t>
  </si>
  <si>
    <t>EDP_AUXN</t>
  </si>
  <si>
    <t>DP92</t>
  </si>
  <si>
    <t>M37</t>
  </si>
  <si>
    <t>D1_TC_M37_DP92_TD2__EDP_AUXP</t>
  </si>
  <si>
    <t>K12</t>
  </si>
  <si>
    <t>J1508.CS9</t>
  </si>
  <si>
    <t>J1508.51</t>
  </si>
  <si>
    <t>J1508_PIN051</t>
  </si>
  <si>
    <t>EDP_AUXP</t>
  </si>
  <si>
    <t>D1_TC_TD2__EDP_DISP_UTIL</t>
  </si>
  <si>
    <t>L37</t>
  </si>
  <si>
    <t>J1604.AS14</t>
  </si>
  <si>
    <t>J1604.40</t>
  </si>
  <si>
    <t>J1604_PIN040</t>
  </si>
  <si>
    <t>EDP_DISP_UTIL</t>
  </si>
  <si>
    <t>D1_TC_M37_DP52_TD2__EDP_TXN_0__TC</t>
  </si>
  <si>
    <t>M14</t>
  </si>
  <si>
    <t>J1508.DS12</t>
  </si>
  <si>
    <t>J1508.46</t>
  </si>
  <si>
    <t>J1508_PIN046</t>
  </si>
  <si>
    <t>LA147.10</t>
  </si>
  <si>
    <t>LA147.9</t>
  </si>
  <si>
    <t>L17_INT4_HS2/L19_INT5</t>
  </si>
  <si>
    <t>EDP_TXN[0]</t>
  </si>
  <si>
    <t>DP52</t>
  </si>
  <si>
    <t>D1_TC_M37_DP53_TD2__EDP_TXN_1__TC</t>
  </si>
  <si>
    <t>N14</t>
  </si>
  <si>
    <t>J1508.DS14</t>
  </si>
  <si>
    <t>J1508.42</t>
  </si>
  <si>
    <t>J1508_PIN042</t>
  </si>
  <si>
    <t>LA147.7</t>
  </si>
  <si>
    <t>LA147.8</t>
  </si>
  <si>
    <t>L15_INT3_HS1/L11_INT1</t>
  </si>
  <si>
    <t>EDP_TXN[1]</t>
  </si>
  <si>
    <t>DP53</t>
  </si>
  <si>
    <t>D1_TC_M37_DP54_TD2__EDP_TXN_2__TC</t>
  </si>
  <si>
    <t>L15</t>
  </si>
  <si>
    <t>J1508.CS11</t>
  </si>
  <si>
    <t>J1508.47</t>
  </si>
  <si>
    <t>J1508_PIN047</t>
  </si>
  <si>
    <t>LA148.10</t>
  </si>
  <si>
    <t>LA148.9</t>
  </si>
  <si>
    <t>EDP_TXN[2]</t>
  </si>
  <si>
    <t>DP54</t>
  </si>
  <si>
    <t>D1_TC_M37_DP55_TD2__EDP_TXN_3__TC</t>
  </si>
  <si>
    <t>K13</t>
  </si>
  <si>
    <t>J1508.DS10</t>
  </si>
  <si>
    <t>J1508.50</t>
  </si>
  <si>
    <t>J1508_PIN050</t>
  </si>
  <si>
    <t>LA148.7</t>
  </si>
  <si>
    <t>LA148.8</t>
  </si>
  <si>
    <t>EDP_TXN[3]</t>
  </si>
  <si>
    <t>DP55</t>
  </si>
  <si>
    <t>D1_TC_M37_DP52_TD2__EDP_TXP_0__TC</t>
  </si>
  <si>
    <t>M15</t>
  </si>
  <si>
    <t>J1508.DS11</t>
  </si>
  <si>
    <t>J1508.48</t>
  </si>
  <si>
    <t>J1508_PIN048</t>
  </si>
  <si>
    <t>LA147.1</t>
  </si>
  <si>
    <t>LA147.2</t>
  </si>
  <si>
    <t>EDP_TXP[0]</t>
  </si>
  <si>
    <t>D1_TC_M37_DP53_TD2__EDP_TXP_1__TC</t>
  </si>
  <si>
    <t>N15</t>
  </si>
  <si>
    <t>J1508.DS13</t>
  </si>
  <si>
    <t>J1508.44</t>
  </si>
  <si>
    <t>J1508_PIN044</t>
  </si>
  <si>
    <t>LA147.4</t>
  </si>
  <si>
    <t>LA147.3</t>
  </si>
  <si>
    <t>EDP_TXP[1]</t>
  </si>
  <si>
    <t>D1_TC_M37_DP54_TD2__EDP_TXP_2__TC</t>
  </si>
  <si>
    <t>L14</t>
  </si>
  <si>
    <t>J1508.CS12</t>
  </si>
  <si>
    <t>J1508.45</t>
  </si>
  <si>
    <t>J1508_PIN045</t>
  </si>
  <si>
    <t>LA148.1</t>
  </si>
  <si>
    <t>LA148.2</t>
  </si>
  <si>
    <t>EDP_TXP[2]</t>
  </si>
  <si>
    <t>D1_TC_M37_DP55_TD2__EDP_TXP_3__TC</t>
  </si>
  <si>
    <t>L13</t>
  </si>
  <si>
    <t>J1508.DS9</t>
  </si>
  <si>
    <t>J1508.52</t>
  </si>
  <si>
    <t>J1508_PIN052</t>
  </si>
  <si>
    <t>LA148.4</t>
  </si>
  <si>
    <t>LA148.3</t>
  </si>
  <si>
    <t>EDP_TXP[3]</t>
  </si>
  <si>
    <t>D1_TC_TD1__EXTBGREF</t>
  </si>
  <si>
    <t>H8</t>
  </si>
  <si>
    <t>J1508.BS6</t>
  </si>
  <si>
    <t>J1508.75</t>
  </si>
  <si>
    <t>J1508_PIN075</t>
  </si>
  <si>
    <t>EXTBGREF</t>
  </si>
  <si>
    <t>D1_TC_M40_TD1_TP__FIVR_PROBE_ANA_0</t>
  </si>
  <si>
    <t>G16</t>
  </si>
  <si>
    <t>J1504.CS13</t>
  </si>
  <si>
    <t>J1504.87</t>
  </si>
  <si>
    <t>J1504_PIN087</t>
  </si>
  <si>
    <t>TPA90.1</t>
  </si>
  <si>
    <t>FIVR_PROBE_ANA[0]</t>
  </si>
  <si>
    <t>D1_TC_M40_TD1_TP__FIVR_PROBE_ANA_1</t>
  </si>
  <si>
    <t>K16</t>
  </si>
  <si>
    <t>J1504.DS13</t>
  </si>
  <si>
    <t>J1504.88</t>
  </si>
  <si>
    <t>J1504_PIN088</t>
  </si>
  <si>
    <t>TPA89.1</t>
  </si>
  <si>
    <t>FIVR_PROBE_ANA[1]</t>
  </si>
  <si>
    <t>D1_TC_DP56_TD1_TP__HVM_CLK_N</t>
  </si>
  <si>
    <t>AB1</t>
  </si>
  <si>
    <t>J1507.AS9</t>
  </si>
  <si>
    <t>J1507.126</t>
  </si>
  <si>
    <t>J1507_PIN126</t>
  </si>
  <si>
    <t>TPA45.1</t>
  </si>
  <si>
    <t>HVM_CLK_N</t>
  </si>
  <si>
    <t>DP56</t>
  </si>
  <si>
    <t>D1_TC_DP56_TD1_TP__HVM_CLK_P</t>
  </si>
  <si>
    <t>AA1</t>
  </si>
  <si>
    <t>J1507.AS8</t>
  </si>
  <si>
    <t>J1507.124</t>
  </si>
  <si>
    <t>J1507_PIN124</t>
  </si>
  <si>
    <t>TPA46.1</t>
  </si>
  <si>
    <t>HVM_CLK_P</t>
  </si>
  <si>
    <t>D1_TC_M06_SC8_TD1_TP__MBP_N_0</t>
  </si>
  <si>
    <t>L38</t>
  </si>
  <si>
    <t>J1505.AS3</t>
  </si>
  <si>
    <t>J1505.70</t>
  </si>
  <si>
    <t>J1505_PIN070</t>
  </si>
  <si>
    <t>TPA69.1</t>
  </si>
  <si>
    <t>MBP_N[0]</t>
  </si>
  <si>
    <t>M06</t>
  </si>
  <si>
    <t>See TSPEC Chapter 8.5</t>
  </si>
  <si>
    <t>D1_TC_M06_SC8_TD1_TP__MBP_N_1</t>
  </si>
  <si>
    <t>L40</t>
  </si>
  <si>
    <t>J1505.AS2</t>
  </si>
  <si>
    <t>J1505.68</t>
  </si>
  <si>
    <t>J1505_PIN068</t>
  </si>
  <si>
    <t>TPA70.1</t>
  </si>
  <si>
    <t>MBP_N[1]</t>
  </si>
  <si>
    <t>D1_TC_M06_SC8_TD1_TP__MBP_N_2</t>
  </si>
  <si>
    <t>T32</t>
  </si>
  <si>
    <t>J1504.BS6</t>
  </si>
  <si>
    <t>J1504.119</t>
  </si>
  <si>
    <t>J1504_PIN119</t>
  </si>
  <si>
    <t>TPA71.1</t>
  </si>
  <si>
    <t>MBP_N[2]</t>
  </si>
  <si>
    <t>D1_TC_M06_SC8_TD1_TP__MBP_N_3</t>
  </si>
  <si>
    <t>R32</t>
  </si>
  <si>
    <t>J1504.AS7</t>
  </si>
  <si>
    <t>J1504.122</t>
  </si>
  <si>
    <t>J1504_PIN122</t>
  </si>
  <si>
    <t>TPA72.1</t>
  </si>
  <si>
    <t>MBP_N[3]</t>
  </si>
  <si>
    <t>D1_TC_M07_SC8_TD1_TP__NOA_N_0</t>
  </si>
  <si>
    <t>L35</t>
  </si>
  <si>
    <t>J1506.DS2</t>
  </si>
  <si>
    <t>J1506.20</t>
  </si>
  <si>
    <t>J1506_PIN020</t>
  </si>
  <si>
    <t>TPA49.1</t>
  </si>
  <si>
    <t>NOA_N[0]</t>
  </si>
  <si>
    <t>M07</t>
  </si>
  <si>
    <t>D1_TC_M07_SC8_TD1_TP__NOA_N_1</t>
  </si>
  <si>
    <t>K36</t>
  </si>
  <si>
    <t>J1506.CS2</t>
  </si>
  <si>
    <t>J1506.19</t>
  </si>
  <si>
    <t>J1506_PIN019</t>
  </si>
  <si>
    <t>TPA50.1</t>
  </si>
  <si>
    <t>NOA_N[1]</t>
  </si>
  <si>
    <t>D1_TC_M08_SC8_TD1_TP__NOA_N_10</t>
  </si>
  <si>
    <t>J1506.CS10</t>
  </si>
  <si>
    <t>J1506.5</t>
  </si>
  <si>
    <t>J1506_PIN005</t>
  </si>
  <si>
    <t>TPA59.1</t>
  </si>
  <si>
    <t>NOA_N[10]</t>
  </si>
  <si>
    <t>M08</t>
  </si>
  <si>
    <t>D1_TC_M08_SC8_TD1_TP__NOA_N_11</t>
  </si>
  <si>
    <t>P34</t>
  </si>
  <si>
    <t>J1505.DS12</t>
  </si>
  <si>
    <t>J1505.46</t>
  </si>
  <si>
    <t>J1505_PIN046</t>
  </si>
  <si>
    <t>TPA60.1</t>
  </si>
  <si>
    <t>NOA_N[11]</t>
  </si>
  <si>
    <t>D1_TC_M08_SC8_TD1_TP__NOA_N_12</t>
  </si>
  <si>
    <t>M38</t>
  </si>
  <si>
    <t>J1506.DS10</t>
  </si>
  <si>
    <t>J1506.6</t>
  </si>
  <si>
    <t>J1506_PIN006</t>
  </si>
  <si>
    <t>TPA61.1</t>
  </si>
  <si>
    <t>NOA_N[12]</t>
  </si>
  <si>
    <t>D1_TC_M08_SC8_TD1_TP__NOA_N_13</t>
  </si>
  <si>
    <t>N36</t>
  </si>
  <si>
    <t>J1507.DS9</t>
  </si>
  <si>
    <t>J1507.96</t>
  </si>
  <si>
    <t>J1507_PIN096</t>
  </si>
  <si>
    <t>TPA62.1</t>
  </si>
  <si>
    <t>NOA_N[13]</t>
  </si>
  <si>
    <t>D1_TC_M08_SC8_TD1_TP__NOA_N_14</t>
  </si>
  <si>
    <t>P38</t>
  </si>
  <si>
    <t>J1507.DS10</t>
  </si>
  <si>
    <t>J1507.94</t>
  </si>
  <si>
    <t>J1507_PIN094</t>
  </si>
  <si>
    <t>TPA63.1</t>
  </si>
  <si>
    <t>NOA_N[14]</t>
  </si>
  <si>
    <t>D1_TC_M08_SC8_TD1_TP__NOA_N_15</t>
  </si>
  <si>
    <t>P39</t>
  </si>
  <si>
    <t>J1505.DS11</t>
  </si>
  <si>
    <t>J1505.48</t>
  </si>
  <si>
    <t>J1505_PIN048</t>
  </si>
  <si>
    <t>TPA64.1</t>
  </si>
  <si>
    <t>NOA_N[15]</t>
  </si>
  <si>
    <t>D1_TC_M07_SC8_TD1_TP__NOA_N_2</t>
  </si>
  <si>
    <t>J1505.AS9</t>
  </si>
  <si>
    <t>J1505.82</t>
  </si>
  <si>
    <t>J1505_PIN082</t>
  </si>
  <si>
    <t>TPA51.1</t>
  </si>
  <si>
    <t>NOA_N[2]</t>
  </si>
  <si>
    <t>D1_TC_M07_SC8_TD1_TP__NOA_N_3</t>
  </si>
  <si>
    <t>N35</t>
  </si>
  <si>
    <t>J1505.BS9</t>
  </si>
  <si>
    <t>J1505.81</t>
  </si>
  <si>
    <t>J1505_PIN081</t>
  </si>
  <si>
    <t>TPA52.1</t>
  </si>
  <si>
    <t>NOA_N[3]</t>
  </si>
  <si>
    <t>D1_TC_M07_SC8_TD1_TP__NOA_N_4</t>
  </si>
  <si>
    <t>N37</t>
  </si>
  <si>
    <t>J1505.CS9</t>
  </si>
  <si>
    <t>J1505.51</t>
  </si>
  <si>
    <t>J1505_PIN051</t>
  </si>
  <si>
    <t>TPA53.1</t>
  </si>
  <si>
    <t>NOA_N[4]</t>
  </si>
  <si>
    <t>D1_TC_M07_SC8_TD1_TP__NOA_N_5</t>
  </si>
  <si>
    <t>P36</t>
  </si>
  <si>
    <t>J1504.CS8</t>
  </si>
  <si>
    <t>J1504.97</t>
  </si>
  <si>
    <t>J1504_PIN097</t>
  </si>
  <si>
    <t>TPA54.1</t>
  </si>
  <si>
    <t>NOA_N[5]</t>
  </si>
  <si>
    <t>D1_TC_M07_SC8_TD1_TP__NOA_N_6</t>
  </si>
  <si>
    <t>R36</t>
  </si>
  <si>
    <t>J1504.CS7</t>
  </si>
  <si>
    <t>J1504.99</t>
  </si>
  <si>
    <t>J1504_PIN099</t>
  </si>
  <si>
    <t>TPA55.1</t>
  </si>
  <si>
    <t>NOA_N[6]</t>
  </si>
  <si>
    <t>D1_TC_M40_TD1_TP__EN_FIVR</t>
  </si>
  <si>
    <t>A21</t>
  </si>
  <si>
    <t>J1506.BS9</t>
  </si>
  <si>
    <t>J1506.37</t>
  </si>
  <si>
    <t>J1506_PIN037</t>
  </si>
  <si>
    <t>TPA93.1</t>
  </si>
  <si>
    <t>EN_FIVR</t>
  </si>
  <si>
    <t>D1_TC_M07_SC8_TD1_TP__NOA_N_7</t>
  </si>
  <si>
    <t>P37</t>
  </si>
  <si>
    <t>J1505.DS9</t>
  </si>
  <si>
    <t>J1505.52</t>
  </si>
  <si>
    <t>J1505_PIN052</t>
  </si>
  <si>
    <t>TPA56.1</t>
  </si>
  <si>
    <t>NOA_N[7]</t>
  </si>
  <si>
    <t>D1_TC_M08_SC8_TD1_TP__NOA_N_8</t>
  </si>
  <si>
    <t>N34</t>
  </si>
  <si>
    <t>J1507.CS8</t>
  </si>
  <si>
    <t>J1507.97</t>
  </si>
  <si>
    <t>J1507_PIN097</t>
  </si>
  <si>
    <t>TPA57.1</t>
  </si>
  <si>
    <t>NOA_N[8]</t>
  </si>
  <si>
    <t>D1_TC_M08_SC8_TD1_TP__NOA_N_9</t>
  </si>
  <si>
    <t>L36</t>
  </si>
  <si>
    <t>J1507.DS8</t>
  </si>
  <si>
    <t>J1507.98</t>
  </si>
  <si>
    <t>J1507_PIN098</t>
  </si>
  <si>
    <t>TPA58.1</t>
  </si>
  <si>
    <t>NOA_N[9]</t>
  </si>
  <si>
    <t>D1_TC_M07_DP57_TD1_TP__NOA_STBN_0</t>
  </si>
  <si>
    <t>J36</t>
  </si>
  <si>
    <t>J1506.BS8</t>
  </si>
  <si>
    <t>J1506.35</t>
  </si>
  <si>
    <t>J1506_PIN035</t>
  </si>
  <si>
    <t>TPA65.1</t>
  </si>
  <si>
    <t>NOA_STBN[0]</t>
  </si>
  <si>
    <t>DP57</t>
  </si>
  <si>
    <t>D1_TC_M40_TD1_TP__FIVR_PROBE_DIG_0</t>
  </si>
  <si>
    <t>A20</t>
  </si>
  <si>
    <t>J1505.CS13</t>
  </si>
  <si>
    <t>J1505.43</t>
  </si>
  <si>
    <t>J1505_PIN043</t>
  </si>
  <si>
    <t>TPA92.1</t>
  </si>
  <si>
    <t>FIVR_PROBE_DIG[0]</t>
  </si>
  <si>
    <t>D1_TC_M08_DP58_TD1_TP__NOA_STBN_1</t>
  </si>
  <si>
    <t>R34</t>
  </si>
  <si>
    <t>J1504.DS8</t>
  </si>
  <si>
    <t>J1504.98</t>
  </si>
  <si>
    <t>J1504_PIN098</t>
  </si>
  <si>
    <t>TPA66.1</t>
  </si>
  <si>
    <t>NOA_STBN[1]</t>
  </si>
  <si>
    <t>DP58</t>
  </si>
  <si>
    <t>D1_TC_M40_TD1_TP__FIVR_PROBE_DIG_1</t>
  </si>
  <si>
    <t>A19</t>
  </si>
  <si>
    <t>J1505.CS14</t>
  </si>
  <si>
    <t>J1505.41</t>
  </si>
  <si>
    <t>J1505_PIN041</t>
  </si>
  <si>
    <t>TPA91.1</t>
  </si>
  <si>
    <t>FIVR_PROBE_DIG[1]</t>
  </si>
  <si>
    <t>D1_TC_M07_DP57_TD1_TP__NOA_STBP_0</t>
  </si>
  <si>
    <t>J37</t>
  </si>
  <si>
    <t>J1506.CS9</t>
  </si>
  <si>
    <t>J1506.7</t>
  </si>
  <si>
    <t>J1506_PIN007</t>
  </si>
  <si>
    <t>TPA67.1</t>
  </si>
  <si>
    <t>NOA_STBP[0]</t>
  </si>
  <si>
    <t>D1_TC_M08_DP58_TD1_TP__NOA_STBP_1</t>
  </si>
  <si>
    <t>R35</t>
  </si>
  <si>
    <t>J1504.DS9</t>
  </si>
  <si>
    <t>J1504.96</t>
  </si>
  <si>
    <t>J1504_PIN096</t>
  </si>
  <si>
    <t>TPA68.1</t>
  </si>
  <si>
    <t>NOA_STBP[1]</t>
  </si>
  <si>
    <t>D1_TC_DP59_TD1_TP__PCIBCLK_N</t>
  </si>
  <si>
    <t>T3</t>
  </si>
  <si>
    <t>J1506.AS8</t>
  </si>
  <si>
    <t>J1506.36</t>
  </si>
  <si>
    <t>J1506_PIN036</t>
  </si>
  <si>
    <t>TPA47.1</t>
  </si>
  <si>
    <t>PCIBCLK_N</t>
  </si>
  <si>
    <t>DP59</t>
  </si>
  <si>
    <t>D1_TC_DP59_TD1_TP__PCIBCLK_P</t>
  </si>
  <si>
    <t>T4</t>
  </si>
  <si>
    <t>J1506.AS9</t>
  </si>
  <si>
    <t>J1506.38</t>
  </si>
  <si>
    <t>J1506_PIN038</t>
  </si>
  <si>
    <t>TPA48.1</t>
  </si>
  <si>
    <t>PCIBCLK_P</t>
  </si>
  <si>
    <t>D1_TC_TD1__PECI</t>
  </si>
  <si>
    <t>A15</t>
  </si>
  <si>
    <t>J1506.BS6</t>
  </si>
  <si>
    <t>J1506.31</t>
  </si>
  <si>
    <t>J1506_PIN031</t>
  </si>
  <si>
    <t>PECI</t>
  </si>
  <si>
    <t>D1_TC_M09_DP76_L09_TD1_H05__PCIEX16_TXN_0__RXN_0__TC</t>
  </si>
  <si>
    <t>H12</t>
  </si>
  <si>
    <t>J1504.DS6</t>
  </si>
  <si>
    <t>J1504.102</t>
  </si>
  <si>
    <t>J1504_PIN102</t>
  </si>
  <si>
    <t>KA101.8</t>
  </si>
  <si>
    <t>LA101.2</t>
  </si>
  <si>
    <t>KA101.6</t>
  </si>
  <si>
    <t>L15_INT3_HS1/L26_INT7_HS3</t>
  </si>
  <si>
    <t>PCIEX16_RXN[0]</t>
  </si>
  <si>
    <t>DP60</t>
  </si>
  <si>
    <t>L09</t>
  </si>
  <si>
    <t>D1_TC_M09_DP77_L10_TD1_H05__PCIEX16_TXN_1__RXN_1__TC</t>
  </si>
  <si>
    <t>G11</t>
  </si>
  <si>
    <t>J1504.BS4</t>
  </si>
  <si>
    <t>J1504.115</t>
  </si>
  <si>
    <t>J1504_PIN115</t>
  </si>
  <si>
    <t>KA102.8</t>
  </si>
  <si>
    <t>LA103.2</t>
  </si>
  <si>
    <t>KA102.6</t>
  </si>
  <si>
    <t>PCIEX16_RXN[1]</t>
  </si>
  <si>
    <t>DP61</t>
  </si>
  <si>
    <t>L10</t>
  </si>
  <si>
    <t>D1_TC_M09_DP78_L11_TD1_H05__PCIEX16_TXN_10__RXN_10__TC</t>
  </si>
  <si>
    <t>K6</t>
  </si>
  <si>
    <t>J1506.CS7</t>
  </si>
  <si>
    <t>J1506.11</t>
  </si>
  <si>
    <t>J1506_PIN011</t>
  </si>
  <si>
    <t>KA111.8</t>
  </si>
  <si>
    <t>LA121.2</t>
  </si>
  <si>
    <t>KA111.6</t>
  </si>
  <si>
    <t>PCIEX16_RXN[10]</t>
  </si>
  <si>
    <t>DP62</t>
  </si>
  <si>
    <t>L11</t>
  </si>
  <si>
    <t>D1_TC_M09_DP79_L12_TD1_H05__PCIEX16_TXN_11__RXN_11__TC</t>
  </si>
  <si>
    <t>L7</t>
  </si>
  <si>
    <t>J1506.DS4</t>
  </si>
  <si>
    <t>J1506.16</t>
  </si>
  <si>
    <t>J1506_PIN016</t>
  </si>
  <si>
    <t>KA112.8</t>
  </si>
  <si>
    <t>LA123.2</t>
  </si>
  <si>
    <t>KA112.6</t>
  </si>
  <si>
    <t>PCIEX16_RXN[11]</t>
  </si>
  <si>
    <t>DP63</t>
  </si>
  <si>
    <t>L12</t>
  </si>
  <si>
    <t>D1_TC_M09_DP80_L13_TD1_H05__PCIEX16_TXN_12__RXN_12__TC</t>
  </si>
  <si>
    <t>M6</t>
  </si>
  <si>
    <t>J1506.AS7</t>
  </si>
  <si>
    <t>J1506.34</t>
  </si>
  <si>
    <t>J1506_PIN034</t>
  </si>
  <si>
    <t>KA113.8</t>
  </si>
  <si>
    <t>LA125.2</t>
  </si>
  <si>
    <t>KA113.6</t>
  </si>
  <si>
    <t>PCIEX16_RXN[12]</t>
  </si>
  <si>
    <t>DP64</t>
  </si>
  <si>
    <t>D1_TC_M09_DP81_L14_TD1_H05__PCIEX16_TXN_13__RXN_13__TC</t>
  </si>
  <si>
    <t>N7</t>
  </si>
  <si>
    <t>J1506.BS4</t>
  </si>
  <si>
    <t>J1506.27</t>
  </si>
  <si>
    <t>J1506_PIN027</t>
  </si>
  <si>
    <t>KA114.8</t>
  </si>
  <si>
    <t>LA127.2</t>
  </si>
  <si>
    <t>KA114.6</t>
  </si>
  <si>
    <t>PCIEX16_RXN[13]</t>
  </si>
  <si>
    <t>DP65</t>
  </si>
  <si>
    <t>D1_TC_M09_DP82_L15_TD1_H05__PCIEX16_TXN_14__RXN_14__TC</t>
  </si>
  <si>
    <t>P6</t>
  </si>
  <si>
    <t>J1507.CS4</t>
  </si>
  <si>
    <t>J1507.103</t>
  </si>
  <si>
    <t>J1507_PIN103</t>
  </si>
  <si>
    <t>KA115.8</t>
  </si>
  <si>
    <t>LA129.2</t>
  </si>
  <si>
    <t>KA115.6</t>
  </si>
  <si>
    <t>PCIEX16_RXN[14]</t>
  </si>
  <si>
    <t>DP66</t>
  </si>
  <si>
    <t>D1_TC_M09_DP83_L16_TD1_H05__PCIEX16_TXN_15__RXN_15__TC</t>
  </si>
  <si>
    <t>R7</t>
  </si>
  <si>
    <t>J1506.AS5</t>
  </si>
  <si>
    <t>J1506.30</t>
  </si>
  <si>
    <t>J1506_PIN030</t>
  </si>
  <si>
    <t>KA116.8</t>
  </si>
  <si>
    <t>LA131.2</t>
  </si>
  <si>
    <t>KA116.6</t>
  </si>
  <si>
    <t>PCIEX16_RXN[15]</t>
  </si>
  <si>
    <t>DP67</t>
  </si>
  <si>
    <t>L16</t>
  </si>
  <si>
    <t>D1_TC_M09_DP84_L17_TD1_H05__PCIEX16_TXN_2__RXN_2__TC</t>
  </si>
  <si>
    <t>H10</t>
  </si>
  <si>
    <t>J1504.DS4</t>
  </si>
  <si>
    <t>J1504.104</t>
  </si>
  <si>
    <t>J1504_PIN104</t>
  </si>
  <si>
    <t>KA103.8</t>
  </si>
  <si>
    <t>LA105.2</t>
  </si>
  <si>
    <t>KA103.6</t>
  </si>
  <si>
    <t>PCIEX16_RXN[2]</t>
  </si>
  <si>
    <t>DP68</t>
  </si>
  <si>
    <t>L17</t>
  </si>
  <si>
    <t>D1_TC_M09_DP85_L18_TD1_H05__PCIEX16_TXN_3__RXN_3__TC</t>
  </si>
  <si>
    <t>G9</t>
  </si>
  <si>
    <t>J1504.AS4</t>
  </si>
  <si>
    <t>J1504.116</t>
  </si>
  <si>
    <t>J1504_PIN116</t>
  </si>
  <si>
    <t>KA104.8</t>
  </si>
  <si>
    <t>LA107.2</t>
  </si>
  <si>
    <t>KA104.6</t>
  </si>
  <si>
    <t>PCIEX16_RXN[3]</t>
  </si>
  <si>
    <t>DP69</t>
  </si>
  <si>
    <t>L18</t>
  </si>
  <si>
    <t>D1_TC_M09_DP86_L19_TD1_H05__PCIEX16_TXN_4__RXN_4__TC</t>
  </si>
  <si>
    <t>K9</t>
  </si>
  <si>
    <t>J1504.AS6</t>
  </si>
  <si>
    <t>J1504.120</t>
  </si>
  <si>
    <t>J1504_PIN120</t>
  </si>
  <si>
    <t>KA105.8</t>
  </si>
  <si>
    <t>LA109.2</t>
  </si>
  <si>
    <t>KA105.6</t>
  </si>
  <si>
    <t>PCIEX16_RXN[4]</t>
  </si>
  <si>
    <t>DP70</t>
  </si>
  <si>
    <t>L19</t>
  </si>
  <si>
    <t>D1_TC_M09_DP87_L20_TD1_H05__PCIEX16_TXN_5__RXN_5__TC</t>
  </si>
  <si>
    <t>E6</t>
  </si>
  <si>
    <t>J1505.DS4</t>
  </si>
  <si>
    <t>J1505.60</t>
  </si>
  <si>
    <t>J1505_PIN060</t>
  </si>
  <si>
    <t>KA106.8</t>
  </si>
  <si>
    <t>LA111.2</t>
  </si>
  <si>
    <t>KA106.6</t>
  </si>
  <si>
    <t>PCIEX16_RXN[5]</t>
  </si>
  <si>
    <t>DP71</t>
  </si>
  <si>
    <t>L20</t>
  </si>
  <si>
    <t>D1_TC_M09_DP88_L21_TD1_H05__PCIEX16_TXN_6__RXN_6__TC</t>
  </si>
  <si>
    <t>F5</t>
  </si>
  <si>
    <t>J1505.CS7</t>
  </si>
  <si>
    <t>J1505.55</t>
  </si>
  <si>
    <t>J1505_PIN055</t>
  </si>
  <si>
    <t>KA107.8</t>
  </si>
  <si>
    <t>LA113.2</t>
  </si>
  <si>
    <t>KA107.6</t>
  </si>
  <si>
    <t>PCIEX16_RXN[6]</t>
  </si>
  <si>
    <t>DP72</t>
  </si>
  <si>
    <t>L21</t>
  </si>
  <si>
    <t>D1_TC_M09_DP89_L22_TD1_H05__PCIEX16_TXN_7__RXN_7__TC</t>
  </si>
  <si>
    <t>G6</t>
  </si>
  <si>
    <t>J1505.BS4</t>
  </si>
  <si>
    <t>J1505.71</t>
  </si>
  <si>
    <t>J1505_PIN071</t>
  </si>
  <si>
    <t>KA108.8</t>
  </si>
  <si>
    <t>LA115.2</t>
  </si>
  <si>
    <t>KA108.6</t>
  </si>
  <si>
    <t>PCIEX16_RXN[7]</t>
  </si>
  <si>
    <t>DP73</t>
  </si>
  <si>
    <t>L22</t>
  </si>
  <si>
    <t>D1_TC_M09_DP90_L23_TD1_H05__PCIEX16_TXN_8__RXN_8__TC</t>
  </si>
  <si>
    <t>H6</t>
  </si>
  <si>
    <t>J1505.AS7</t>
  </si>
  <si>
    <t>J1505.78</t>
  </si>
  <si>
    <t>J1505_PIN078</t>
  </si>
  <si>
    <t>KA109.8</t>
  </si>
  <si>
    <t>LA117.2</t>
  </si>
  <si>
    <t>KA109.6</t>
  </si>
  <si>
    <t>PCIEX16_RXN[8]</t>
  </si>
  <si>
    <t>DP74</t>
  </si>
  <si>
    <t>L23</t>
  </si>
  <si>
    <t>D1_TC_M09_DP91_L24_TD1_H05__PCIEX16_TXN_9__RXN_9__TC</t>
  </si>
  <si>
    <t>J7</t>
  </si>
  <si>
    <t>J1505.AS5</t>
  </si>
  <si>
    <t>J1505.74</t>
  </si>
  <si>
    <t>J1505_PIN074</t>
  </si>
  <si>
    <t>KA110.8</t>
  </si>
  <si>
    <t>LA119.2</t>
  </si>
  <si>
    <t>KA110.6</t>
  </si>
  <si>
    <t>PCIEX16_RXN[9]</t>
  </si>
  <si>
    <t>DP75</t>
  </si>
  <si>
    <t>L24</t>
  </si>
  <si>
    <t>D1_TC_M09_DP76_L25_TD1_H05__PCIEX16_TXP_0__RXP_0__TC</t>
  </si>
  <si>
    <t>G12</t>
  </si>
  <si>
    <t>J1504.DS7</t>
  </si>
  <si>
    <t>J1504.100</t>
  </si>
  <si>
    <t>J1504_PIN100</t>
  </si>
  <si>
    <t>KA101.2</t>
  </si>
  <si>
    <t>LA102.2</t>
  </si>
  <si>
    <t>KA101.4</t>
  </si>
  <si>
    <t>PCIEX16_RXP[0]</t>
  </si>
  <si>
    <t>L25</t>
  </si>
  <si>
    <t>D1_TC_M09_DP77_L26_TD1_H05__PCIEX16_TXP_1__RXP_1__TC</t>
  </si>
  <si>
    <t>F11</t>
  </si>
  <si>
    <t>J1504.BS5</t>
  </si>
  <si>
    <t>J1504.117</t>
  </si>
  <si>
    <t>J1504_PIN117</t>
  </si>
  <si>
    <t>KA102.2</t>
  </si>
  <si>
    <t>LA104.2</t>
  </si>
  <si>
    <t>KA102.4</t>
  </si>
  <si>
    <t>PCIEX16_RXP[1]</t>
  </si>
  <si>
    <t>L26</t>
  </si>
  <si>
    <t>D1_TC_M09_DP78_L27_TD1_H05__PCIEX16_TXP_10__RXP_10__TC</t>
  </si>
  <si>
    <t>K5</t>
  </si>
  <si>
    <t>J1506.CS6</t>
  </si>
  <si>
    <t>J1506.13</t>
  </si>
  <si>
    <t>J1506_PIN013</t>
  </si>
  <si>
    <t>KA111.2</t>
  </si>
  <si>
    <t>LA122.2</t>
  </si>
  <si>
    <t>KA111.4</t>
  </si>
  <si>
    <t>PCIEX16_RXP[10]</t>
  </si>
  <si>
    <t>L27</t>
  </si>
  <si>
    <t>D1_TC_M09_DP79_L28_TD1_H05__PCIEX16_TXP_11__RXP_11__TC</t>
  </si>
  <si>
    <t>L6</t>
  </si>
  <si>
    <t>J1506.DS3</t>
  </si>
  <si>
    <t>J1506.18</t>
  </si>
  <si>
    <t>J1506_PIN018</t>
  </si>
  <si>
    <t>KA112.2</t>
  </si>
  <si>
    <t>LA124.2</t>
  </si>
  <si>
    <t>KA112.4</t>
  </si>
  <si>
    <t>PCIEX16_RXP[11]</t>
  </si>
  <si>
    <t>L28</t>
  </si>
  <si>
    <t>D1_TC_M09_DP80_L29_TD1_H05__PCIEX16_TXP_12__RXP_12__TC</t>
  </si>
  <si>
    <t>M5</t>
  </si>
  <si>
    <t>J1506.AS6</t>
  </si>
  <si>
    <t>J1506.32</t>
  </si>
  <si>
    <t>J1506_PIN032</t>
  </si>
  <si>
    <t>KA113.2</t>
  </si>
  <si>
    <t>LA126.2</t>
  </si>
  <si>
    <t>KA113.4</t>
  </si>
  <si>
    <t>PCIEX16_RXP[12]</t>
  </si>
  <si>
    <t>L29</t>
  </si>
  <si>
    <t>D1_TC_M09_DP81_L30_TD1_H05__PCIEX16_TXP_13__RXP_13__TC</t>
  </si>
  <si>
    <t>N6</t>
  </si>
  <si>
    <t>J1506.BS5</t>
  </si>
  <si>
    <t>J1506.29</t>
  </si>
  <si>
    <t>J1506_PIN029</t>
  </si>
  <si>
    <t>KA114.2</t>
  </si>
  <si>
    <t>LA128.2</t>
  </si>
  <si>
    <t>KA114.4</t>
  </si>
  <si>
    <t>PCIEX16_RXP[13]</t>
  </si>
  <si>
    <t>L30</t>
  </si>
  <si>
    <t>D1_TC_M09_DP82_L31_TD1_H05__PCIEX16_TXP_14__RXP_14__TC</t>
  </si>
  <si>
    <t>P5</t>
  </si>
  <si>
    <t>J1507.DS4</t>
  </si>
  <si>
    <t>J1507.104</t>
  </si>
  <si>
    <t>J1507_PIN104</t>
  </si>
  <si>
    <t>KA115.2</t>
  </si>
  <si>
    <t>LA130.2</t>
  </si>
  <si>
    <t>KA115.4</t>
  </si>
  <si>
    <t>PCIEX16_RXP[14]</t>
  </si>
  <si>
    <t>L31</t>
  </si>
  <si>
    <t>D1_TC_M09_DP83_L32_TD1_H05__PCIEX16_TXP_15__RXP_15__TC</t>
  </si>
  <si>
    <t>R6</t>
  </si>
  <si>
    <t>J1506.AS4</t>
  </si>
  <si>
    <t>J1506.28</t>
  </si>
  <si>
    <t>J1506_PIN028</t>
  </si>
  <si>
    <t>KA116.2</t>
  </si>
  <si>
    <t>LA132.2</t>
  </si>
  <si>
    <t>KA116.4</t>
  </si>
  <si>
    <t>PCIEX16_RXP[15]</t>
  </si>
  <si>
    <t>L32</t>
  </si>
  <si>
    <t>D1_TC_M09_DP84_L33_TD1_H05__PCIEX16_TXP_2__RXP_2__TC</t>
  </si>
  <si>
    <t>G10</t>
  </si>
  <si>
    <t>J1504.DS3</t>
  </si>
  <si>
    <t>J1504.106</t>
  </si>
  <si>
    <t>J1504_PIN106</t>
  </si>
  <si>
    <t>KA103.2</t>
  </si>
  <si>
    <t>LA106.2</t>
  </si>
  <si>
    <t>KA103.4</t>
  </si>
  <si>
    <t>PCIEX16_RXP[2]</t>
  </si>
  <si>
    <t>D1_TC_M09_DP85_L34_TD1_H05__PCIEX16_TXP_3__RXP_3__TC</t>
  </si>
  <si>
    <t>F9</t>
  </si>
  <si>
    <t>J1504.AS3</t>
  </si>
  <si>
    <t>J1504.114</t>
  </si>
  <si>
    <t>J1504_PIN114</t>
  </si>
  <si>
    <t>KA104.2</t>
  </si>
  <si>
    <t>LA108.2</t>
  </si>
  <si>
    <t>KA104.4</t>
  </si>
  <si>
    <t>PCIEX16_RXP[3]</t>
  </si>
  <si>
    <t>L34</t>
  </si>
  <si>
    <t>D1_TC_M09_DP86_L35_TD1_H05__PCIEX16_TXP_4__RXP_4__TC</t>
  </si>
  <si>
    <t>J9</t>
  </si>
  <si>
    <t>J1504.AS5</t>
  </si>
  <si>
    <t>J1504.118</t>
  </si>
  <si>
    <t>J1504_PIN118</t>
  </si>
  <si>
    <t>KA105.2</t>
  </si>
  <si>
    <t>LA110.2</t>
  </si>
  <si>
    <t>KA105.4</t>
  </si>
  <si>
    <t>PCIEX16_RXP[4]</t>
  </si>
  <si>
    <t>D1_TC_M09_DP87_L36_TD1_H05__PCIEX16_TXP_5__RXP_5__TC</t>
  </si>
  <si>
    <t>E7</t>
  </si>
  <si>
    <t>J1505.DS3</t>
  </si>
  <si>
    <t>J1505.62</t>
  </si>
  <si>
    <t>J1505_PIN062</t>
  </si>
  <si>
    <t>KA106.2</t>
  </si>
  <si>
    <t>LA112.2</t>
  </si>
  <si>
    <t>KA106.4</t>
  </si>
  <si>
    <t>PCIEX16_RXP[5]</t>
  </si>
  <si>
    <t>D1_TC_M09_DP88_L37_TD1_H05__PCIEX16_TXP_6__RXP_6__TC</t>
  </si>
  <si>
    <t>F6</t>
  </si>
  <si>
    <t>J1505.CS6</t>
  </si>
  <si>
    <t>J1505.57</t>
  </si>
  <si>
    <t>J1505_PIN057</t>
  </si>
  <si>
    <t>KA107.2</t>
  </si>
  <si>
    <t>LA114.2</t>
  </si>
  <si>
    <t>KA107.4</t>
  </si>
  <si>
    <t>PCIEX16_RXP[6]</t>
  </si>
  <si>
    <t>D1_TC_M09_DP89_L38_TD1_H05__PCIEX16_TXP_7__RXP_7__TC</t>
  </si>
  <si>
    <t>G7</t>
  </si>
  <si>
    <t>J1505.BS5</t>
  </si>
  <si>
    <t>J1505.73</t>
  </si>
  <si>
    <t>J1505_PIN073</t>
  </si>
  <si>
    <t>KA108.2</t>
  </si>
  <si>
    <t>LA116.2</t>
  </si>
  <si>
    <t>KA108.4</t>
  </si>
  <si>
    <t>PCIEX16_RXP[7]</t>
  </si>
  <si>
    <t>D1_TC_M09_DP90_L39_TD1_H05__PCIEX16_TXP_8__RXP_8__TC</t>
  </si>
  <si>
    <t>H5</t>
  </si>
  <si>
    <t>J1505.AS6</t>
  </si>
  <si>
    <t>J1505.76</t>
  </si>
  <si>
    <t>J1505_PIN076</t>
  </si>
  <si>
    <t>KA109.2</t>
  </si>
  <si>
    <t>LA118.2</t>
  </si>
  <si>
    <t>KA109.4</t>
  </si>
  <si>
    <t>PCIEX16_RXP[8]</t>
  </si>
  <si>
    <t>D1_TC_M09_DP91_L40_TD1_H05__PCIEX16_TXP_9__RXP_9__TC</t>
  </si>
  <si>
    <t>J6</t>
  </si>
  <si>
    <t>J1505.AS4</t>
  </si>
  <si>
    <t>J1505.72</t>
  </si>
  <si>
    <t>J1505_PIN072</t>
  </si>
  <si>
    <t>KA110.2</t>
  </si>
  <si>
    <t>LA120.2</t>
  </si>
  <si>
    <t>KA110.4</t>
  </si>
  <si>
    <t>PCIEX16_RXP[9]</t>
  </si>
  <si>
    <t>B8</t>
  </si>
  <si>
    <t>LA101.1</t>
  </si>
  <si>
    <t>CA101.2</t>
  </si>
  <si>
    <t>L28_INT8_HS4/L26_INT7_HS3</t>
  </si>
  <si>
    <t>PCIEX16_TXN[0]</t>
  </si>
  <si>
    <t>DP76</t>
  </si>
  <si>
    <t>M09</t>
  </si>
  <si>
    <t>C7</t>
  </si>
  <si>
    <t>LA103.1</t>
  </si>
  <si>
    <t>CA103.2</t>
  </si>
  <si>
    <t>PCIEX16_TXN[1]</t>
  </si>
  <si>
    <t>DP77</t>
  </si>
  <si>
    <t>J1</t>
  </si>
  <si>
    <t>LA121.1</t>
  </si>
  <si>
    <t>CA121.2</t>
  </si>
  <si>
    <t>PCIEX16_TXN[10]</t>
  </si>
  <si>
    <t>DP78</t>
  </si>
  <si>
    <t>K2</t>
  </si>
  <si>
    <t>LA123.1</t>
  </si>
  <si>
    <t>CA123.2</t>
  </si>
  <si>
    <t>PCIEX16_TXN[11]</t>
  </si>
  <si>
    <t>DP79</t>
  </si>
  <si>
    <t>L1</t>
  </si>
  <si>
    <t>LA125.1</t>
  </si>
  <si>
    <t>CA125.2</t>
  </si>
  <si>
    <t>PCIEX16_TXN[12]</t>
  </si>
  <si>
    <t>DP80</t>
  </si>
  <si>
    <t>M2</t>
  </si>
  <si>
    <t>LA127.1</t>
  </si>
  <si>
    <t>CA127.2</t>
  </si>
  <si>
    <t>PCIEX16_TXN[13]</t>
  </si>
  <si>
    <t>DP81</t>
  </si>
  <si>
    <t>N1</t>
  </si>
  <si>
    <t>LA129.1</t>
  </si>
  <si>
    <t>CA129.2</t>
  </si>
  <si>
    <t>PCIEX16_TXN[14]</t>
  </si>
  <si>
    <t>DP82</t>
  </si>
  <si>
    <t>P2</t>
  </si>
  <si>
    <t>LA131.1</t>
  </si>
  <si>
    <t>CA131.2</t>
  </si>
  <si>
    <t>PCIEX16_TXN[15]</t>
  </si>
  <si>
    <t>DP83</t>
  </si>
  <si>
    <t>A5</t>
  </si>
  <si>
    <t>LA105.1</t>
  </si>
  <si>
    <t>CA105.2</t>
  </si>
  <si>
    <t>PCIEX16_TXN[2]</t>
  </si>
  <si>
    <t>DP84</t>
  </si>
  <si>
    <t>B4</t>
  </si>
  <si>
    <t>LA107.1</t>
  </si>
  <si>
    <t>CA107.2</t>
  </si>
  <si>
    <t>PCIEX16_TXN[3]</t>
  </si>
  <si>
    <t>DP85</t>
  </si>
  <si>
    <t>C3</t>
  </si>
  <si>
    <t>LA109.1</t>
  </si>
  <si>
    <t>CA109.2</t>
  </si>
  <si>
    <t>PCIEX16_TXN[4]</t>
  </si>
  <si>
    <t>DP86</t>
  </si>
  <si>
    <t>D2</t>
  </si>
  <si>
    <t>LA111.1</t>
  </si>
  <si>
    <t>CA111.2</t>
  </si>
  <si>
    <t>PCIEX16_TXN[5]</t>
  </si>
  <si>
    <t>DP87</t>
  </si>
  <si>
    <t>E1</t>
  </si>
  <si>
    <t>LA113.1</t>
  </si>
  <si>
    <t>CA113.2</t>
  </si>
  <si>
    <t>PCIEX16_TXN[6]</t>
  </si>
  <si>
    <t>DP88</t>
  </si>
  <si>
    <t>F2</t>
  </si>
  <si>
    <t>LA115.1</t>
  </si>
  <si>
    <t>CA115.2</t>
  </si>
  <si>
    <t>PCIEX16_TXN[7]</t>
  </si>
  <si>
    <t>DP89</t>
  </si>
  <si>
    <t>G1</t>
  </si>
  <si>
    <t>LA117.1</t>
  </si>
  <si>
    <t>CA117.2</t>
  </si>
  <si>
    <t>PCIEX16_TXN[8]</t>
  </si>
  <si>
    <t>DP90</t>
  </si>
  <si>
    <t>H2</t>
  </si>
  <si>
    <t>LA119.1</t>
  </si>
  <si>
    <t>CA119.2</t>
  </si>
  <si>
    <t>PCIEX16_TXN[9]</t>
  </si>
  <si>
    <t>DP91</t>
  </si>
  <si>
    <t>A8</t>
  </si>
  <si>
    <t>LA102.1</t>
  </si>
  <si>
    <t>CA102.1</t>
  </si>
  <si>
    <t>PCIEX16_TXP[0]</t>
  </si>
  <si>
    <t>B7</t>
  </si>
  <si>
    <t>LA104.1</t>
  </si>
  <si>
    <t>CA104.1</t>
  </si>
  <si>
    <t>PCIEX16_TXP[1]</t>
  </si>
  <si>
    <t>J2</t>
  </si>
  <si>
    <t>LA122.1</t>
  </si>
  <si>
    <t>CA122.1</t>
  </si>
  <si>
    <t>PCIEX16_TXP[10]</t>
  </si>
  <si>
    <t>K3</t>
  </si>
  <si>
    <t>LA124.1</t>
  </si>
  <si>
    <t>CA124.1</t>
  </si>
  <si>
    <t>PCIEX16_TXP[11]</t>
  </si>
  <si>
    <t>L2</t>
  </si>
  <si>
    <t>LA126.1</t>
  </si>
  <si>
    <t>CA126.1</t>
  </si>
  <si>
    <t>PCIEX16_TXP[12]</t>
  </si>
  <si>
    <t>M3</t>
  </si>
  <si>
    <t>LA128.1</t>
  </si>
  <si>
    <t>CA128.1</t>
  </si>
  <si>
    <t>PCIEX16_TXP[13]</t>
  </si>
  <si>
    <t>N2</t>
  </si>
  <si>
    <t>LA130.1</t>
  </si>
  <si>
    <t>CA130.1</t>
  </si>
  <si>
    <t>PCIEX16_TXP[14]</t>
  </si>
  <si>
    <t>P3</t>
  </si>
  <si>
    <t>LA132.1</t>
  </si>
  <si>
    <t>CA132.1</t>
  </si>
  <si>
    <t>PCIEX16_TXP[15]</t>
  </si>
  <si>
    <t>A6</t>
  </si>
  <si>
    <t>LA106.1</t>
  </si>
  <si>
    <t>CA106.1</t>
  </si>
  <si>
    <t>PCIEX16_TXP[2]</t>
  </si>
  <si>
    <t>B5</t>
  </si>
  <si>
    <t>LA108.1</t>
  </si>
  <si>
    <t>CA108.1</t>
  </si>
  <si>
    <t>PCIEX16_TXP[3]</t>
  </si>
  <si>
    <t>C4</t>
  </si>
  <si>
    <t>LA110.1</t>
  </si>
  <si>
    <t>CA110.1</t>
  </si>
  <si>
    <t>PCIEX16_TXP[4]</t>
  </si>
  <si>
    <t>D3</t>
  </si>
  <si>
    <t>PCIEX16_TXP[5]</t>
  </si>
  <si>
    <t>E2</t>
  </si>
  <si>
    <t>PCIEX16_TXP[6]</t>
  </si>
  <si>
    <t>F3</t>
  </si>
  <si>
    <t>PCIEX16_TXP[7]</t>
  </si>
  <si>
    <t>G2</t>
  </si>
  <si>
    <t>PCIEX16_TXP[8]</t>
  </si>
  <si>
    <t>H3</t>
  </si>
  <si>
    <t>PCIEX16_TXP[9]</t>
  </si>
  <si>
    <t>D1_TC_M41_TD1_TP__PE16_AMON1_PEG_VIEW_0</t>
  </si>
  <si>
    <t>L4</t>
  </si>
  <si>
    <t>J1508.AS7</t>
  </si>
  <si>
    <t>J1508.78</t>
  </si>
  <si>
    <t>J1508_PIN078</t>
  </si>
  <si>
    <t>PE16_AMON1_PEG_VIEW[0]</t>
  </si>
  <si>
    <t>M41</t>
  </si>
  <si>
    <t>D1_TC_M41_TD1_TP__PE16_AMON2_PEG_VIEW_1</t>
  </si>
  <si>
    <t>J4</t>
  </si>
  <si>
    <t>J1508.AS6</t>
  </si>
  <si>
    <t>J1508.76</t>
  </si>
  <si>
    <t>J1508_PIN076</t>
  </si>
  <si>
    <t>PE16_AMON2_PEG_VIEW[1]</t>
  </si>
  <si>
    <t>D1_TC_M41_TD1_TP__PEG_VIEW_2</t>
  </si>
  <si>
    <t>R33</t>
  </si>
  <si>
    <t>J1504.AS8</t>
  </si>
  <si>
    <t>J1504.124</t>
  </si>
  <si>
    <t>J1504_PIN124</t>
  </si>
  <si>
    <t>PEG_VIEW[2]</t>
  </si>
  <si>
    <t>D1_TC_M41_TD1_TP__PEG_VIEW_3</t>
  </si>
  <si>
    <t>P33</t>
  </si>
  <si>
    <t>J1505.DS8</t>
  </si>
  <si>
    <t>J1505.54</t>
  </si>
  <si>
    <t>J1505_PIN054</t>
  </si>
  <si>
    <t>PEG_VIEW[3]</t>
  </si>
  <si>
    <t>D1_TC_TD1_TP__PM_DOWN</t>
  </si>
  <si>
    <t>D13</t>
  </si>
  <si>
    <t>J1507.DS6</t>
  </si>
  <si>
    <t>J1507.102</t>
  </si>
  <si>
    <t>J1507_PIN102</t>
  </si>
  <si>
    <t>PM_DOWN</t>
  </si>
  <si>
    <t>D1_TC_TD1_TP__PM_SYNC</t>
  </si>
  <si>
    <t>C15</t>
  </si>
  <si>
    <t>J1506.CS8</t>
  </si>
  <si>
    <t>J1506.9</t>
  </si>
  <si>
    <t>J1506_PIN009</t>
  </si>
  <si>
    <t>PM_SYNC</t>
  </si>
  <si>
    <t>D1_TC_TD1_TP__PRDY_N</t>
  </si>
  <si>
    <t>J1505.BS6</t>
  </si>
  <si>
    <t>J1505.75</t>
  </si>
  <si>
    <t>J1505_PIN075</t>
  </si>
  <si>
    <t>PRDY_N</t>
  </si>
  <si>
    <t>D1_TC_TD1_TP__PREQ_N</t>
  </si>
  <si>
    <t>K35</t>
  </si>
  <si>
    <t>J1505.AS14</t>
  </si>
  <si>
    <t>J1505.84</t>
  </si>
  <si>
    <t>J1505_PIN084</t>
  </si>
  <si>
    <t>PREQ_N</t>
  </si>
  <si>
    <t>D1_TC_TD1_TP__PROCHOT_N</t>
  </si>
  <si>
    <t>A16</t>
  </si>
  <si>
    <t>J1506.BS7</t>
  </si>
  <si>
    <t>J1506.33</t>
  </si>
  <si>
    <t>J1506_PIN033</t>
  </si>
  <si>
    <t>PROCHOT_N</t>
  </si>
  <si>
    <t>D1_TC_TD1__RESET_N</t>
  </si>
  <si>
    <t>T7</t>
  </si>
  <si>
    <t>J1507.CS6</t>
  </si>
  <si>
    <t>J1507.101</t>
  </si>
  <si>
    <t>J1507_PIN101</t>
  </si>
  <si>
    <t>RESET_N</t>
  </si>
  <si>
    <t>D1_TC_TD1__CPU_ID</t>
  </si>
  <si>
    <t>AB39</t>
  </si>
  <si>
    <t>J1504.CS11</t>
  </si>
  <si>
    <t>J1504.91</t>
  </si>
  <si>
    <t>J1504_PIN091</t>
  </si>
  <si>
    <t>CPU_ID</t>
  </si>
  <si>
    <t>D1_TC_TD1__SKTOCC_N</t>
  </si>
  <si>
    <t>AC37</t>
  </si>
  <si>
    <t>J1504.DS12</t>
  </si>
  <si>
    <t>J1504.90</t>
  </si>
  <si>
    <t>J1504_PIN090</t>
  </si>
  <si>
    <t>SKTOCC_N</t>
  </si>
  <si>
    <t>No matching. 50 ohm SE</t>
  </si>
  <si>
    <t>D8</t>
  </si>
  <si>
    <t>THERMDA1</t>
  </si>
  <si>
    <t>M111</t>
  </si>
  <si>
    <t>See TSPEC Chapter 12</t>
  </si>
  <si>
    <t>AH33</t>
  </si>
  <si>
    <t>THERMDA2</t>
  </si>
  <si>
    <t>F8</t>
  </si>
  <si>
    <t>THERMDC1</t>
  </si>
  <si>
    <t>AH32</t>
  </si>
  <si>
    <t>THERMDC2</t>
  </si>
  <si>
    <t>D1_TC_TD1__THERMTRIP_N</t>
  </si>
  <si>
    <t>AF3</t>
  </si>
  <si>
    <t>J1504.DS14</t>
  </si>
  <si>
    <t>J1504.86</t>
  </si>
  <si>
    <t>J1504_PIN086</t>
  </si>
  <si>
    <t>THERMTRIP_N</t>
  </si>
  <si>
    <t>B16</t>
  </si>
  <si>
    <t>VCCCORE_SENSE</t>
  </si>
  <si>
    <t>M11</t>
  </si>
  <si>
    <t>See TSPEC Chapter 6.8-6.12</t>
  </si>
  <si>
    <t>AB37</t>
  </si>
  <si>
    <t>VCCGT_SENSE</t>
  </si>
  <si>
    <t>M13</t>
  </si>
  <si>
    <t>D5</t>
  </si>
  <si>
    <t>VCCIO_0_SENSE</t>
  </si>
  <si>
    <t>C6</t>
  </si>
  <si>
    <t>VCCSA_SENSE</t>
  </si>
  <si>
    <t>D1_TC_TD1__VCCST_PWRGD</t>
  </si>
  <si>
    <t>B13</t>
  </si>
  <si>
    <t>J1507.DS7</t>
  </si>
  <si>
    <t>J1507.100</t>
  </si>
  <si>
    <t>J1507_PIN100</t>
  </si>
  <si>
    <t>VCCST_PWRGD</t>
  </si>
  <si>
    <t>D1_TC_M38_TD1__VIDALERT_N</t>
  </si>
  <si>
    <t>A14</t>
  </si>
  <si>
    <t>J1504.BS9</t>
  </si>
  <si>
    <t>J1504.125</t>
  </si>
  <si>
    <t>J1504_PIN125</t>
  </si>
  <si>
    <t>VIDALERT_N</t>
  </si>
  <si>
    <t>50 ohm SE traces in internal layers</t>
  </si>
  <si>
    <t>D1_TC_M38_TD1__VIDSCLK</t>
  </si>
  <si>
    <t>C14</t>
  </si>
  <si>
    <t>J1504.DS10</t>
  </si>
  <si>
    <t>J1504.94</t>
  </si>
  <si>
    <t>J1504_PIN094</t>
  </si>
  <si>
    <t>VIDSCLK</t>
  </si>
  <si>
    <t>D1_TC_M38_TD1__VIDSOUT</t>
  </si>
  <si>
    <t>B14</t>
  </si>
  <si>
    <t>J1504.CS10</t>
  </si>
  <si>
    <t>J1504.93</t>
  </si>
  <si>
    <t>J1504_PIN093</t>
  </si>
  <si>
    <t>VIDSOUT</t>
  </si>
  <si>
    <t>D6</t>
  </si>
  <si>
    <t>VSS_SA_VCCIO_0_SENSE</t>
  </si>
  <si>
    <t>C16</t>
  </si>
  <si>
    <t>VSSCORE_SENSE</t>
  </si>
  <si>
    <t>AB38</t>
  </si>
  <si>
    <t>VSSGT_SENSE</t>
  </si>
  <si>
    <t>A17</t>
  </si>
  <si>
    <t>VCCCORE</t>
  </si>
  <si>
    <t>HC1</t>
  </si>
  <si>
    <t>A18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</si>
  <si>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</si>
  <si>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</si>
  <si>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</si>
  <si>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</si>
  <si>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</si>
  <si>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</si>
  <si>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</si>
  <si>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</si>
  <si>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</si>
  <si>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</si>
  <si>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</si>
  <si>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</si>
  <si>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</si>
  <si>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</si>
  <si>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</si>
  <si>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</si>
  <si>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</si>
  <si>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</si>
  <si>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</si>
  <si>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</si>
  <si>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</si>
  <si>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</si>
  <si>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</si>
  <si>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</si>
  <si>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</si>
  <si>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</si>
  <si>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</si>
  <si>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</si>
  <si>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</si>
  <si>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</si>
  <si>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</si>
  <si>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</si>
  <si>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</si>
  <si>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</si>
  <si>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</si>
  <si>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</si>
  <si>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</si>
  <si>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B17</t>
  </si>
  <si>
    <t>B18</t>
  </si>
  <si>
    <t>B23</t>
  </si>
  <si>
    <t>B25</t>
  </si>
  <si>
    <t>B27</t>
  </si>
  <si>
    <t>B29</t>
  </si>
  <si>
    <t>B31</t>
  </si>
  <si>
    <t>B33</t>
  </si>
  <si>
    <t>B35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</si>
  <si>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</si>
  <si>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</si>
  <si>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</si>
  <si>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</si>
  <si>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</si>
  <si>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</si>
  <si>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</si>
  <si>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</si>
  <si>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</si>
  <si>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</si>
  <si>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</si>
  <si>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</si>
  <si>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</si>
  <si>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</si>
  <si>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</si>
  <si>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</si>
  <si>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</si>
  <si>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</si>
  <si>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</si>
  <si>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D17</t>
  </si>
  <si>
    <t>D19</t>
  </si>
  <si>
    <t>D21</t>
  </si>
  <si>
    <t>D23</t>
  </si>
  <si>
    <t>D25</t>
  </si>
  <si>
    <t>D27</t>
  </si>
  <si>
    <t>D29</t>
  </si>
  <si>
    <t>D31</t>
  </si>
  <si>
    <t>D33</t>
  </si>
  <si>
    <t>D34</t>
  </si>
  <si>
    <t>D35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</si>
  <si>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</si>
  <si>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</si>
  <si>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</si>
  <si>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</si>
  <si>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</si>
  <si>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</si>
  <si>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</si>
  <si>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</si>
  <si>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</si>
  <si>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</si>
  <si>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</si>
  <si>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</si>
  <si>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</si>
  <si>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</si>
  <si>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</si>
  <si>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</si>
  <si>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</si>
  <si>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</si>
  <si>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F17</t>
  </si>
  <si>
    <t>F19</t>
  </si>
  <si>
    <t>F21</t>
  </si>
  <si>
    <t>F23</t>
  </si>
  <si>
    <t>F25</t>
  </si>
  <si>
    <t>F27</t>
  </si>
  <si>
    <t>F29</t>
  </si>
  <si>
    <t>F31</t>
  </si>
  <si>
    <t>F33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</si>
  <si>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</si>
  <si>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</si>
  <si>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</si>
  <si>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</si>
  <si>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</si>
  <si>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</si>
  <si>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</si>
  <si>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</si>
  <si>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</si>
  <si>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</si>
  <si>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</si>
  <si>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</si>
  <si>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</si>
  <si>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</si>
  <si>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</si>
  <si>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</si>
  <si>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</si>
  <si>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</si>
  <si>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H17</t>
  </si>
  <si>
    <t>H19</t>
  </si>
  <si>
    <t>H21</t>
  </si>
  <si>
    <t>H23</t>
  </si>
  <si>
    <t>H25</t>
  </si>
  <si>
    <t>H27</t>
  </si>
  <si>
    <t>H29</t>
  </si>
  <si>
    <t>H31</t>
  </si>
  <si>
    <t>H33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</si>
  <si>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</si>
  <si>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</si>
  <si>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</si>
  <si>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</si>
  <si>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</si>
  <si>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</si>
  <si>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</si>
  <si>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</si>
  <si>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</si>
  <si>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</si>
  <si>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</si>
  <si>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</si>
  <si>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</si>
  <si>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</si>
  <si>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</si>
  <si>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</si>
  <si>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</si>
  <si>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</si>
  <si>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K17</t>
  </si>
  <si>
    <t>K19</t>
  </si>
  <si>
    <t>K21</t>
  </si>
  <si>
    <t>K23</t>
  </si>
  <si>
    <t>K25</t>
  </si>
  <si>
    <t>K27</t>
  </si>
  <si>
    <t>K29</t>
  </si>
  <si>
    <t>K31</t>
  </si>
  <si>
    <t>K32</t>
  </si>
  <si>
    <t>K33</t>
  </si>
  <si>
    <t>M19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</si>
  <si>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</si>
  <si>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</si>
  <si>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</si>
  <si>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</si>
  <si>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</si>
  <si>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</si>
  <si>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</si>
  <si>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</si>
  <si>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</si>
  <si>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</si>
  <si>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</si>
  <si>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</si>
  <si>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</si>
  <si>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</si>
  <si>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N32</t>
  </si>
  <si>
    <t>AA32</t>
  </si>
  <si>
    <t>VCCGT</t>
  </si>
  <si>
    <t>HC2</t>
  </si>
  <si>
    <t>AA34</t>
  </si>
  <si>
    <t>AA35</t>
  </si>
  <si>
    <t>AA36</t>
  </si>
  <si>
    <t>AA37</t>
  </si>
  <si>
    <t>AA38</t>
  </si>
  <si>
    <t>AB32</t>
  </si>
  <si>
    <t>AB33</t>
  </si>
  <si>
    <t>AB34</t>
  </si>
  <si>
    <t>AB35</t>
  </si>
  <si>
    <t>AB36</t>
  </si>
  <si>
    <t>AC32</t>
  </si>
  <si>
    <t>AD32</t>
  </si>
  <si>
    <t>AE32</t>
  </si>
  <si>
    <t>AF32</t>
  </si>
  <si>
    <t>AG32</t>
  </si>
  <si>
    <t>R40</t>
  </si>
  <si>
    <t>T37</t>
  </si>
  <si>
    <t>T38</t>
  </si>
  <si>
    <t>T39</t>
  </si>
  <si>
    <t>T40</t>
  </si>
  <si>
    <t>U33</t>
  </si>
  <si>
    <t>U34</t>
  </si>
  <si>
    <t>U35</t>
  </si>
  <si>
    <t>U36</t>
  </si>
  <si>
    <t>U37</t>
  </si>
  <si>
    <t>U38</t>
  </si>
  <si>
    <t>U39</t>
  </si>
  <si>
    <t>U40</t>
  </si>
  <si>
    <t>V32</t>
  </si>
  <si>
    <t>V33</t>
  </si>
  <si>
    <t>V34</t>
  </si>
  <si>
    <t>V36</t>
  </si>
  <si>
    <t>V38</t>
  </si>
  <si>
    <t>V40</t>
  </si>
  <si>
    <t>W32</t>
  </si>
  <si>
    <t>W34</t>
  </si>
  <si>
    <t>W35</t>
  </si>
  <si>
    <t>W36</t>
  </si>
  <si>
    <t>W37</t>
  </si>
  <si>
    <t>W38</t>
  </si>
  <si>
    <t>Y32</t>
  </si>
  <si>
    <t>Y33</t>
  </si>
  <si>
    <t>Y34</t>
  </si>
  <si>
    <t>Y36</t>
  </si>
  <si>
    <t>Y38</t>
  </si>
  <si>
    <t>B3</t>
  </si>
  <si>
    <t>VCCSA</t>
  </si>
  <si>
    <t>HC3</t>
  </si>
  <si>
    <t>B6</t>
  </si>
  <si>
    <t>D1</t>
  </si>
  <si>
    <t>G3</t>
  </si>
  <si>
    <t>H1</t>
  </si>
  <si>
    <t>L3</t>
  </si>
  <si>
    <t>M1</t>
  </si>
  <si>
    <t>M12</t>
  </si>
  <si>
    <t>N11</t>
  </si>
  <si>
    <t>N12</t>
  </si>
  <si>
    <t>N13</t>
  </si>
  <si>
    <t>AR14</t>
  </si>
  <si>
    <t>VCCDDQ</t>
  </si>
  <si>
    <t>LC1</t>
  </si>
  <si>
    <t>AT24</t>
  </si>
  <si>
    <t>AU15</t>
  </si>
  <si>
    <t>AU25</t>
  </si>
  <si>
    <t>AV17</t>
  </si>
  <si>
    <t>AV19</t>
  </si>
  <si>
    <t>AV23</t>
  </si>
  <si>
    <t>AW13</t>
  </si>
  <si>
    <t>AW15</t>
  </si>
  <si>
    <t>AW24</t>
  </si>
  <si>
    <t>AW26</t>
  </si>
  <si>
    <t>AW28</t>
  </si>
  <si>
    <t>AW30</t>
  </si>
  <si>
    <t>AY17</t>
  </si>
  <si>
    <t>AA3</t>
  </si>
  <si>
    <t>VCCIO_0</t>
  </si>
  <si>
    <t>LC2</t>
  </si>
  <si>
    <t>AB8</t>
  </si>
  <si>
    <t>AC1</t>
  </si>
  <si>
    <t>AC7</t>
  </si>
  <si>
    <t>AD6</t>
  </si>
  <si>
    <t>U5</t>
  </si>
  <si>
    <t>V3</t>
  </si>
  <si>
    <t>V7</t>
  </si>
  <si>
    <t>W1</t>
  </si>
  <si>
    <t>W7</t>
  </si>
  <si>
    <t>W8</t>
  </si>
  <si>
    <t>R4</t>
  </si>
  <si>
    <t>VCCFPGM0</t>
  </si>
  <si>
    <t>LC3</t>
  </si>
  <si>
    <t>R1</t>
  </si>
  <si>
    <t>VCCSFR</t>
  </si>
  <si>
    <t>LC4</t>
  </si>
  <si>
    <t>Y1</t>
  </si>
  <si>
    <t>U2</t>
  </si>
  <si>
    <t>VCCST</t>
  </si>
  <si>
    <t>LC5</t>
  </si>
  <si>
    <t>V1</t>
  </si>
  <si>
    <t>V2</t>
  </si>
  <si>
    <t>R2</t>
  </si>
  <si>
    <t>VCCSTG</t>
  </si>
  <si>
    <t>LC6</t>
  </si>
  <si>
    <t>R3</t>
  </si>
  <si>
    <t>AU13</t>
  </si>
  <si>
    <t>VCCSFR_OC</t>
  </si>
  <si>
    <t>LC7</t>
  </si>
  <si>
    <t>AU27</t>
  </si>
  <si>
    <t>A13</t>
  </si>
  <si>
    <t>VSS</t>
  </si>
  <si>
    <t>GND</t>
  </si>
  <si>
    <t>A36</t>
  </si>
  <si>
    <t>A38</t>
  </si>
  <si>
    <t>A4</t>
  </si>
  <si>
    <t>A7</t>
  </si>
  <si>
    <t>AA2</t>
  </si>
  <si>
    <t>AA33</t>
  </si>
  <si>
    <t>AA6</t>
  </si>
  <si>
    <t>AB2</t>
  </si>
  <si>
    <t>AB5</t>
  </si>
  <si>
    <t>AC34</t>
  </si>
  <si>
    <t>AC35</t>
  </si>
  <si>
    <t>AC36</t>
  </si>
  <si>
    <t>AC4</t>
  </si>
  <si>
    <t>AC8</t>
  </si>
  <si>
    <t>AD3</t>
  </si>
  <si>
    <t>AD33</t>
  </si>
  <si>
    <t>AD37</t>
  </si>
  <si>
    <t>AD38</t>
  </si>
  <si>
    <t>AD39</t>
  </si>
  <si>
    <t>AD40</t>
  </si>
  <si>
    <t>AE1</t>
  </si>
  <si>
    <t>AE33</t>
  </si>
  <si>
    <t>AE35</t>
  </si>
  <si>
    <t>AE37</t>
  </si>
  <si>
    <t>AE5</t>
  </si>
  <si>
    <t>AE6</t>
  </si>
  <si>
    <t>AE7</t>
  </si>
  <si>
    <t>AE8</t>
  </si>
  <si>
    <t>AF33</t>
  </si>
  <si>
    <t>AF35</t>
  </si>
  <si>
    <t>AF37</t>
  </si>
  <si>
    <t>AF39</t>
  </si>
  <si>
    <t>AF4</t>
  </si>
  <si>
    <t>AG1</t>
  </si>
  <si>
    <t>AG2</t>
  </si>
  <si>
    <t>AG3</t>
  </si>
  <si>
    <t>AG33</t>
  </si>
  <si>
    <t>AG37</t>
  </si>
  <si>
    <t>AG39</t>
  </si>
  <si>
    <t>AG4</t>
  </si>
  <si>
    <t>AG6</t>
  </si>
  <si>
    <t>AG7</t>
  </si>
  <si>
    <t>AH34</t>
  </si>
  <si>
    <t>AH35</t>
  </si>
  <si>
    <t>AH36</t>
  </si>
  <si>
    <t>AH37</t>
  </si>
  <si>
    <t>AH4</t>
  </si>
  <si>
    <t>AJ11</t>
  </si>
  <si>
    <t>AJ2</t>
  </si>
  <si>
    <t>AJ25</t>
  </si>
  <si>
    <t>AJ29</t>
  </si>
  <si>
    <t>AJ33</t>
  </si>
  <si>
    <t>AJ37</t>
  </si>
  <si>
    <t>AJ38</t>
  </si>
  <si>
    <t>AJ39</t>
  </si>
  <si>
    <t>AJ4</t>
  </si>
  <si>
    <t>AJ40</t>
  </si>
  <si>
    <t>AJ5</t>
  </si>
  <si>
    <t>AJ6</t>
  </si>
  <si>
    <t>AJ7</t>
  </si>
  <si>
    <t>AJ8</t>
  </si>
  <si>
    <t>AK12</t>
  </si>
  <si>
    <t>AK2</t>
  </si>
  <si>
    <t>AK24</t>
  </si>
  <si>
    <t>AK27</t>
  </si>
  <si>
    <t>AK29</t>
  </si>
  <si>
    <t>AK31</t>
  </si>
  <si>
    <t>AK33</t>
  </si>
  <si>
    <t>AK35</t>
  </si>
  <si>
    <t>AK37</t>
  </si>
  <si>
    <t>AK4</t>
  </si>
  <si>
    <t>AK9</t>
  </si>
  <si>
    <t>AL13</t>
  </si>
  <si>
    <t>AL14</t>
  </si>
  <si>
    <t>AL15</t>
  </si>
  <si>
    <t>AL16</t>
  </si>
  <si>
    <t>AL17</t>
  </si>
  <si>
    <t>AL19</t>
  </si>
  <si>
    <t>AL20</t>
  </si>
  <si>
    <t>AL21</t>
  </si>
  <si>
    <t>AL22</t>
  </si>
  <si>
    <t>AL23</t>
  </si>
  <si>
    <t>AL25</t>
  </si>
  <si>
    <t>AL27</t>
  </si>
  <si>
    <t>AL29</t>
  </si>
  <si>
    <t>AL31</t>
  </si>
  <si>
    <t>AL33</t>
  </si>
  <si>
    <t>AL35</t>
  </si>
  <si>
    <t>AL37</t>
  </si>
  <si>
    <t>AL39</t>
  </si>
  <si>
    <t>AL4</t>
  </si>
  <si>
    <t>AL6</t>
  </si>
  <si>
    <t>AL7</t>
  </si>
  <si>
    <t>AL9</t>
  </si>
  <si>
    <t>AM1</t>
  </si>
  <si>
    <t>AM10</t>
  </si>
  <si>
    <t>AM11</t>
  </si>
  <si>
    <t>AM2</t>
  </si>
  <si>
    <t>AM25</t>
  </si>
  <si>
    <t>AM29</t>
  </si>
  <si>
    <t>AM3</t>
  </si>
  <si>
    <t>AM33</t>
  </si>
  <si>
    <t>AM37</t>
  </si>
  <si>
    <t>AM39</t>
  </si>
  <si>
    <t>AM4</t>
  </si>
  <si>
    <t>AM9</t>
  </si>
  <si>
    <t>AN13</t>
  </si>
  <si>
    <t>AN14</t>
  </si>
  <si>
    <t>AN16</t>
  </si>
  <si>
    <t>AN18</t>
  </si>
  <si>
    <t>AN20</t>
  </si>
  <si>
    <t>AN22</t>
  </si>
  <si>
    <t>AN24</t>
  </si>
  <si>
    <t>AN26</t>
  </si>
  <si>
    <t>AN27</t>
  </si>
  <si>
    <t>AN28</t>
  </si>
  <si>
    <t>AN29</t>
  </si>
  <si>
    <t>AN30</t>
  </si>
  <si>
    <t>AN31</t>
  </si>
  <si>
    <t>AN32</t>
  </si>
  <si>
    <t>AN33</t>
  </si>
  <si>
    <t>AN34</t>
  </si>
  <si>
    <t>AN35</t>
  </si>
  <si>
    <t>AN36</t>
  </si>
  <si>
    <t>AN37</t>
  </si>
  <si>
    <t>AN4</t>
  </si>
  <si>
    <t>AN5</t>
  </si>
  <si>
    <t>AN6</t>
  </si>
  <si>
    <t>AN7</t>
  </si>
  <si>
    <t>AN8</t>
  </si>
  <si>
    <t>AN9</t>
  </si>
  <si>
    <t>AP11</t>
  </si>
  <si>
    <t>AP13</t>
  </si>
  <si>
    <t>AP2</t>
  </si>
  <si>
    <t>AP27</t>
  </si>
  <si>
    <t>AP32</t>
  </si>
  <si>
    <t>AP37</t>
  </si>
  <si>
    <t>AP38</t>
  </si>
  <si>
    <t>AP39</t>
  </si>
  <si>
    <t>AP4</t>
  </si>
  <si>
    <t>AP40</t>
  </si>
  <si>
    <t>AP9</t>
  </si>
  <si>
    <t>AR11</t>
  </si>
  <si>
    <t>AR13</t>
  </si>
  <si>
    <t>AR15</t>
  </si>
  <si>
    <t>AR17</t>
  </si>
  <si>
    <t>AR19</t>
  </si>
  <si>
    <t>AR2</t>
  </si>
  <si>
    <t>AR21</t>
  </si>
  <si>
    <t>AR23</t>
  </si>
  <si>
    <t>AR25</t>
  </si>
  <si>
    <t>AR27</t>
  </si>
  <si>
    <t>AR29</t>
  </si>
  <si>
    <t>AR30</t>
  </si>
  <si>
    <t>AR32</t>
  </si>
  <si>
    <t>AR34</t>
  </si>
  <si>
    <t>AR35</t>
  </si>
  <si>
    <t>AR37</t>
  </si>
  <si>
    <t>AR4</t>
  </si>
  <si>
    <t>AR6</t>
  </si>
  <si>
    <t>AR7</t>
  </si>
  <si>
    <t>AR9</t>
  </si>
  <si>
    <t>AT13</t>
  </si>
  <si>
    <t>AT15</t>
  </si>
  <si>
    <t>AT16</t>
  </si>
  <si>
    <t>AT17</t>
  </si>
  <si>
    <t>AT18</t>
  </si>
  <si>
    <t>AT20</t>
  </si>
  <si>
    <t>AT22</t>
  </si>
  <si>
    <t>AT27</t>
  </si>
  <si>
    <t>AT32</t>
  </si>
  <si>
    <t>AT37</t>
  </si>
  <si>
    <t>AT39</t>
  </si>
  <si>
    <t>AT4</t>
  </si>
  <si>
    <t>AT9</t>
  </si>
  <si>
    <t>AU1</t>
  </si>
  <si>
    <t>AU10</t>
  </si>
  <si>
    <t>AU11</t>
  </si>
  <si>
    <t>AU12</t>
  </si>
  <si>
    <t>AU2</t>
  </si>
  <si>
    <t>AU26</t>
  </si>
  <si>
    <t>AU28</t>
  </si>
  <si>
    <t>AU29</t>
  </si>
  <si>
    <t>AU3</t>
  </si>
  <si>
    <t>AU30</t>
  </si>
  <si>
    <t>AU31</t>
  </si>
  <si>
    <t>AU33</t>
  </si>
  <si>
    <t>AU34</t>
  </si>
  <si>
    <t>AU35</t>
  </si>
  <si>
    <t>AU36</t>
  </si>
  <si>
    <t>AU37</t>
  </si>
  <si>
    <t>AU39</t>
  </si>
  <si>
    <t>AU4</t>
  </si>
  <si>
    <t>AU5</t>
  </si>
  <si>
    <t>AU6</t>
  </si>
  <si>
    <t>AU7</t>
  </si>
  <si>
    <t>AU8</t>
  </si>
  <si>
    <t>AU9</t>
  </si>
  <si>
    <t>AV10</t>
  </si>
  <si>
    <t>AV12</t>
  </si>
  <si>
    <t>AV21</t>
  </si>
  <si>
    <t>AV32</t>
  </si>
  <si>
    <t>AV37</t>
  </si>
  <si>
    <t>AV6</t>
  </si>
  <si>
    <t>AW12</t>
  </si>
  <si>
    <t>AW32</t>
  </si>
  <si>
    <t>AW34</t>
  </si>
  <si>
    <t>AW35</t>
  </si>
  <si>
    <t>AW37</t>
  </si>
  <si>
    <t>AW4</t>
  </si>
  <si>
    <t>AW6</t>
  </si>
  <si>
    <t>AW8</t>
  </si>
  <si>
    <t>AY12</t>
  </si>
  <si>
    <t>AY3</t>
  </si>
  <si>
    <t>AY32</t>
  </si>
  <si>
    <t>AY6</t>
  </si>
  <si>
    <t>B10</t>
  </si>
  <si>
    <t>B24</t>
  </si>
  <si>
    <t>B26</t>
  </si>
  <si>
    <t>B28</t>
  </si>
  <si>
    <t>B30</t>
  </si>
  <si>
    <t>B32</t>
  </si>
  <si>
    <t>B34</t>
  </si>
  <si>
    <t>C12</t>
  </si>
  <si>
    <t>C13</t>
  </si>
  <si>
    <t>C2</t>
  </si>
  <si>
    <t>C37</t>
  </si>
  <si>
    <t>C39</t>
  </si>
  <si>
    <t>C5</t>
  </si>
  <si>
    <t>C8</t>
  </si>
  <si>
    <t>D11</t>
  </si>
  <si>
    <t>D15</t>
  </si>
  <si>
    <t>D18</t>
  </si>
  <si>
    <t>D20</t>
  </si>
  <si>
    <t>D22</t>
  </si>
  <si>
    <t>D24</t>
  </si>
  <si>
    <t>D26</t>
  </si>
  <si>
    <t>D28</t>
  </si>
  <si>
    <t>D30</t>
  </si>
  <si>
    <t>D32</t>
  </si>
  <si>
    <t>D36</t>
  </si>
  <si>
    <t>D39</t>
  </si>
  <si>
    <t>D4</t>
  </si>
  <si>
    <t>D7</t>
  </si>
  <si>
    <t>D9</t>
  </si>
  <si>
    <t>E10</t>
  </si>
  <si>
    <t>E11</t>
  </si>
  <si>
    <t>E13</t>
  </si>
  <si>
    <t>E14</t>
  </si>
  <si>
    <t>E16</t>
  </si>
  <si>
    <t>E3</t>
  </si>
  <si>
    <t>E35</t>
  </si>
  <si>
    <t>E38</t>
  </si>
  <si>
    <t>E5</t>
  </si>
  <si>
    <t>E8</t>
  </si>
  <si>
    <t>E9</t>
  </si>
  <si>
    <t>F1</t>
  </si>
  <si>
    <t>F10</t>
  </si>
  <si>
    <t>F12</t>
  </si>
  <si>
    <t>F14</t>
  </si>
  <si>
    <t>F16</t>
  </si>
  <si>
    <t>F18</t>
  </si>
  <si>
    <t>F20</t>
  </si>
  <si>
    <t>F22</t>
  </si>
  <si>
    <t>F24</t>
  </si>
  <si>
    <t>F26</t>
  </si>
  <si>
    <t>F28</t>
  </si>
  <si>
    <t>F30</t>
  </si>
  <si>
    <t>F32</t>
  </si>
  <si>
    <t>F34</t>
  </si>
  <si>
    <t>F37</t>
  </si>
  <si>
    <t>F4</t>
  </si>
  <si>
    <t>F40</t>
  </si>
  <si>
    <t>F7</t>
  </si>
  <si>
    <t>G15</t>
  </si>
  <si>
    <t>G35</t>
  </si>
  <si>
    <t>G38</t>
  </si>
  <si>
    <t>G5</t>
  </si>
  <si>
    <t>G8</t>
  </si>
  <si>
    <t>H11</t>
  </si>
  <si>
    <t>H13</t>
  </si>
  <si>
    <t>H16</t>
  </si>
  <si>
    <t>H18</t>
  </si>
  <si>
    <t>H20</t>
  </si>
  <si>
    <t>H22</t>
  </si>
  <si>
    <t>H24</t>
  </si>
  <si>
    <t>H26</t>
  </si>
  <si>
    <t>H28</t>
  </si>
  <si>
    <t>H30</t>
  </si>
  <si>
    <t>H32</t>
  </si>
  <si>
    <t>H34</t>
  </si>
  <si>
    <t>H37</t>
  </si>
  <si>
    <t>H4</t>
  </si>
  <si>
    <t>H40</t>
  </si>
  <si>
    <t>H7</t>
  </si>
  <si>
    <t>H9</t>
  </si>
  <si>
    <t>J10</t>
  </si>
  <si>
    <t>J12</t>
  </si>
  <si>
    <t>J14</t>
  </si>
  <si>
    <t>J16</t>
  </si>
  <si>
    <t>J3</t>
  </si>
  <si>
    <t>J35</t>
  </si>
  <si>
    <t>J38</t>
  </si>
  <si>
    <t>J5</t>
  </si>
  <si>
    <t>J8</t>
  </si>
  <si>
    <t>K1</t>
  </si>
  <si>
    <t>K10</t>
  </si>
  <si>
    <t>K14</t>
  </si>
  <si>
    <t>K15</t>
  </si>
  <si>
    <t>K18</t>
  </si>
  <si>
    <t>K20</t>
  </si>
  <si>
    <t>K22</t>
  </si>
  <si>
    <t>K24</t>
  </si>
  <si>
    <t>K26</t>
  </si>
  <si>
    <t>K28</t>
  </si>
  <si>
    <t>K30</t>
  </si>
  <si>
    <t>K34</t>
  </si>
  <si>
    <t>K37</t>
  </si>
  <si>
    <t>K4</t>
  </si>
  <si>
    <t>K40</t>
  </si>
  <si>
    <t>K7</t>
  </si>
  <si>
    <t>K8</t>
  </si>
  <si>
    <t>L5</t>
  </si>
  <si>
    <t>L8</t>
  </si>
  <si>
    <t>L9</t>
  </si>
  <si>
    <t>M4</t>
  </si>
  <si>
    <t>M7</t>
  </si>
  <si>
    <t>N10</t>
  </si>
  <si>
    <t>N16</t>
  </si>
  <si>
    <t>N3</t>
  </si>
  <si>
    <t>N33</t>
  </si>
  <si>
    <t>N5</t>
  </si>
  <si>
    <t>N8</t>
  </si>
  <si>
    <t>P1</t>
  </si>
  <si>
    <t>P32</t>
  </si>
  <si>
    <t>P35</t>
  </si>
  <si>
    <t>P4</t>
  </si>
  <si>
    <t>P40</t>
  </si>
  <si>
    <t>P7</t>
  </si>
  <si>
    <t>R37</t>
  </si>
  <si>
    <t>R38</t>
  </si>
  <si>
    <t>R39</t>
  </si>
  <si>
    <t>R5</t>
  </si>
  <si>
    <t>R8</t>
  </si>
  <si>
    <t>T2</t>
  </si>
  <si>
    <t>T34</t>
  </si>
  <si>
    <t>T35</t>
  </si>
  <si>
    <t>T36</t>
  </si>
  <si>
    <t>T8</t>
  </si>
  <si>
    <t>U3</t>
  </si>
  <si>
    <t>U32</t>
  </si>
  <si>
    <t>U4</t>
  </si>
  <si>
    <t>U6</t>
  </si>
  <si>
    <t>V35</t>
  </si>
  <si>
    <t>V37</t>
  </si>
  <si>
    <t>V39</t>
  </si>
  <si>
    <t>V6</t>
  </si>
  <si>
    <t>V8</t>
  </si>
  <si>
    <t>W33</t>
  </si>
  <si>
    <t>W4</t>
  </si>
  <si>
    <t>Y35</t>
  </si>
  <si>
    <t>Y37</t>
  </si>
  <si>
    <t>Y5</t>
  </si>
  <si>
    <t>Y8</t>
  </si>
  <si>
    <t>Sync1</t>
  </si>
  <si>
    <t>J1507.CS10</t>
  </si>
  <si>
    <t>J1507.93</t>
  </si>
  <si>
    <t>J1507_PIN093</t>
  </si>
  <si>
    <t>Matchloop</t>
  </si>
  <si>
    <t>J1508.CS14</t>
  </si>
  <si>
    <t>J1508.41</t>
  </si>
  <si>
    <t>J1508_PIN041</t>
  </si>
  <si>
    <t>UA11.1</t>
    <phoneticPr fontId="2"/>
  </si>
  <si>
    <t>J1505.DS14</t>
  </si>
  <si>
    <t>J1505.42</t>
  </si>
  <si>
    <t>J1505_PIN042</t>
  </si>
  <si>
    <t>D3_TC_TD1__DMI_AMON1</t>
  </si>
  <si>
    <t>J1809.BS8</t>
  </si>
  <si>
    <t>J1809.123</t>
  </si>
  <si>
    <t>J1809_PIN123</t>
  </si>
  <si>
    <t>D3_TC_TD1__DMI_AMON2</t>
  </si>
  <si>
    <t>J1809.AS8</t>
  </si>
  <si>
    <t>J1809.124</t>
  </si>
  <si>
    <t>J1809_PIN124</t>
  </si>
  <si>
    <t>D3_TC_TD1__DMI_RXN_4</t>
  </si>
  <si>
    <t>J1807.CS1</t>
  </si>
  <si>
    <t>J1807.21</t>
  </si>
  <si>
    <t>J1807_PIN021</t>
  </si>
  <si>
    <t>D3_TC_TD1__DMI_RXN_5</t>
  </si>
  <si>
    <t>J1807.DS3</t>
  </si>
  <si>
    <t>J1807.18</t>
  </si>
  <si>
    <t>J1807_PIN018</t>
  </si>
  <si>
    <t>D3_TC_TD1__DMI_RXN_6</t>
  </si>
  <si>
    <t>J1808.BS3</t>
  </si>
  <si>
    <t>J1808.69</t>
  </si>
  <si>
    <t>J1808_PIN069</t>
  </si>
  <si>
    <t>D3_TC_TD1__DMI_RXN_7</t>
  </si>
  <si>
    <t>J1808.DS4</t>
  </si>
  <si>
    <t>J1808.60</t>
  </si>
  <si>
    <t>J1808_PIN060</t>
  </si>
  <si>
    <t>D3_TC_TD1__DMI_RXP_4</t>
  </si>
  <si>
    <t>J1807.CS2</t>
  </si>
  <si>
    <t>J1807.19</t>
  </si>
  <si>
    <t>J1807_PIN019</t>
  </si>
  <si>
    <t>D3_TC_TD1__DMI_RXP_5</t>
  </si>
  <si>
    <t>J1807.DS4</t>
  </si>
  <si>
    <t>J1807.16</t>
  </si>
  <si>
    <t>J1807_PIN016</t>
  </si>
  <si>
    <t>D3_TC_TD1__DMI_RXP_6</t>
  </si>
  <si>
    <t>J1808.CS4</t>
  </si>
  <si>
    <t>J1808.59</t>
  </si>
  <si>
    <t>J1808_PIN059</t>
  </si>
  <si>
    <t>D3_TC_TD1__DMI_RXP_7</t>
  </si>
  <si>
    <t>J1808.DS3</t>
  </si>
  <si>
    <t>J1808.62</t>
  </si>
  <si>
    <t>J1808_PIN062</t>
  </si>
  <si>
    <t>D3_TC_TD1__DMI_TXN_4</t>
  </si>
  <si>
    <t>J1808.CS3</t>
  </si>
  <si>
    <t>J1808.61</t>
  </si>
  <si>
    <t>J1808_PIN061</t>
  </si>
  <si>
    <t>D3_TC_TD1__DMI_TXN_5</t>
  </si>
  <si>
    <t>J1807.DS2</t>
  </si>
  <si>
    <t>J1807.20</t>
  </si>
  <si>
    <t>J1807_PIN020</t>
  </si>
  <si>
    <t>D3_TC_TD1__DMI_TXN_6</t>
  </si>
  <si>
    <t>J1808.DS2</t>
  </si>
  <si>
    <t>J1808.64</t>
  </si>
  <si>
    <t>J1808_PIN064</t>
  </si>
  <si>
    <t>D3_TC_TD1__DMI_TXN_7</t>
  </si>
  <si>
    <t>J1809.AS3</t>
  </si>
  <si>
    <t>J1809.114</t>
  </si>
  <si>
    <t>J1809_PIN114</t>
  </si>
  <si>
    <t>D3_TC_TD1__DMI_TXP_4</t>
  </si>
  <si>
    <t>J1808.BS2</t>
  </si>
  <si>
    <t>J1808.67</t>
  </si>
  <si>
    <t>J1808_PIN067</t>
  </si>
  <si>
    <t>D3_TC_TD1__DMI_TXP_5</t>
  </si>
  <si>
    <t>J1807.DS1</t>
  </si>
  <si>
    <t>J1807.22</t>
  </si>
  <si>
    <t>J1807_PIN022</t>
  </si>
  <si>
    <t>D3_TC_TD1__DMI_TXP_6</t>
  </si>
  <si>
    <t>J1808.CS2</t>
  </si>
  <si>
    <t>J1808.63</t>
  </si>
  <si>
    <t>J1808_PIN063</t>
  </si>
  <si>
    <t>D3_TC_TD1__DMI_TXP_7</t>
  </si>
  <si>
    <t>J1809.AS2</t>
  </si>
  <si>
    <t>J1809.112</t>
  </si>
  <si>
    <t>J1809_PIN112</t>
  </si>
  <si>
    <t>D3_TC_TD1__DP_OBS</t>
  </si>
  <si>
    <t>J1503.BS4</t>
  </si>
  <si>
    <t>J1503.27</t>
  </si>
  <si>
    <t>J1503_PIN027</t>
  </si>
  <si>
    <t>D3_TC_TD1__H_RTCCLK</t>
  </si>
  <si>
    <t>J1808.BS4</t>
  </si>
  <si>
    <t>J1808.71</t>
  </si>
  <si>
    <t>J1808_PIN071</t>
  </si>
  <si>
    <t>D3_TC_TD1__PCIEX4_RXN_0</t>
  </si>
  <si>
    <t>J1502.CS6</t>
  </si>
  <si>
    <t>J1502.57</t>
  </si>
  <si>
    <t>J1502_PIN057</t>
  </si>
  <si>
    <t>D3_TC_TD1__PCIEX4_RXN_1</t>
  </si>
  <si>
    <t>J1503.DS9</t>
  </si>
  <si>
    <t>J1503.8</t>
  </si>
  <si>
    <t>J1503_PIN008</t>
  </si>
  <si>
    <t>D3_TC_TD1__PCIEX4_RXN_2</t>
  </si>
  <si>
    <t>J1503.BS7</t>
  </si>
  <si>
    <t>J1503.33</t>
  </si>
  <si>
    <t>J1503_PIN033</t>
  </si>
  <si>
    <t>D3_TC_TD1__PCIEX4_RXN_3</t>
  </si>
  <si>
    <t>J1503.AS7</t>
  </si>
  <si>
    <t>J1503.34</t>
  </si>
  <si>
    <t>J1503_PIN034</t>
  </si>
  <si>
    <t>D3_TC_TD1__PCIEX4_RXP_0</t>
  </si>
  <si>
    <t>J1502.CS7</t>
  </si>
  <si>
    <t>J1502.55</t>
  </si>
  <si>
    <t>J1502_PIN055</t>
  </si>
  <si>
    <t>D3_TC_TD1__PCIEX4_RXP_1</t>
  </si>
  <si>
    <t>J1503.DS8</t>
  </si>
  <si>
    <t>J1503.10</t>
  </si>
  <si>
    <t>J1503_PIN010</t>
  </si>
  <si>
    <t>D3_TC_TD1__PCIEX4_RXP_2</t>
  </si>
  <si>
    <t>J1503.CS8</t>
  </si>
  <si>
    <t>J1503.9</t>
  </si>
  <si>
    <t>J1503_PIN009</t>
  </si>
  <si>
    <t>D3_TC_TD1__PCIEX4_RXP_3</t>
  </si>
  <si>
    <t>J1503.AS6</t>
  </si>
  <si>
    <t>J1503.32</t>
  </si>
  <si>
    <t>J1503_PIN032</t>
  </si>
  <si>
    <t>D3_TC_TD1__PCIEX4_TXN_0</t>
  </si>
  <si>
    <t>J1808.AS14</t>
  </si>
  <si>
    <t>J1808.84</t>
  </si>
  <si>
    <t>J1808_PIN084</t>
  </si>
  <si>
    <t>D3_TC_TD1__PCIEX4_TXN_1</t>
  </si>
  <si>
    <t>J1808.DS14</t>
  </si>
  <si>
    <t>J1808.42</t>
  </si>
  <si>
    <t>J1808_PIN042</t>
  </si>
  <si>
    <t>D3_TC_TD1__PCIEX4_TXN_2</t>
  </si>
  <si>
    <t>J1809.BS14</t>
  </si>
  <si>
    <t>J1809.127</t>
  </si>
  <si>
    <t>J1809_PIN127</t>
  </si>
  <si>
    <t>D3_TC_TD1__PCIEX4_TXN_3</t>
  </si>
  <si>
    <t>J1808.CS11</t>
  </si>
  <si>
    <t>J1808.47</t>
  </si>
  <si>
    <t>J1808_PIN047</t>
  </si>
  <si>
    <t>D3_TC_TD1__PCIEX4_TXP_0</t>
  </si>
  <si>
    <t>J1808.BS14</t>
  </si>
  <si>
    <t>J1808.83</t>
  </si>
  <si>
    <t>J1808_PIN083</t>
  </si>
  <si>
    <t>D3_TC_TD1__PCIEX4_TXP_1</t>
  </si>
  <si>
    <t>J1808.CS14</t>
  </si>
  <si>
    <t>J1808.41</t>
  </si>
  <si>
    <t>J1808_PIN041</t>
  </si>
  <si>
    <t>D3_TC_TD1__PCIEX4_TXP_2</t>
  </si>
  <si>
    <t>J1809.AS14</t>
  </si>
  <si>
    <t>J1809.128</t>
  </si>
  <si>
    <t>J1809_PIN128</t>
  </si>
  <si>
    <t>D3_TC_TD1__PCIEX4_TXP_3</t>
  </si>
  <si>
    <t>J1808.DS11</t>
  </si>
  <si>
    <t>J1808.48</t>
  </si>
  <si>
    <t>J1808_PIN048</t>
  </si>
  <si>
    <t>D3_TC_TD1__PE4_AMON1</t>
  </si>
  <si>
    <t>J1809.AS5</t>
  </si>
  <si>
    <t>J1809.118</t>
  </si>
  <si>
    <t>J1809_PIN118</t>
  </si>
  <si>
    <t>D3_TC_TD1__PE4_AMON2</t>
  </si>
  <si>
    <t>J1809.AS4</t>
  </si>
  <si>
    <t>J1809.116</t>
  </si>
  <si>
    <t>J1809_PIN116</t>
  </si>
  <si>
    <t>D3_TC_TD1__VCCIO_1_2_SENSE</t>
  </si>
  <si>
    <t>J1807.BS3</t>
  </si>
  <si>
    <t>J1807.25</t>
  </si>
  <si>
    <t>J1807_PIN025</t>
  </si>
  <si>
    <t>D3_TC_TD1__VCCFPGM1</t>
  </si>
  <si>
    <t>J1809.BS4</t>
  </si>
  <si>
    <t>J1809.115</t>
  </si>
  <si>
    <t>J1809_PIN115</t>
  </si>
  <si>
    <t>D3_TC_TD1__VCCFPGM2</t>
  </si>
  <si>
    <t>J1809.BS5</t>
  </si>
  <si>
    <t>J1809.117</t>
  </si>
  <si>
    <t>J1809_PIN117</t>
  </si>
  <si>
    <t>D3_TC_G03_TD1__VCCIO_1</t>
  </si>
  <si>
    <t>J1807.CS6</t>
  </si>
  <si>
    <t>J1807.13</t>
  </si>
  <si>
    <t>J1807_PIN013</t>
  </si>
  <si>
    <t>D3_TC_G04_TD1__VCCIO_2</t>
  </si>
  <si>
    <t>J1807.AS5</t>
  </si>
  <si>
    <t>J1807.30</t>
  </si>
  <si>
    <t>J1807_PIN030</t>
  </si>
  <si>
    <t>D3_TC_TD1__VCCCOREG4</t>
  </si>
  <si>
    <t>J1502.DS7</t>
  </si>
  <si>
    <t>J1502.56</t>
  </si>
  <si>
    <t>J1502_PIN056</t>
  </si>
  <si>
    <t>D3_TC_TD1__VCCCOREG5</t>
  </si>
  <si>
    <t>J1807.BS5</t>
  </si>
  <si>
    <t>J1807.29</t>
  </si>
  <si>
    <t>J1807_PIN029</t>
  </si>
  <si>
    <t>D3_TC_G01_TD1__DDR_VREF_CA_0__DDR_VREF_CA_1</t>
  </si>
  <si>
    <t>J1502.CS14</t>
  </si>
  <si>
    <t>J1502.41</t>
  </si>
  <si>
    <t>J1502_PIN041</t>
  </si>
  <si>
    <t>D3_TC_G02_TD1__DDR_VREF_CA_2__DDR_VREF_CA_3</t>
  </si>
  <si>
    <t>J1502.CS13</t>
  </si>
  <si>
    <t>J1502.43</t>
  </si>
  <si>
    <t>J1502_PIN043</t>
  </si>
  <si>
    <t>D3_TC_M42_TD2__AUDCLK</t>
  </si>
  <si>
    <t>J1806.DS7</t>
  </si>
  <si>
    <t>J1806.100</t>
  </si>
  <si>
    <t>J1806_PIN100</t>
  </si>
  <si>
    <t>D3_TC_M42_TD2__AUDIN</t>
  </si>
  <si>
    <t>J1806.DS6</t>
  </si>
  <si>
    <t>J1806.102</t>
  </si>
  <si>
    <t>J1806_PIN102</t>
  </si>
  <si>
    <t>D3_TC_M42_TD2__AUDOUT</t>
  </si>
  <si>
    <t>J1806.DS8</t>
  </si>
  <si>
    <t>J1806.98</t>
  </si>
  <si>
    <t>J1806_PIN098</t>
  </si>
  <si>
    <t>D3_TC_DP01_TD1_TP__BCLK_N</t>
  </si>
  <si>
    <t>J1808.DS1</t>
  </si>
  <si>
    <t>J1808.66</t>
  </si>
  <si>
    <t>J1808_PIN066</t>
  </si>
  <si>
    <t>TPC41.1</t>
  </si>
  <si>
    <t>D3_TC_DP01_TD1_TP__BCLK_P</t>
  </si>
  <si>
    <t>J1808.CS1</t>
  </si>
  <si>
    <t>J1808.65</t>
  </si>
  <si>
    <t>J1808_PIN065</t>
  </si>
  <si>
    <t>TPC42.1</t>
  </si>
  <si>
    <t>D3_TC_TD1__CATERR_N</t>
  </si>
  <si>
    <t>J1808.DS7</t>
  </si>
  <si>
    <t>J1808.56</t>
  </si>
  <si>
    <t>J1808_PIN056</t>
  </si>
  <si>
    <t>D3_TC_DP02_TD1_TP__CLK24MHZ_N</t>
  </si>
  <si>
    <t>J1808.BS5</t>
  </si>
  <si>
    <t>J1808.73</t>
  </si>
  <si>
    <t>J1808_PIN073</t>
  </si>
  <si>
    <t>TPC43.1</t>
  </si>
  <si>
    <t>D3_TC_DP02_TD1_TP__CLK24MHZ_P</t>
  </si>
  <si>
    <t>J1808.AS5</t>
  </si>
  <si>
    <t>J1808.74</t>
  </si>
  <si>
    <t>J1808_PIN074</t>
  </si>
  <si>
    <t>TPC44.1</t>
  </si>
  <si>
    <t>D3_TC_TD1__CPU_EDM_0</t>
  </si>
  <si>
    <t>J1809.CS11</t>
  </si>
  <si>
    <t>J1809.91</t>
  </si>
  <si>
    <t>J1809_PIN091</t>
  </si>
  <si>
    <t>D3_TC_TD1__CPU_EDM_1</t>
  </si>
  <si>
    <t>J1809.BS9</t>
  </si>
  <si>
    <t>J1809.125</t>
  </si>
  <si>
    <t>J1809_PIN125</t>
  </si>
  <si>
    <t>D3_TC_M01_SC8_TD1_TP__CPU_JTAG_TCK__TC</t>
  </si>
  <si>
    <t>J1809.CS3</t>
  </si>
  <si>
    <t>J1809.105</t>
  </si>
  <si>
    <t>J1809_PIN105</t>
  </si>
  <si>
    <t>UC10.12</t>
  </si>
  <si>
    <t>TPC79.1</t>
  </si>
  <si>
    <t>RC355.2</t>
  </si>
  <si>
    <t>UC10.14</t>
  </si>
  <si>
    <t>RC355.1</t>
  </si>
  <si>
    <t>L15_INT3_HS1/L17_INT4_HS2</t>
  </si>
  <si>
    <t>D3_TC_M01_SC8_TD1_TP__CPU_JTAG_TDI__TC</t>
  </si>
  <si>
    <t>J1809.BS7</t>
  </si>
  <si>
    <t>J1809.121</t>
  </si>
  <si>
    <t>J1809_PIN121</t>
  </si>
  <si>
    <t>UC10.7</t>
  </si>
  <si>
    <t>TPC80.1</t>
  </si>
  <si>
    <t>RC357.2</t>
  </si>
  <si>
    <t>UC10.5</t>
  </si>
  <si>
    <t>RC357.1</t>
  </si>
  <si>
    <t>D3_TC_M01_SC8_TD1_TP__CPU_JTAG_TDO__TC</t>
  </si>
  <si>
    <t>J1809.AS7</t>
  </si>
  <si>
    <t>J1809.122</t>
  </si>
  <si>
    <t>J1809_PIN122</t>
  </si>
  <si>
    <t>UC10.4</t>
  </si>
  <si>
    <t>TPC82.1</t>
  </si>
  <si>
    <t>RC358.2</t>
  </si>
  <si>
    <t>UC10.2</t>
  </si>
  <si>
    <t>RC358.1</t>
  </si>
  <si>
    <t>D3_TC_M01_SC8_TD1_TP__CPU_JTAG_TMS__TC</t>
  </si>
  <si>
    <t>J1809.CS4</t>
  </si>
  <si>
    <t>J1809.103</t>
  </si>
  <si>
    <t>J1809_PIN103</t>
  </si>
  <si>
    <t>UC10.9</t>
  </si>
  <si>
    <t>TPC81.1</t>
  </si>
  <si>
    <t>RC356.2</t>
  </si>
  <si>
    <t>UC10.11</t>
  </si>
  <si>
    <t>RC356.1</t>
  </si>
  <si>
    <t>D3_TC_M01_TD1_TP__CPU_JTAG_TRST_N__TC</t>
  </si>
  <si>
    <t>J1808.AS2</t>
  </si>
  <si>
    <t>J1808.68</t>
  </si>
  <si>
    <t>J1808_PIN068</t>
  </si>
  <si>
    <t>UC11.4</t>
  </si>
  <si>
    <t>TPC83.1</t>
  </si>
  <si>
    <t>RC361.2</t>
  </si>
  <si>
    <t>UC11.2</t>
  </si>
  <si>
    <t>RC361.1</t>
  </si>
  <si>
    <t>D3_TC_TD1__CPU_TRIGGERIN</t>
  </si>
  <si>
    <t>J1807.AS2</t>
  </si>
  <si>
    <t>J1807.24</t>
  </si>
  <si>
    <t>J1807_PIN024</t>
  </si>
  <si>
    <t>D3_TC_TD1__CPU_TRIGGEROUT</t>
  </si>
  <si>
    <t>J1807.AS4</t>
  </si>
  <si>
    <t>J1807.28</t>
  </si>
  <si>
    <t>J1807_PIN028</t>
  </si>
  <si>
    <t>D3_TC_TD1__CPUPWRGD</t>
  </si>
  <si>
    <t>J1808.AS3</t>
  </si>
  <si>
    <t>J1808.70</t>
  </si>
  <si>
    <t>J1808_PIN070</t>
  </si>
  <si>
    <t>D3_TC_M02_DP03_TD1__DDI1_AUXN</t>
  </si>
  <si>
    <t>J1502.CS2</t>
  </si>
  <si>
    <t>J1502.63</t>
  </si>
  <si>
    <t>J1502_PIN063</t>
  </si>
  <si>
    <t>D3_TC_M02_DP03_TD1__DDI1_AUXP</t>
  </si>
  <si>
    <t>J1502.DS2</t>
  </si>
  <si>
    <t>J1502.64</t>
  </si>
  <si>
    <t>J1502_PIN064</t>
  </si>
  <si>
    <t>D3_TC_M02_DP04_TD1__DDI1_TXN_0__TC</t>
  </si>
  <si>
    <t>J1503.CS9</t>
  </si>
  <si>
    <t>J1503.7</t>
  </si>
  <si>
    <t>J1503_PIN007</t>
  </si>
  <si>
    <t>LC141.10</t>
  </si>
  <si>
    <t>LC141.9</t>
  </si>
  <si>
    <t>D3_TC_M02_DP05_TD1__DDI1_TXN_1__TC</t>
  </si>
  <si>
    <t>J1503.BS3</t>
  </si>
  <si>
    <t>J1503.25</t>
  </si>
  <si>
    <t>J1503_PIN025</t>
  </si>
  <si>
    <t>LC141.7</t>
  </si>
  <si>
    <t>LC141.8</t>
  </si>
  <si>
    <t>D3_TC_M02_DP06_TD1__DDI1_TXN_2__TC</t>
  </si>
  <si>
    <t>J1503.DS1</t>
  </si>
  <si>
    <t>J1503.22</t>
  </si>
  <si>
    <t>J1503_PIN022</t>
  </si>
  <si>
    <t>LC142.10</t>
  </si>
  <si>
    <t>LC142.9</t>
  </si>
  <si>
    <t>D3_TC_M02_DP07_TD1__DDI1_TXN_3__TC</t>
  </si>
  <si>
    <t>J1503.DS2</t>
  </si>
  <si>
    <t>J1503.20</t>
  </si>
  <si>
    <t>J1503_PIN020</t>
  </si>
  <si>
    <t>LC142.7</t>
  </si>
  <si>
    <t>LC142.8</t>
  </si>
  <si>
    <t>D3_TC_M02_DP04_TD1__DDI1_TXP_0__TC</t>
  </si>
  <si>
    <t>J1503.BS8</t>
  </si>
  <si>
    <t>J1503.35</t>
  </si>
  <si>
    <t>J1503_PIN035</t>
  </si>
  <si>
    <t>LC141.1</t>
  </si>
  <si>
    <t>LC141.2</t>
  </si>
  <si>
    <t>D3_TC_M02_DP05_TD1__DDI1_TXP_1__TC</t>
  </si>
  <si>
    <t>J1503.BS2</t>
  </si>
  <si>
    <t>J1503.23</t>
  </si>
  <si>
    <t>J1503_PIN023</t>
  </si>
  <si>
    <t>LC141.4</t>
  </si>
  <si>
    <t>LC141.3</t>
  </si>
  <si>
    <t>D3_TC_M02_DP06_TD1__DDI1_TXP_2__TC</t>
  </si>
  <si>
    <t>J1503.CS1</t>
  </si>
  <si>
    <t>J1503.21</t>
  </si>
  <si>
    <t>J1503_PIN021</t>
  </si>
  <si>
    <t>LC142.1</t>
  </si>
  <si>
    <t>LC142.2</t>
  </si>
  <si>
    <t>D3_TC_M02_DP07_TD1__DDI1_TXP_3__TC</t>
  </si>
  <si>
    <t>J1503.CS2</t>
  </si>
  <si>
    <t>J1503.19</t>
  </si>
  <si>
    <t>J1503_PIN019</t>
  </si>
  <si>
    <t>LC142.4</t>
  </si>
  <si>
    <t>LC142.3</t>
  </si>
  <si>
    <t>D3_TC_M03_DP08_TD1__DDI2_AUXN</t>
  </si>
  <si>
    <t>J1503.DS6</t>
  </si>
  <si>
    <t>J1503.14</t>
  </si>
  <si>
    <t>J1503_PIN014</t>
  </si>
  <si>
    <t>D3_TC_M03_DP08_TD1__DDI2_AUXP</t>
  </si>
  <si>
    <t>J1503.DS7</t>
  </si>
  <si>
    <t>J1503.12</t>
  </si>
  <si>
    <t>J1503_PIN012</t>
  </si>
  <si>
    <t>D3_TC_M03_DP09_TD1__DDI2_TXN_0__TC</t>
  </si>
  <si>
    <t>J1809.DS1</t>
  </si>
  <si>
    <t>J1809.110</t>
  </si>
  <si>
    <t>J1809_PIN110</t>
  </si>
  <si>
    <t>LC143.10</t>
  </si>
  <si>
    <t>LC143.9</t>
  </si>
  <si>
    <t>D3_TC_M03_DP10_TD1__DDI2_TXN_1__TC</t>
  </si>
  <si>
    <t>J1809.BS3</t>
  </si>
  <si>
    <t>J1809.113</t>
  </si>
  <si>
    <t>J1809_PIN113</t>
  </si>
  <si>
    <t>LC143.7</t>
  </si>
  <si>
    <t>LC143.8</t>
  </si>
  <si>
    <t>D3_TC_M03_DP11_TD1__DDI2_TXN_2__TC</t>
  </si>
  <si>
    <t>J1809.DS9</t>
  </si>
  <si>
    <t>J1809.96</t>
  </si>
  <si>
    <t>J1809_PIN096</t>
  </si>
  <si>
    <t>LC144.10</t>
  </si>
  <si>
    <t>LC144.9</t>
  </si>
  <si>
    <t>D3_TC_M03_DP12_TD1__DDI2_TXN_3__TC</t>
  </si>
  <si>
    <t>J1809.DS4</t>
  </si>
  <si>
    <t>J1809.104</t>
  </si>
  <si>
    <t>J1809_PIN104</t>
  </si>
  <si>
    <t>LC144.7</t>
  </si>
  <si>
    <t>LC144.8</t>
  </si>
  <si>
    <t>D3_TC_M03_DP09_TD1__DDI2_TXP_0__TC</t>
  </si>
  <si>
    <t>J1809.CS1</t>
  </si>
  <si>
    <t>J1809.109</t>
  </si>
  <si>
    <t>J1809_PIN109</t>
  </si>
  <si>
    <t>LC143.1</t>
  </si>
  <si>
    <t>LC143.2</t>
  </si>
  <si>
    <t>D3_TC_M03_DP10_TD1__DDI2_TXP_1__TC</t>
  </si>
  <si>
    <t>J1809.BS2</t>
  </si>
  <si>
    <t>J1809.111</t>
  </si>
  <si>
    <t>J1809_PIN111</t>
  </si>
  <si>
    <t>LC143.4</t>
  </si>
  <si>
    <t>LC143.3</t>
  </si>
  <si>
    <t>D3_TC_M03_DP11_TD1__DDI2_TXP_2__TC</t>
  </si>
  <si>
    <t>J1809.DS8</t>
  </si>
  <si>
    <t>J1809.98</t>
  </si>
  <si>
    <t>J1809_PIN098</t>
  </si>
  <si>
    <t>LC144.1</t>
  </si>
  <si>
    <t>LC144.2</t>
  </si>
  <si>
    <t>D3_TC_M03_DP12_TD1__DDI2_TXP_3__TC</t>
  </si>
  <si>
    <t>J1809.DS3</t>
  </si>
  <si>
    <t>J1809.106</t>
  </si>
  <si>
    <t>J1809_PIN106</t>
  </si>
  <si>
    <t>LC144.4</t>
  </si>
  <si>
    <t>LC144.3</t>
  </si>
  <si>
    <t>D3_TC_M04_DP13_TD1__DDI3_AUXN</t>
  </si>
  <si>
    <t>J1503.DS3</t>
  </si>
  <si>
    <t>J1503.18</t>
  </si>
  <si>
    <t>J1503_PIN018</t>
  </si>
  <si>
    <t>D3_TC_M04_DP13_TD1__DDI3_AUXP</t>
  </si>
  <si>
    <t>J1503.CS3</t>
  </si>
  <si>
    <t>J1503.17</t>
  </si>
  <si>
    <t>J1503_PIN017</t>
  </si>
  <si>
    <t>D3_TC_M04_DP14_TD1__DDI3_TXN_0__TC</t>
  </si>
  <si>
    <t>J1809.DS7</t>
  </si>
  <si>
    <t>J1809.100</t>
  </si>
  <si>
    <t>J1809_PIN100</t>
  </si>
  <si>
    <t>LC145.10</t>
  </si>
  <si>
    <t>LC145.9</t>
  </si>
  <si>
    <t>D3_TC_M04_DP15_TD1__DDI3_TXN_1__TC</t>
  </si>
  <si>
    <t>J1809.DS2</t>
  </si>
  <si>
    <t>J1809.108</t>
  </si>
  <si>
    <t>J1809_PIN108</t>
  </si>
  <si>
    <t>LC145.7</t>
  </si>
  <si>
    <t>LC145.8</t>
  </si>
  <si>
    <t>D3_TC_M04_DP16_TD1__DDI3_TXN_2__TC</t>
  </si>
  <si>
    <t>J1503.AS8</t>
  </si>
  <si>
    <t>J1503.36</t>
  </si>
  <si>
    <t>J1503_PIN036</t>
  </si>
  <si>
    <t>LC146.10</t>
  </si>
  <si>
    <t>LC146.9</t>
  </si>
  <si>
    <t>D3_TC_M04_DP17_TD1__DDI3_TXN_3__TC</t>
  </si>
  <si>
    <t>J1503.AS2</t>
  </si>
  <si>
    <t>J1503.24</t>
  </si>
  <si>
    <t>J1503_PIN024</t>
  </si>
  <si>
    <t>LC146.7</t>
  </si>
  <si>
    <t>LC146.8</t>
  </si>
  <si>
    <t>D3_TC_M04_DP14_TD1__DDI3_TXP_0__TC</t>
  </si>
  <si>
    <t>J1809.DS6</t>
  </si>
  <si>
    <t>J1809.102</t>
  </si>
  <si>
    <t>J1809_PIN102</t>
  </si>
  <si>
    <t>LC145.1</t>
  </si>
  <si>
    <t>LC145.2</t>
  </si>
  <si>
    <t>D3_TC_M04_DP15_TD1__DDI3_TXP_1__TC</t>
  </si>
  <si>
    <t>J1809.CS2</t>
  </si>
  <si>
    <t>J1809.107</t>
  </si>
  <si>
    <t>J1809_PIN107</t>
  </si>
  <si>
    <t>LC145.4</t>
  </si>
  <si>
    <t>LC145.3</t>
  </si>
  <si>
    <t>D3_TC_M04_DP16_TD1__DDI3_TXP_2__TC</t>
  </si>
  <si>
    <t>J1503.AS9</t>
  </si>
  <si>
    <t>J1503.38</t>
  </si>
  <si>
    <t>J1503_PIN038</t>
  </si>
  <si>
    <t>LC146.1</t>
  </si>
  <si>
    <t>LC146.2</t>
  </si>
  <si>
    <t>D3_TC_M04_DP17_TD1__DDI3_TXP_3__TC</t>
  </si>
  <si>
    <t>J1503.AS3</t>
  </si>
  <si>
    <t>J1503.26</t>
  </si>
  <si>
    <t>J1503_PIN026</t>
  </si>
  <si>
    <t>LC146.4</t>
  </si>
  <si>
    <t>LC146.3</t>
  </si>
  <si>
    <t>D3_TC_M39_TD1_TP__DDR_VIEW_0</t>
  </si>
  <si>
    <t>J1807.BS4</t>
  </si>
  <si>
    <t>J1807.27</t>
  </si>
  <si>
    <t>J1807_PIN027</t>
  </si>
  <si>
    <t>TPC78.1</t>
  </si>
  <si>
    <t>D3_TC_M39_TD1_TP__DDR_VIEW_1</t>
  </si>
  <si>
    <t>J1807.CS3</t>
  </si>
  <si>
    <t>J1807.17</t>
  </si>
  <si>
    <t>J1807_PIN017</t>
  </si>
  <si>
    <t>TPC77.1</t>
  </si>
  <si>
    <t>D3_TC_TD2__DDR_VTT_CNTL</t>
  </si>
  <si>
    <t>J1801.DS14</t>
  </si>
  <si>
    <t>J1801.2</t>
  </si>
  <si>
    <t>J1801_PIN002</t>
  </si>
  <si>
    <t>D3_TC_M16_TD2__DDR0_ALERT_N</t>
  </si>
  <si>
    <t>J1802.DS9</t>
  </si>
  <si>
    <t>J1802.52</t>
  </si>
  <si>
    <t>J1802_PIN052</t>
  </si>
  <si>
    <t>D3_TC_M16_TD2__DDR0_BA_0</t>
  </si>
  <si>
    <t>J1805.DS11</t>
  </si>
  <si>
    <t>J1805.48</t>
  </si>
  <si>
    <t>J1805_PIN048</t>
  </si>
  <si>
    <t>D3_TC_M16_TD2__DDR0_BA_1</t>
  </si>
  <si>
    <t>J1805.BS2</t>
  </si>
  <si>
    <t>J1805.67</t>
  </si>
  <si>
    <t>J1805_PIN067</t>
  </si>
  <si>
    <t>D3_TC_M16_TD2__DDR0_BG0</t>
  </si>
  <si>
    <t>J1802.AS7</t>
  </si>
  <si>
    <t>J1802.78</t>
  </si>
  <si>
    <t>J1802_PIN078</t>
  </si>
  <si>
    <t>D3_TC_M16_TD2__DDR0_CAS_N_MA15</t>
  </si>
  <si>
    <t>J1804.BS14</t>
  </si>
  <si>
    <t>J1804.39</t>
  </si>
  <si>
    <t>J1804_PIN039</t>
  </si>
  <si>
    <t>D3_TC_M16_TD2__DDR0_CKE_0</t>
  </si>
  <si>
    <t>J1802.CS9</t>
  </si>
  <si>
    <t>J1802.51</t>
  </si>
  <si>
    <t>J1802_PIN051</t>
  </si>
  <si>
    <t>D3_TC_M16_TD2__DDR0_CKE_1</t>
  </si>
  <si>
    <t>J1801.BS2</t>
  </si>
  <si>
    <t>J1801.23</t>
  </si>
  <si>
    <t>J1801_PIN023</t>
  </si>
  <si>
    <t>D3_TC_M16_TD2__DDR0_CKE_2</t>
  </si>
  <si>
    <t>J1801.CS3</t>
  </si>
  <si>
    <t>J1801.17</t>
  </si>
  <si>
    <t>J1801_PIN017</t>
  </si>
  <si>
    <t>D3_TC_M16_TD2__DDR0_CKE_3</t>
  </si>
  <si>
    <t>J1801.BS3</t>
  </si>
  <si>
    <t>J1801.25</t>
  </si>
  <si>
    <t>J1801_PIN025</t>
  </si>
  <si>
    <t>D3_TC_M16_DP18_TD2__DDR0_CLK_N_0</t>
  </si>
  <si>
    <t>J1804.DS1</t>
  </si>
  <si>
    <t>J1804.22</t>
  </si>
  <si>
    <t>J1804_PIN022</t>
  </si>
  <si>
    <t>D3_TC_M16_DP19_TD2__DDR0_CLK_N_1</t>
  </si>
  <si>
    <t>J1804.DS4</t>
  </si>
  <si>
    <t>J1804.16</t>
  </si>
  <si>
    <t>J1804_PIN016</t>
  </si>
  <si>
    <t>D3_TC_M16_DP20_TD2__DDR0_CLK_N_2</t>
  </si>
  <si>
    <t>J1805.DS1</t>
  </si>
  <si>
    <t>J1805.66</t>
  </si>
  <si>
    <t>J1805_PIN066</t>
  </si>
  <si>
    <t>D3_TC_M16_DP21_TD2__DDR0_CLK_N_3</t>
  </si>
  <si>
    <t>J1805.DS4</t>
  </si>
  <si>
    <t>J1805.60</t>
  </si>
  <si>
    <t>J1805_PIN060</t>
  </si>
  <si>
    <t>D3_TC_M16_DP18_TD2__DDR0_CLK_P_0</t>
  </si>
  <si>
    <t>J1804.CS1</t>
  </si>
  <si>
    <t>J1804.21</t>
  </si>
  <si>
    <t>J1804_PIN021</t>
  </si>
  <si>
    <t>D3_TC_M16_DP19_TD2__DDR0_CLK_P_1</t>
  </si>
  <si>
    <t>J1804.DS3</t>
  </si>
  <si>
    <t>J1804.18</t>
  </si>
  <si>
    <t>J1804_PIN018</t>
  </si>
  <si>
    <t>D3_TC_M16_DP20_TD2__DDR0_CLK_P_2</t>
  </si>
  <si>
    <t>J1805.CS1</t>
  </si>
  <si>
    <t>J1805.65</t>
  </si>
  <si>
    <t>J1805_PIN065</t>
  </si>
  <si>
    <t>D3_TC_M16_DP21_TD2__DDR0_CLK_P_3</t>
  </si>
  <si>
    <t>J1805.DS3</t>
  </si>
  <si>
    <t>J1805.62</t>
  </si>
  <si>
    <t>J1805_PIN062</t>
  </si>
  <si>
    <t>D3_TC_M16_TD2__DDR0_CS_N_0</t>
  </si>
  <si>
    <t>J1805.DS12</t>
  </si>
  <si>
    <t>J1805.46</t>
  </si>
  <si>
    <t>J1805_PIN046</t>
  </si>
  <si>
    <t>D3_TC_M16_TD2__DDR0_CS_N_1</t>
  </si>
  <si>
    <t>J1805.DS14</t>
  </si>
  <si>
    <t>J1805.42</t>
  </si>
  <si>
    <t>J1805_PIN042</t>
  </si>
  <si>
    <t>D3_TC_M16_TD2__DDR0_CS_N_2</t>
  </si>
  <si>
    <t>J1805.BS14</t>
  </si>
  <si>
    <t>J1805.83</t>
  </si>
  <si>
    <t>J1805_PIN083</t>
  </si>
  <si>
    <t>D3_TC_M16_TD2__DDR0_CS_N_3</t>
  </si>
  <si>
    <t>J1806.DS12</t>
  </si>
  <si>
    <t>J1806.90</t>
  </si>
  <si>
    <t>J1806_PIN090</t>
  </si>
  <si>
    <t>D3_TC_M18_DP22_TD2__DDR0_DQS_N_8</t>
  </si>
  <si>
    <t>J1801.BS5</t>
  </si>
  <si>
    <t>J1801.29</t>
  </si>
  <si>
    <t>J1801_PIN029</t>
  </si>
  <si>
    <t>D3_TC_M18_DP22_TD2__DDR0_DQS_P_8</t>
  </si>
  <si>
    <t>J1801.BS4</t>
  </si>
  <si>
    <t>J1801.27</t>
  </si>
  <si>
    <t>J1801_PIN027</t>
  </si>
  <si>
    <t>D3_TC_M18_TD2__DDR0_ECC_0</t>
  </si>
  <si>
    <t>J1803.AS9</t>
  </si>
  <si>
    <t>J1803.126</t>
  </si>
  <si>
    <t>J1803_PIN126</t>
  </si>
  <si>
    <t>D3_TC_M18_TD2__DDR0_ECC_1</t>
  </si>
  <si>
    <t>J1802.DS8</t>
  </si>
  <si>
    <t>J1802.54</t>
  </si>
  <si>
    <t>J1802_PIN054</t>
  </si>
  <si>
    <t>D3_TC_M18_TD2__DDR0_ECC_2</t>
  </si>
  <si>
    <t>J1802.CS8</t>
  </si>
  <si>
    <t>J1802.53</t>
  </si>
  <si>
    <t>J1802_PIN053</t>
  </si>
  <si>
    <t>D3_TC_M18_TD2__DDR0_ECC_3</t>
  </si>
  <si>
    <t>J1802.BS8</t>
  </si>
  <si>
    <t>J1802.79</t>
  </si>
  <si>
    <t>J1802_PIN079</t>
  </si>
  <si>
    <t>D3_TC_M18_TD2__DDR0_ECC_4</t>
  </si>
  <si>
    <t>J1802.AS8</t>
  </si>
  <si>
    <t>J1802.80</t>
  </si>
  <si>
    <t>J1802_PIN080</t>
  </si>
  <si>
    <t>D3_TC_M18_TD2__DDR0_ECC_5</t>
  </si>
  <si>
    <t>J1801.DS8</t>
  </si>
  <si>
    <t>J1801.10</t>
  </si>
  <si>
    <t>J1801_PIN010</t>
  </si>
  <si>
    <t>D3_TC_M18_TD2__DDR0_ECC_6</t>
  </si>
  <si>
    <t>J1802.BS7</t>
  </si>
  <si>
    <t>J1802.77</t>
  </si>
  <si>
    <t>J1802_PIN077</t>
  </si>
  <si>
    <t>D3_TC_M18_TD2__DDR0_ECC_7</t>
  </si>
  <si>
    <t>J1803.BS8</t>
  </si>
  <si>
    <t>J1803.123</t>
  </si>
  <si>
    <t>J1803_PIN123</t>
  </si>
  <si>
    <t>D3_TC_M16_TD2__DDR0_MA_0</t>
  </si>
  <si>
    <t>J1803.DS13</t>
  </si>
  <si>
    <t>J1803.88</t>
  </si>
  <si>
    <t>J1803_PIN088</t>
  </si>
  <si>
    <t>D3_TC_M16_TD2__DDR0_MA_1</t>
  </si>
  <si>
    <t>J1803.DS11</t>
  </si>
  <si>
    <t>J1803.92</t>
  </si>
  <si>
    <t>J1803_PIN092</t>
  </si>
  <si>
    <t>D3_TC_M16_TD2__DDR0_MA_10</t>
  </si>
  <si>
    <t>J1804.AS14</t>
  </si>
  <si>
    <t>J1804.40</t>
  </si>
  <si>
    <t>J1804_PIN040</t>
  </si>
  <si>
    <t>D3_TC_M16_TD2__DDR0_MA_11</t>
  </si>
  <si>
    <t>J1803.AS14</t>
  </si>
  <si>
    <t>J1803.128</t>
  </si>
  <si>
    <t>J1803_PIN128</t>
  </si>
  <si>
    <t>D3_TC_M16_TD2__DDR0_MA_12</t>
  </si>
  <si>
    <t>J1802.CS12</t>
  </si>
  <si>
    <t>J1802.45</t>
  </si>
  <si>
    <t>J1802_PIN045</t>
  </si>
  <si>
    <t>D3_TC_M16_TD2__DDR0_MA_13</t>
  </si>
  <si>
    <t>J1806.CS12</t>
  </si>
  <si>
    <t>J1806.89</t>
  </si>
  <si>
    <t>J1806_PIN089</t>
  </si>
  <si>
    <t>D3_TC_M16_TD2__DDR0_BG1</t>
  </si>
  <si>
    <t>J1801.DS3</t>
  </si>
  <si>
    <t>J1801.18</t>
  </si>
  <si>
    <t>J1801_PIN018</t>
  </si>
  <si>
    <t>D3_TC_M16_TD2__DDR0_ACT_N</t>
  </si>
  <si>
    <t>J1802.CS10</t>
  </si>
  <si>
    <t>J1802.49</t>
  </si>
  <si>
    <t>J1802_PIN049</t>
  </si>
  <si>
    <t>D3_TC_M16_TD2__DDR0_MA_2</t>
  </si>
  <si>
    <t>J1803.DS12</t>
  </si>
  <si>
    <t>J1803.90</t>
  </si>
  <si>
    <t>J1803_PIN090</t>
  </si>
  <si>
    <t>D3_TC_M16_TD2__DDR0_MA_3</t>
  </si>
  <si>
    <t>J1804.CS4</t>
  </si>
  <si>
    <t>J1804.15</t>
  </si>
  <si>
    <t>J1804_PIN015</t>
  </si>
  <si>
    <t>D3_TC_M16_TD2__DDR0_MA_4</t>
  </si>
  <si>
    <t>J1805.AS9</t>
  </si>
  <si>
    <t>J1805.82</t>
  </si>
  <si>
    <t>J1805_PIN082</t>
  </si>
  <si>
    <t>D3_TC_M16_TD2__DDR0_MA_5</t>
  </si>
  <si>
    <t>J1803.CS12</t>
  </si>
  <si>
    <t>J1803.89</t>
  </si>
  <si>
    <t>J1803_PIN089</t>
  </si>
  <si>
    <t>D3_TC_M16_TD2__DDR0_MA_6</t>
  </si>
  <si>
    <t>J1803.BS14</t>
  </si>
  <si>
    <t>J1803.127</t>
  </si>
  <si>
    <t>J1803_PIN127</t>
  </si>
  <si>
    <t>D3_TC_M16_TD2__DDR0_MA_7</t>
  </si>
  <si>
    <t>J1803.BS9</t>
  </si>
  <si>
    <t>J1803.125</t>
  </si>
  <si>
    <t>J1803_PIN125</t>
  </si>
  <si>
    <t>D3_TC_M16_TD2__DDR0_MA_8</t>
  </si>
  <si>
    <t>J1802.DS12</t>
  </si>
  <si>
    <t>J1802.46</t>
  </si>
  <si>
    <t>J1802_PIN046</t>
  </si>
  <si>
    <t>D3_TC_M16_TD2__DDR0_MA_9</t>
  </si>
  <si>
    <t>J1802.DS10</t>
  </si>
  <si>
    <t>J1802.50</t>
  </si>
  <si>
    <t>J1802_PIN050</t>
  </si>
  <si>
    <t>D3_TC_M16_TD2__DDR0_ODT_0</t>
  </si>
  <si>
    <t>J1805.DS13</t>
  </si>
  <si>
    <t>J1805.44</t>
  </si>
  <si>
    <t>J1805_PIN044</t>
  </si>
  <si>
    <t>D3_TC_M16_TD2__DDR0_ODT_1</t>
  </si>
  <si>
    <t>J1805.BS9</t>
  </si>
  <si>
    <t>J1805.81</t>
  </si>
  <si>
    <t>J1805_PIN081</t>
  </si>
  <si>
    <t>D3_TC_M16_TD2__DDR0_ODT_2</t>
  </si>
  <si>
    <t>J1806.AS2</t>
  </si>
  <si>
    <t>J1806.112</t>
  </si>
  <si>
    <t>J1806_PIN112</t>
  </si>
  <si>
    <t>D3_TC_M16_TD2__DDR0_ODT_3</t>
  </si>
  <si>
    <t>J1806.BS2</t>
  </si>
  <si>
    <t>J1806.111</t>
  </si>
  <si>
    <t>J1806_PIN111</t>
  </si>
  <si>
    <t>D3_TC_M16_TD2__DDR0_PARITY</t>
  </si>
  <si>
    <t>J1803.DS14</t>
  </si>
  <si>
    <t>J1803.86</t>
  </si>
  <si>
    <t>J1803_PIN086</t>
  </si>
  <si>
    <t>D3_TC_M16_TD2__DDR0_RAS_N_MA16</t>
  </si>
  <si>
    <t>J1805.AS14</t>
  </si>
  <si>
    <t>J1805.84</t>
  </si>
  <si>
    <t>J1805_PIN084</t>
  </si>
  <si>
    <t>D3_TC_M16_TD2__DDR0_WE_N_MA14</t>
  </si>
  <si>
    <t>J1805.CS3</t>
  </si>
  <si>
    <t>J1805.61</t>
  </si>
  <si>
    <t>J1805_PIN061</t>
  </si>
  <si>
    <t>D3_TC_M17_TD2__DDR1_ALERT_N</t>
  </si>
  <si>
    <t>J1804.CS8</t>
  </si>
  <si>
    <t>J1804.9</t>
  </si>
  <si>
    <t>J1804_PIN009</t>
  </si>
  <si>
    <t>D3_TC_M17_TD2__DDR1_BA_0</t>
  </si>
  <si>
    <t>J1805.DS6</t>
  </si>
  <si>
    <t>J1805.58</t>
  </si>
  <si>
    <t>J1805_PIN058</t>
  </si>
  <si>
    <t>D3_TC_M17_TD2__DDR1_BA_1</t>
  </si>
  <si>
    <t>J1805.BS6</t>
  </si>
  <si>
    <t>J1805.75</t>
  </si>
  <si>
    <t>J1805_PIN075</t>
  </si>
  <si>
    <t>D3_TC_M17_TD2__DDR1_BG0</t>
  </si>
  <si>
    <t>J1803.DS10</t>
  </si>
  <si>
    <t>J1803.94</t>
  </si>
  <si>
    <t>J1803_PIN094</t>
  </si>
  <si>
    <t>D3_TC_M17_TD2__DDR1_CAS_N_MA15</t>
  </si>
  <si>
    <t>J1806.BS5</t>
  </si>
  <si>
    <t>J1806.117</t>
  </si>
  <si>
    <t>J1806_PIN117</t>
  </si>
  <si>
    <t>D3_TC_M17_TD2__DDR1_CKE_0</t>
  </si>
  <si>
    <t>J1804.AS6</t>
  </si>
  <si>
    <t>J1804.32</t>
  </si>
  <si>
    <t>J1804_PIN032</t>
  </si>
  <si>
    <t>D3_TC_M17_TD2__DDR1_CKE_1</t>
  </si>
  <si>
    <t>J1803.CS6</t>
  </si>
  <si>
    <t>J1803.101</t>
  </si>
  <si>
    <t>J1803_PIN101</t>
  </si>
  <si>
    <t>D3_TC_M17_TD2__DDR1_CKE_2</t>
  </si>
  <si>
    <t>J1803.CS7</t>
  </si>
  <si>
    <t>J1803.99</t>
  </si>
  <si>
    <t>J1803_PIN099</t>
  </si>
  <si>
    <t>D3_TC_M17_TD2__DDR1_CKE_3</t>
  </si>
  <si>
    <t>J1802.CS1</t>
  </si>
  <si>
    <t>J1802.65</t>
  </si>
  <si>
    <t>J1802_PIN065</t>
  </si>
  <si>
    <t>D3_TC_M17_DP23_TD2__DDR1_CLK_N_0</t>
  </si>
  <si>
    <t>J1803.CS3</t>
  </si>
  <si>
    <t>J1803.105</t>
  </si>
  <si>
    <t>J1803_PIN105</t>
  </si>
  <si>
    <t>D3_TC_M17_DP24_TD2__DDR1_CLK_N_1</t>
  </si>
  <si>
    <t>J1803.DS4</t>
  </si>
  <si>
    <t>J1803.104</t>
  </si>
  <si>
    <t>J1803_PIN104</t>
  </si>
  <si>
    <t>D3_TC_M17_DP25_TD2__DDR1_CLK_N_2</t>
  </si>
  <si>
    <t>J1805.AS3</t>
  </si>
  <si>
    <t>J1805.70</t>
  </si>
  <si>
    <t>J1805_PIN070</t>
  </si>
  <si>
    <t>D3_TC_M17_DP26_TD2__DDR1_CLK_N_3</t>
  </si>
  <si>
    <t>J1804.CS2</t>
  </si>
  <si>
    <t>J1804.19</t>
  </si>
  <si>
    <t>J1804_PIN019</t>
  </si>
  <si>
    <t>D3_TC_M17_DP23_TD2__DDR1_CLK_P_0</t>
  </si>
  <si>
    <t>J1803.CS2</t>
  </si>
  <si>
    <t>J1803.107</t>
  </si>
  <si>
    <t>J1803_PIN107</t>
  </si>
  <si>
    <t>D3_TC_M17_DP24_TD2__DDR1_CLK_P_1</t>
  </si>
  <si>
    <t>J1803.CS4</t>
  </si>
  <si>
    <t>J1803.103</t>
  </si>
  <si>
    <t>J1803_PIN103</t>
  </si>
  <si>
    <t>D3_TC_M17_DP25_TD2__DDR1_CLK_P_2</t>
  </si>
  <si>
    <t>J1805.AS2</t>
  </si>
  <si>
    <t>J1805.68</t>
  </si>
  <si>
    <t>J1805_PIN068</t>
  </si>
  <si>
    <t>D3_TC_M17_DP26_TD2__DDR1_CLK_P_3</t>
  </si>
  <si>
    <t>J1804.DS2</t>
  </si>
  <si>
    <t>J1804.20</t>
  </si>
  <si>
    <t>J1804_PIN020</t>
  </si>
  <si>
    <t>D3_TC_M17_TD2__DDR1_CS_N_0</t>
  </si>
  <si>
    <t>J1806.AS6</t>
  </si>
  <si>
    <t>J1806.120</t>
  </si>
  <si>
    <t>J1806_PIN120</t>
  </si>
  <si>
    <t>D3_TC_M17_TD2__DDR1_CS_N_1</t>
  </si>
  <si>
    <t>J1806.CS7</t>
  </si>
  <si>
    <t>J1806.99</t>
  </si>
  <si>
    <t>J1806_PIN099</t>
  </si>
  <si>
    <t>D3_TC_M17_TD2__DDR1_CS_N_2</t>
  </si>
  <si>
    <t>J1806.BS6</t>
  </si>
  <si>
    <t>J1806.119</t>
  </si>
  <si>
    <t>J1806_PIN119</t>
  </si>
  <si>
    <t>D3_TC_M17_TD2__DDR1_CS_N_3</t>
  </si>
  <si>
    <t>J1806.CS8</t>
  </si>
  <si>
    <t>J1806.97</t>
  </si>
  <si>
    <t>J1806_PIN097</t>
  </si>
  <si>
    <t>D3_TC_M20_DP27_TD2__DDR1_DQS_N_8</t>
  </si>
  <si>
    <t>J1802.BS5</t>
  </si>
  <si>
    <t>J1802.73</t>
  </si>
  <si>
    <t>J1802_PIN073</t>
  </si>
  <si>
    <t>D3_TC_M20_DP27_TD2__DDR1_DQS_P_8</t>
  </si>
  <si>
    <t>J1802.BS6</t>
  </si>
  <si>
    <t>J1802.75</t>
  </si>
  <si>
    <t>J1802_PIN075</t>
  </si>
  <si>
    <t>D3_TC_M20_TD2__DDR1_ECC_0</t>
  </si>
  <si>
    <t>J1802.CS7</t>
  </si>
  <si>
    <t>J1802.55</t>
  </si>
  <si>
    <t>J1802_PIN055</t>
  </si>
  <si>
    <t>D3_TC_M20_TD2__DDR1_ECC_1</t>
  </si>
  <si>
    <t>J1803.AS8</t>
  </si>
  <si>
    <t>J1803.124</t>
  </si>
  <si>
    <t>J1803_PIN124</t>
  </si>
  <si>
    <t>D3_TC_M20_TD2__DDR1_ECC_2</t>
  </si>
  <si>
    <t>J1803.DS8</t>
  </si>
  <si>
    <t>J1803.98</t>
  </si>
  <si>
    <t>J1803_PIN098</t>
  </si>
  <si>
    <t>D3_TC_M20_TD2__DDR1_ECC_3</t>
  </si>
  <si>
    <t>J1803.BS7</t>
  </si>
  <si>
    <t>J1803.121</t>
  </si>
  <si>
    <t>J1803_PIN121</t>
  </si>
  <si>
    <t>D3_TC_M20_TD2__DDR1_ECC_4</t>
  </si>
  <si>
    <t>J1802.DS7</t>
  </si>
  <si>
    <t>J1802.56</t>
  </si>
  <si>
    <t>J1802_PIN056</t>
  </si>
  <si>
    <t>D3_TC_M20_TD2__DDR1_ECC_5</t>
  </si>
  <si>
    <t>J1803.BS6</t>
  </si>
  <si>
    <t>J1803.119</t>
  </si>
  <si>
    <t>J1803_PIN119</t>
  </si>
  <si>
    <t>D3_TC_M20_TD2__DDR1_ECC_6</t>
  </si>
  <si>
    <t>J1803.CS8</t>
  </si>
  <si>
    <t>J1803.97</t>
  </si>
  <si>
    <t>J1803_PIN097</t>
  </si>
  <si>
    <t>D3_TC_M20_TD2__DDR1_ECC_7</t>
  </si>
  <si>
    <t>J1804.AS9</t>
  </si>
  <si>
    <t>J1804.38</t>
  </si>
  <si>
    <t>J1804_PIN038</t>
  </si>
  <si>
    <t>D3_TC_M17_TD2__DDR1_MA_0</t>
  </si>
  <si>
    <t>J1805.CS7</t>
  </si>
  <si>
    <t>J1805.55</t>
  </si>
  <si>
    <t>J1805_PIN055</t>
  </si>
  <si>
    <t>D3_TC_M17_TD2__DDR1_MA_1</t>
  </si>
  <si>
    <t>J1805.BS7</t>
  </si>
  <si>
    <t>J1805.77</t>
  </si>
  <si>
    <t>J1805_PIN077</t>
  </si>
  <si>
    <t>D3_TC_M17_TD2__DDR1_MA_10</t>
  </si>
  <si>
    <t>J1805.DS7</t>
  </si>
  <si>
    <t>J1805.56</t>
  </si>
  <si>
    <t>J1805_PIN056</t>
  </si>
  <si>
    <t>D3_TC_M17_TD2__DDR1_MA_11</t>
  </si>
  <si>
    <t>J1804.CS7</t>
  </si>
  <si>
    <t>J1804.11</t>
  </si>
  <si>
    <t>J1804_PIN011</t>
  </si>
  <si>
    <t>D3_TC_M17_TD2__DDR1_MA_12</t>
  </si>
  <si>
    <t>J1804.BS6</t>
  </si>
  <si>
    <t>J1804.31</t>
  </si>
  <si>
    <t>J1804_PIN031</t>
  </si>
  <si>
    <t>D3_TC_M17_TD2__DDR1_MA_13</t>
  </si>
  <si>
    <t>J1806.BS7</t>
  </si>
  <si>
    <t>J1806.121</t>
  </si>
  <si>
    <t>J1806_PIN121</t>
  </si>
  <si>
    <t>D3_TC_M17_TD2__DDR1_BG1</t>
  </si>
  <si>
    <t>J1803.DS9</t>
  </si>
  <si>
    <t>J1803.96</t>
  </si>
  <si>
    <t>J1803_PIN096</t>
  </si>
  <si>
    <t>D3_TC_M17_TD2__DDR1_ACT_N</t>
  </si>
  <si>
    <t>J1802.DS1</t>
  </si>
  <si>
    <t>J1802.66</t>
  </si>
  <si>
    <t>J1802_PIN066</t>
  </si>
  <si>
    <t>D3_TC_M17_TD2__DDR1_MA_2</t>
  </si>
  <si>
    <t>J1805.AS7</t>
  </si>
  <si>
    <t>J1805.78</t>
  </si>
  <si>
    <t>J1805_PIN078</t>
  </si>
  <si>
    <t>D3_TC_M17_TD2__DDR1_MA_3</t>
  </si>
  <si>
    <t>J1804.DS6</t>
  </si>
  <si>
    <t>J1804.14</t>
  </si>
  <si>
    <t>J1804_PIN014</t>
  </si>
  <si>
    <t>D3_TC_M17_TD2__DDR1_MA_4</t>
  </si>
  <si>
    <t>J1804.DS8</t>
  </si>
  <si>
    <t>J1804.10</t>
  </si>
  <si>
    <t>J1804_PIN010</t>
  </si>
  <si>
    <t>D3_TC_M17_TD2__DDR1_MA_5</t>
  </si>
  <si>
    <t>J1804.BS5</t>
  </si>
  <si>
    <t>J1804.29</t>
  </si>
  <si>
    <t>J1804_PIN029</t>
  </si>
  <si>
    <t>D3_TC_M17_TD2__DDR1_MA_6</t>
  </si>
  <si>
    <t>J1804.CS6</t>
  </si>
  <si>
    <t>J1804.13</t>
  </si>
  <si>
    <t>J1804_PIN013</t>
  </si>
  <si>
    <t>D3_TC_M17_TD2__DDR1_MA_7</t>
  </si>
  <si>
    <t>J1803.CS11</t>
  </si>
  <si>
    <t>J1803.91</t>
  </si>
  <si>
    <t>J1803_PIN091</t>
  </si>
  <si>
    <t>D3_TC_M17_TD2__DDR1_MA_8</t>
  </si>
  <si>
    <t>J1804.DS7</t>
  </si>
  <si>
    <t>J1804.12</t>
  </si>
  <si>
    <t>J1804_PIN012</t>
  </si>
  <si>
    <t>D3_TC_M17_TD2__DDR1_MA_9</t>
  </si>
  <si>
    <t>J1804.BS9</t>
  </si>
  <si>
    <t>J1804.37</t>
  </si>
  <si>
    <t>J1804_PIN037</t>
  </si>
  <si>
    <t>D3_TC_M17_TD2__DDR1_ODT_0</t>
  </si>
  <si>
    <t>J1806.AS5</t>
  </si>
  <si>
    <t>J1806.118</t>
  </si>
  <si>
    <t>J1806_PIN118</t>
  </si>
  <si>
    <t>D3_TC_M17_TD2__DDR1_ODT_1</t>
  </si>
  <si>
    <t>J1806.BS3</t>
  </si>
  <si>
    <t>J1806.113</t>
  </si>
  <si>
    <t>J1806_PIN113</t>
  </si>
  <si>
    <t>D3_TC_M17_TD2__DDR1_ODT_2</t>
  </si>
  <si>
    <t>J1806.BS4</t>
  </si>
  <si>
    <t>J1806.115</t>
  </si>
  <si>
    <t>J1806_PIN115</t>
  </si>
  <si>
    <t>D3_TC_M17_TD2__DDR1_ODT_3</t>
  </si>
  <si>
    <t>J1806.CS6</t>
  </si>
  <si>
    <t>J1806.101</t>
  </si>
  <si>
    <t>J1806_PIN101</t>
  </si>
  <si>
    <t>D3_TC_M17_TD2__DDR1_PARITY</t>
  </si>
  <si>
    <t>J1805.CS6</t>
  </si>
  <si>
    <t>J1805.57</t>
  </si>
  <si>
    <t>J1805_PIN057</t>
  </si>
  <si>
    <t>D3_TC_M17_TD2__DDR1_RAS_N_MA16</t>
  </si>
  <si>
    <t>J1805.CS4</t>
  </si>
  <si>
    <t>J1805.59</t>
  </si>
  <si>
    <t>J1805_PIN059</t>
  </si>
  <si>
    <t>D3_TC_M17_TD2__DDR1_WE_N_MA14</t>
  </si>
  <si>
    <t>J1806.AS7</t>
  </si>
  <si>
    <t>J1806.122</t>
  </si>
  <si>
    <t>J1806_PIN122</t>
  </si>
  <si>
    <t>D3_TC_M21_SC2_TD2__DDRDQ_IL00_NIL00_0</t>
  </si>
  <si>
    <t>J1501.BS2</t>
  </si>
  <si>
    <t>J1501.111</t>
  </si>
  <si>
    <t>J1501_PIN111</t>
  </si>
  <si>
    <t>D3_TC_M21_SC2_TD2__DDRDQ_IL00_NIL00_1</t>
  </si>
  <si>
    <t>J1501.AS2</t>
  </si>
  <si>
    <t>J1501.112</t>
  </si>
  <si>
    <t>J1501_PIN112</t>
  </si>
  <si>
    <t>D3_TC_M21_SC2_TD2__DDRDQ_IL00_NIL00_2</t>
  </si>
  <si>
    <t>J1501.DS3</t>
  </si>
  <si>
    <t>J1501.106</t>
  </si>
  <si>
    <t>J1501_PIN106</t>
  </si>
  <si>
    <t>D3_TC_M21_SC2_TD2__DDRDQ_IL00_NIL00_3</t>
  </si>
  <si>
    <t>J1501.DS4</t>
  </si>
  <si>
    <t>J1501.104</t>
  </si>
  <si>
    <t>J1501_PIN104</t>
  </si>
  <si>
    <t>D3_TC_M21_SC2_TD2__DDRDQ_IL00_NIL00_4</t>
  </si>
  <si>
    <t>J1501.CS2</t>
  </si>
  <si>
    <t>J1501.107</t>
  </si>
  <si>
    <t>J1501_PIN107</t>
  </si>
  <si>
    <t>D3_TC_M21_SC2_TD2__DDRDQ_IL00_NIL00_5</t>
  </si>
  <si>
    <t>J1501.CS1</t>
  </si>
  <si>
    <t>J1501.109</t>
  </si>
  <si>
    <t>J1501_PIN109</t>
  </si>
  <si>
    <t>D3_TC_M21_SC2_TD2__DDRDQ_IL00_NIL00_6</t>
  </si>
  <si>
    <t>J1501.DS2</t>
  </si>
  <si>
    <t>J1501.108</t>
  </si>
  <si>
    <t>J1501_PIN108</t>
  </si>
  <si>
    <t>D3_TC_M21_SC2_TD2__DDRDQ_IL00_NIL00_7</t>
  </si>
  <si>
    <t>J1501.DS1</t>
  </si>
  <si>
    <t>J1501.110</t>
  </si>
  <si>
    <t>J1501_PIN110</t>
  </si>
  <si>
    <t>D3_TC_M22_SC2_TD2__DDRDQ_IL01_NIL01_0</t>
  </si>
  <si>
    <t>J1502.AS3</t>
  </si>
  <si>
    <t>J1502.70</t>
  </si>
  <si>
    <t>J1502_PIN070</t>
  </si>
  <si>
    <t>D3_TC_M22_SC2_TD2__DDRDQ_IL01_NIL01_1</t>
  </si>
  <si>
    <t>J1502.AS2</t>
  </si>
  <si>
    <t>J1502.68</t>
  </si>
  <si>
    <t>J1502_PIN068</t>
  </si>
  <si>
    <t>D3_TC_M22_SC2_TD2__DDRDQ_IL01_NIL01_2</t>
  </si>
  <si>
    <t>J1502.BS3</t>
  </si>
  <si>
    <t>J1502.69</t>
  </si>
  <si>
    <t>J1502_PIN069</t>
  </si>
  <si>
    <t>D3_TC_M22_SC2_TD2__DDRDQ_IL01_NIL01_3</t>
  </si>
  <si>
    <t>J1502.DS1</t>
  </si>
  <si>
    <t>J1502.66</t>
  </si>
  <si>
    <t>J1502_PIN066</t>
  </si>
  <si>
    <t>D3_TC_M22_SC2_TD2__DDRDQ_IL01_NIL01_4</t>
  </si>
  <si>
    <t>J1502.CS1</t>
  </si>
  <si>
    <t>J1502.65</t>
  </si>
  <si>
    <t>J1502_PIN065</t>
  </si>
  <si>
    <t>D3_TC_M22_SC2_TD2__DDRDQ_IL01_NIL01_5</t>
  </si>
  <si>
    <t>J1502.AS4</t>
  </si>
  <si>
    <t>J1502.72</t>
  </si>
  <si>
    <t>J1502_PIN072</t>
  </si>
  <si>
    <t>D3_TC_M22_SC2_TD2__DDRDQ_IL01_NIL01_6</t>
  </si>
  <si>
    <t>J1502.BS2</t>
  </si>
  <si>
    <t>J1502.67</t>
  </si>
  <si>
    <t>J1502_PIN067</t>
  </si>
  <si>
    <t>D3_TC_M22_SC2_TD2__DDRDQ_IL01_NIL01_7</t>
  </si>
  <si>
    <t>J1502.BS4</t>
  </si>
  <si>
    <t>J1502.71</t>
  </si>
  <si>
    <t>J1502_PIN071</t>
  </si>
  <si>
    <t>D3_TC_M23_SC2_TD2__DDRDQ_IL02_NIL04_0</t>
  </si>
  <si>
    <t>J1801.AS2</t>
  </si>
  <si>
    <t>J1801.24</t>
  </si>
  <si>
    <t>J1801_PIN024</t>
  </si>
  <si>
    <t>D3_TC_M23_SC2_TD2__DDRDQ_IL02_NIL04_1</t>
  </si>
  <si>
    <t>J1801.CS2</t>
  </si>
  <si>
    <t>J1801.19</t>
  </si>
  <si>
    <t>J1801_PIN019</t>
  </si>
  <si>
    <t>D3_TC_M23_SC2_TD2__DDRDQ_IL02_NIL04_2</t>
  </si>
  <si>
    <t>J1801.DS1</t>
  </si>
  <si>
    <t>J1801.22</t>
  </si>
  <si>
    <t>J1801_PIN022</t>
  </si>
  <si>
    <t>D3_TC_M23_SC2_TD2__DDRDQ_IL02_NIL04_3</t>
  </si>
  <si>
    <t>J1801.DS2</t>
  </si>
  <si>
    <t>J1801.20</t>
  </si>
  <si>
    <t>J1801_PIN020</t>
  </si>
  <si>
    <t>D3_TC_M23_SC2_TD2__DDRDQ_IL02_NIL04_4</t>
  </si>
  <si>
    <t>J1801.AS3</t>
  </si>
  <si>
    <t>J1801.26</t>
  </si>
  <si>
    <t>J1801_PIN026</t>
  </si>
  <si>
    <t>D3_TC_M23_SC2_TD2__DDRDQ_IL02_NIL04_5</t>
  </si>
  <si>
    <t>J1801.CS1</t>
  </si>
  <si>
    <t>J1801.21</t>
  </si>
  <si>
    <t>J1801_PIN021</t>
  </si>
  <si>
    <t>D3_TC_M23_SC2_TD2__DDRDQ_IL02_NIL04_6</t>
  </si>
  <si>
    <t>J1802.AS4</t>
  </si>
  <si>
    <t>J1802.72</t>
  </si>
  <si>
    <t>J1802_PIN072</t>
  </si>
  <si>
    <t>D3_TC_M23_SC2_TD2__DDRDQ_IL02_NIL04_7</t>
  </si>
  <si>
    <t>J1802.AS3</t>
  </si>
  <si>
    <t>J1802.70</t>
  </si>
  <si>
    <t>J1802_PIN070</t>
  </si>
  <si>
    <t>D3_TC_M24_SC2_TD2__DDRDQ_IL03_NIL05_0</t>
  </si>
  <si>
    <t>J1802.AS14</t>
  </si>
  <si>
    <t>J1802.84</t>
  </si>
  <si>
    <t>J1802_PIN084</t>
  </si>
  <si>
    <t>D3_TC_M24_SC2_TD2__DDRDQ_IL03_NIL05_1</t>
  </si>
  <si>
    <t>J1802.AS9</t>
  </si>
  <si>
    <t>J1802.82</t>
  </si>
  <si>
    <t>J1802_PIN082</t>
  </si>
  <si>
    <t>D3_TC_M24_SC2_TD2__DDRDQ_IL03_NIL05_2</t>
  </si>
  <si>
    <t>J1803.AS6</t>
  </si>
  <si>
    <t>J1803.120</t>
  </si>
  <si>
    <t>J1803_PIN120</t>
  </si>
  <si>
    <t>D3_TC_M24_SC2_TD2__DDRDQ_IL03_NIL05_3</t>
  </si>
  <si>
    <t>J1802.CS11</t>
  </si>
  <si>
    <t>J1802.47</t>
  </si>
  <si>
    <t>J1802_PIN047</t>
  </si>
  <si>
    <t>D3_TC_M24_SC2_TD2__DDRDQ_IL03_NIL05_4</t>
  </si>
  <si>
    <t>J1802.BS9</t>
  </si>
  <si>
    <t>J1802.81</t>
  </si>
  <si>
    <t>J1802_PIN081</t>
  </si>
  <si>
    <t>D3_TC_M24_SC2_TD2__DDRDQ_IL03_NIL05_5</t>
  </si>
  <si>
    <t>J1802.BS14</t>
  </si>
  <si>
    <t>J1802.83</t>
  </si>
  <si>
    <t>J1802_PIN083</t>
  </si>
  <si>
    <t>D3_TC_M24_SC2_TD2__DDRDQ_IL03_NIL05_6</t>
  </si>
  <si>
    <t>J1802.DS11</t>
  </si>
  <si>
    <t>J1802.48</t>
  </si>
  <si>
    <t>J1802_PIN048</t>
  </si>
  <si>
    <t>D3_TC_M24_SC2_TD2__DDRDQ_IL03_NIL05_7</t>
  </si>
  <si>
    <t>J1803.AS7</t>
  </si>
  <si>
    <t>J1803.122</t>
  </si>
  <si>
    <t>J1803_PIN122</t>
  </si>
  <si>
    <t>D3_TC_M25_SC2_TD2__DDRDQ_IL04_NIL10_0</t>
  </si>
  <si>
    <t>J1805.DS2</t>
  </si>
  <si>
    <t>J1805.64</t>
  </si>
  <si>
    <t>J1805_PIN064</t>
  </si>
  <si>
    <t>D3_TC_M25_SC2_TD2__DDRDQ_IL04_NIL10_1</t>
  </si>
  <si>
    <t>J1805.CS2</t>
  </si>
  <si>
    <t>J1805.63</t>
  </si>
  <si>
    <t>J1805_PIN063</t>
  </si>
  <si>
    <t>D3_TC_M25_SC2_TD2__DDRDQ_IL04_NIL10_2</t>
  </si>
  <si>
    <t>J1806.CS1</t>
  </si>
  <si>
    <t>J1806.109</t>
  </si>
  <si>
    <t>J1806_PIN109</t>
  </si>
  <si>
    <t>D3_TC_M25_SC2_TD2__DDRDQ_IL04_NIL10_3</t>
  </si>
  <si>
    <t>J1806.CS2</t>
  </si>
  <si>
    <t>J1806.107</t>
  </si>
  <si>
    <t>J1806_PIN107</t>
  </si>
  <si>
    <t>D3_TC_M25_SC2_TD2__DDRDQ_IL04_NIL10_4</t>
  </si>
  <si>
    <t>J1806.AS3</t>
  </si>
  <si>
    <t>J1806.114</t>
  </si>
  <si>
    <t>J1806_PIN114</t>
  </si>
  <si>
    <t>D3_TC_M25_SC2_TD2__DDRDQ_IL04_NIL10_5</t>
  </si>
  <si>
    <t>J1806.AS4</t>
  </si>
  <si>
    <t>J1806.116</t>
  </si>
  <si>
    <t>J1806_PIN116</t>
  </si>
  <si>
    <t>D3_TC_M25_SC2_TD2__DDRDQ_IL04_NIL10_6</t>
  </si>
  <si>
    <t>J1806.DS1</t>
  </si>
  <si>
    <t>J1806.110</t>
  </si>
  <si>
    <t>J1806_PIN110</t>
  </si>
  <si>
    <t>D3_TC_M25_SC2_TD2__DDRDQ_IL04_NIL10_7</t>
  </si>
  <si>
    <t>J1806.DS2</t>
  </si>
  <si>
    <t>J1806.108</t>
  </si>
  <si>
    <t>J1806_PIN108</t>
  </si>
  <si>
    <t>D3_TC_M26_SC2_TD2__DDRDQ_IL05_NIL11_0</t>
  </si>
  <si>
    <t>J1802.DS2</t>
  </si>
  <si>
    <t>J1802.64</t>
  </si>
  <si>
    <t>J1802_PIN064</t>
  </si>
  <si>
    <t>D3_TC_M26_SC2_TD2__DDRDQ_IL05_NIL11_1</t>
  </si>
  <si>
    <t>J1803.AS2</t>
  </si>
  <si>
    <t>J1803.112</t>
  </si>
  <si>
    <t>J1803_PIN112</t>
  </si>
  <si>
    <t>D3_TC_M26_SC2_TD2__DDRDQ_IL05_NIL11_2</t>
  </si>
  <si>
    <t>J1803.DS1</t>
  </si>
  <si>
    <t>J1803.110</t>
  </si>
  <si>
    <t>J1803_PIN110</t>
  </si>
  <si>
    <t>D3_TC_M26_SC2_TD2__DDRDQ_IL05_NIL11_3</t>
  </si>
  <si>
    <t>J1803.CS1</t>
  </si>
  <si>
    <t>J1803.109</t>
  </si>
  <si>
    <t>J1803_PIN109</t>
  </si>
  <si>
    <t>D3_TC_M26_SC2_TD2__DDRDQ_IL05_NIL11_4</t>
  </si>
  <si>
    <t>J1803.BS2</t>
  </si>
  <si>
    <t>J1803.111</t>
  </si>
  <si>
    <t>J1803_PIN111</t>
  </si>
  <si>
    <t>D3_TC_M26_SC2_TD2__DDRDQ_IL05_NIL11_5</t>
  </si>
  <si>
    <t>J1802.CS2</t>
  </si>
  <si>
    <t>J1802.63</t>
  </si>
  <si>
    <t>J1802_PIN063</t>
  </si>
  <si>
    <t>D3_TC_M26_SC2_TD2__DDRDQ_IL05_NIL11_6</t>
  </si>
  <si>
    <t>J1804.AS2</t>
  </si>
  <si>
    <t>J1804.24</t>
  </si>
  <si>
    <t>J1804_PIN024</t>
  </si>
  <si>
    <t>D3_TC_M26_SC2_TD2__DDRDQ_IL05_NIL11_7</t>
  </si>
  <si>
    <t>J1804.AS3</t>
  </si>
  <si>
    <t>J1804.26</t>
  </si>
  <si>
    <t>J1804_PIN026</t>
  </si>
  <si>
    <t>D3_TC_M27_SC2_TD2__DDRDQ_IL06_NIL14_0</t>
  </si>
  <si>
    <t>J1805.AS6</t>
  </si>
  <si>
    <t>J1805.76</t>
  </si>
  <si>
    <t>J1805_PIN076</t>
  </si>
  <si>
    <t>D3_TC_M27_SC2_TD2__DDRDQ_IL06_NIL14_1</t>
  </si>
  <si>
    <t>J1805.BS3</t>
  </si>
  <si>
    <t>J1805.69</t>
  </si>
  <si>
    <t>J1805_PIN069</t>
  </si>
  <si>
    <t>D3_TC_M27_SC2_TD2__DDRDQ_IL06_NIL14_2</t>
  </si>
  <si>
    <t>J1803.DS6</t>
  </si>
  <si>
    <t>J1803.102</t>
  </si>
  <si>
    <t>J1803_PIN102</t>
  </si>
  <si>
    <t>D3_TC_M27_SC2_TD2__DDRDQ_IL06_NIL14_3</t>
  </si>
  <si>
    <t>J1805.AS4</t>
  </si>
  <si>
    <t>J1805.72</t>
  </si>
  <si>
    <t>J1805_PIN072</t>
  </si>
  <si>
    <t>D3_TC_M27_SC2_TD2__DDRDQ_IL06_NIL14_4</t>
  </si>
  <si>
    <t>J1803.DS7</t>
  </si>
  <si>
    <t>J1803.100</t>
  </si>
  <si>
    <t>J1803_PIN100</t>
  </si>
  <si>
    <t>D3_TC_M27_SC2_TD2__DDRDQ_IL06_NIL14_5</t>
  </si>
  <si>
    <t>J1805.BS5</t>
  </si>
  <si>
    <t>J1805.73</t>
  </si>
  <si>
    <t>J1805_PIN073</t>
  </si>
  <si>
    <t>D3_TC_M27_SC2_TD2__DDRDQ_IL06_NIL14_6</t>
  </si>
  <si>
    <t>J1805.AS5</t>
  </si>
  <si>
    <t>J1805.74</t>
  </si>
  <si>
    <t>J1805_PIN074</t>
  </si>
  <si>
    <t>D3_TC_M27_SC2_TD2__DDRDQ_IL06_NIL14_7</t>
  </si>
  <si>
    <t>J1805.BS4</t>
  </si>
  <si>
    <t>J1805.71</t>
  </si>
  <si>
    <t>J1805_PIN071</t>
  </si>
  <si>
    <t>D3_TC_M28_SC2_TD2__DDRDQ_IL07_NIL15_0</t>
  </si>
  <si>
    <t>J1805.CS13</t>
  </si>
  <si>
    <t>J1805.43</t>
  </si>
  <si>
    <t>J1805_PIN043</t>
  </si>
  <si>
    <t>D3_TC_M28_SC2_TD2__DDRDQ_IL07_NIL15_1</t>
  </si>
  <si>
    <t>J1806.BS14</t>
  </si>
  <si>
    <t>J1806.127</t>
  </si>
  <si>
    <t>J1806_PIN127</t>
  </si>
  <si>
    <t>D3_TC_M28_SC2_TD2__DDRDQ_IL07_NIL15_2</t>
  </si>
  <si>
    <t>J1805.CS14</t>
  </si>
  <si>
    <t>J1805.41</t>
  </si>
  <si>
    <t>J1805_PIN041</t>
  </si>
  <si>
    <t>D3_TC_M28_SC2_TD2__DDRDQ_IL07_NIL15_3</t>
  </si>
  <si>
    <t>J1806.AS14</t>
  </si>
  <si>
    <t>J1806.128</t>
  </si>
  <si>
    <t>J1806_PIN128</t>
  </si>
  <si>
    <t>D3_TC_M28_SC2_TD2__DDRDQ_IL07_NIL15_4</t>
  </si>
  <si>
    <t>J1806.BS9</t>
  </si>
  <si>
    <t>J1806.125</t>
  </si>
  <si>
    <t>J1806_PIN125</t>
  </si>
  <si>
    <t>D3_TC_M28_SC2_TD2__DDRDQ_IL07_NIL15_5</t>
  </si>
  <si>
    <t>J1805.CS12</t>
  </si>
  <si>
    <t>J1805.45</t>
  </si>
  <si>
    <t>J1805_PIN045</t>
  </si>
  <si>
    <t>D3_TC_M28_SC2_TD2__DDRDQ_IL07_NIL15_6</t>
  </si>
  <si>
    <t>J1806.AS9</t>
  </si>
  <si>
    <t>J1806.126</t>
  </si>
  <si>
    <t>J1806_PIN126</t>
  </si>
  <si>
    <t>D3_TC_M28_SC2_TD2__DDRDQ_IL07_NIL15_7</t>
  </si>
  <si>
    <t>J1805.CS11</t>
  </si>
  <si>
    <t>J1805.47</t>
  </si>
  <si>
    <t>J1805_PIN047</t>
  </si>
  <si>
    <t>D3_TC_M29_SC2_TD2__DDRDQ_IL10_NIL02_0</t>
  </si>
  <si>
    <t>J1501.AS4</t>
  </si>
  <si>
    <t>J1501.116</t>
  </si>
  <si>
    <t>J1501_PIN116</t>
  </si>
  <si>
    <t>D3_TC_M29_SC2_TD2__DDRDQ_IL10_NIL02_1</t>
  </si>
  <si>
    <t>J1501.AS3</t>
  </si>
  <si>
    <t>J1501.114</t>
  </si>
  <si>
    <t>J1501_PIN114</t>
  </si>
  <si>
    <t>D3_TC_M29_SC2_TD2__DDRDQ_IL10_NIL02_2</t>
  </si>
  <si>
    <t>J1501.BS4</t>
  </si>
  <si>
    <t>J1501.115</t>
  </si>
  <si>
    <t>J1501_PIN115</t>
  </si>
  <si>
    <t>D3_TC_M29_SC2_TD2__DDRDQ_IL10_NIL02_3</t>
  </si>
  <si>
    <t>J1501.BS5</t>
  </si>
  <si>
    <t>J1501.117</t>
  </si>
  <si>
    <t>J1501_PIN117</t>
  </si>
  <si>
    <t>D3_TC_M29_SC2_TD2__DDRDQ_IL10_NIL02_4</t>
  </si>
  <si>
    <t>J1801.BS9</t>
  </si>
  <si>
    <t>J1801.37</t>
  </si>
  <si>
    <t>J1801_PIN037</t>
  </si>
  <si>
    <t>D3_TC_M29_SC2_TD2__DDRDQ_IL10_NIL02_5</t>
  </si>
  <si>
    <t>J1801.AS9</t>
  </si>
  <si>
    <t>J1801.38</t>
  </si>
  <si>
    <t>J1801_PIN038</t>
  </si>
  <si>
    <t>D3_TC_M29_SC2_TD2__DDRDQ_IL10_NIL02_6</t>
  </si>
  <si>
    <t>J1501.BS3</t>
  </si>
  <si>
    <t>J1501.113</t>
  </si>
  <si>
    <t>J1501_PIN113</t>
  </si>
  <si>
    <t>D3_TC_M29_SC2_TD2__DDRDQ_IL10_NIL02_7</t>
  </si>
  <si>
    <t>J1501.BS6</t>
  </si>
  <si>
    <t>J1501.119</t>
  </si>
  <si>
    <t>J1501_PIN119</t>
  </si>
  <si>
    <t>D3_TC_M30_SC2_TD2__DDRDQ_IL11_NIL03_0</t>
  </si>
  <si>
    <t>J1501.CS9</t>
  </si>
  <si>
    <t>J1501.95</t>
  </si>
  <si>
    <t>J1501_PIN095</t>
  </si>
  <si>
    <t>D3_TC_M30_SC2_TD2__DDRDQ_IL11_NIL03_1</t>
  </si>
  <si>
    <t>J1501.AS6</t>
  </si>
  <si>
    <t>J1501.120</t>
  </si>
  <si>
    <t>J1501_PIN120</t>
  </si>
  <si>
    <t>D3_TC_M30_SC2_TD2__DDRDQ_IL11_NIL03_2</t>
  </si>
  <si>
    <t>J1501.CS10</t>
  </si>
  <si>
    <t>J1501.93</t>
  </si>
  <si>
    <t>J1501_PIN093</t>
  </si>
  <si>
    <t>D3_TC_M30_SC2_TD2__DDRDQ_IL11_NIL03_3</t>
  </si>
  <si>
    <t>J1501.CS11</t>
  </si>
  <si>
    <t>J1501.91</t>
  </si>
  <si>
    <t>J1501_PIN091</t>
  </si>
  <si>
    <t>D3_TC_M30_SC2_TD2__DDRDQ_IL11_NIL03_4</t>
  </si>
  <si>
    <t>J1501.DS9</t>
  </si>
  <si>
    <t>J1501.96</t>
  </si>
  <si>
    <t>J1501_PIN096</t>
  </si>
  <si>
    <t>D3_TC_M30_SC2_TD2__DDRDQ_IL11_NIL03_5</t>
  </si>
  <si>
    <t>J1501.AS5</t>
  </si>
  <si>
    <t>J1501.118</t>
  </si>
  <si>
    <t>J1501_PIN118</t>
  </si>
  <si>
    <t>D3_TC_M30_SC2_TD2__DDRDQ_IL11_NIL03_6</t>
  </si>
  <si>
    <t>J1501.DS10</t>
  </si>
  <si>
    <t>J1501.94</t>
  </si>
  <si>
    <t>J1501_PIN094</t>
  </si>
  <si>
    <t>D3_TC_M30_SC2_TD2__DDRDQ_IL11_NIL03_7</t>
  </si>
  <si>
    <t>J1501.DS11</t>
  </si>
  <si>
    <t>J1501.92</t>
  </si>
  <si>
    <t>J1501_PIN092</t>
  </si>
  <si>
    <t>D3_TC_M31_SC2_TD2__DDRDQ_IL12_NIL06_0</t>
  </si>
  <si>
    <t>J1802.AS6</t>
  </si>
  <si>
    <t>J1802.76</t>
  </si>
  <si>
    <t>J1802_PIN076</t>
  </si>
  <si>
    <t>D3_TC_M31_SC2_TD2__DDRDQ_IL12_NIL06_1</t>
  </si>
  <si>
    <t>J1801.CS6</t>
  </si>
  <si>
    <t>J1801.13</t>
  </si>
  <si>
    <t>J1801_PIN013</t>
  </si>
  <si>
    <t>D3_TC_M31_SC2_TD2__DDRDQ_IL12_NIL06_2</t>
  </si>
  <si>
    <t>J1802.BS4</t>
  </si>
  <si>
    <t>J1802.71</t>
  </si>
  <si>
    <t>J1802_PIN071</t>
  </si>
  <si>
    <t>D3_TC_M31_SC2_TD2__DDRDQ_IL12_NIL06_3</t>
  </si>
  <si>
    <t>J1802.DS3</t>
  </si>
  <si>
    <t>J1802.62</t>
  </si>
  <si>
    <t>J1802_PIN062</t>
  </si>
  <si>
    <t>D3_TC_M31_SC2_TD2__DDRDQ_IL12_NIL06_4</t>
  </si>
  <si>
    <t>J1801.CS4</t>
  </si>
  <si>
    <t>J1801.15</t>
  </si>
  <si>
    <t>J1801_PIN015</t>
  </si>
  <si>
    <t>D3_TC_M31_SC2_TD2__DDRDQ_IL12_NIL06_5</t>
  </si>
  <si>
    <t>J1802.AS5</t>
  </si>
  <si>
    <t>J1802.74</t>
  </si>
  <si>
    <t>J1802_PIN074</t>
  </si>
  <si>
    <t>D3_TC_M31_SC2_TD2__DDRDQ_IL12_NIL06_6</t>
  </si>
  <si>
    <t>J1802.CS3</t>
  </si>
  <si>
    <t>J1802.61</t>
  </si>
  <si>
    <t>J1802_PIN061</t>
  </si>
  <si>
    <t>D3_TC_M31_SC2_TD2__DDRDQ_IL12_NIL06_7</t>
  </si>
  <si>
    <t>J1802.BS3</t>
  </si>
  <si>
    <t>J1802.69</t>
  </si>
  <si>
    <t>J1802_PIN069</t>
  </si>
  <si>
    <t>D3_TC_M32_SC2_TD2__DDRDQ_IL13_NIL07_0</t>
  </si>
  <si>
    <t>J1802.DS6</t>
  </si>
  <si>
    <t>J1802.58</t>
  </si>
  <si>
    <t>J1802_PIN058</t>
  </si>
  <si>
    <t>D3_TC_M32_SC2_TD2__DDRDQ_IL13_NIL07_1</t>
  </si>
  <si>
    <t>J1801.BS7</t>
  </si>
  <si>
    <t>J1801.33</t>
  </si>
  <si>
    <t>J1801_PIN033</t>
  </si>
  <si>
    <t>D3_TC_M32_SC2_TD2__DDRDQ_IL13_NIL07_2</t>
  </si>
  <si>
    <t>J1801.DS7</t>
  </si>
  <si>
    <t>J1801.12</t>
  </si>
  <si>
    <t>J1801_PIN012</t>
  </si>
  <si>
    <t>D3_TC_M32_SC2_TD2__DDRDQ_IL13_NIL07_3</t>
  </si>
  <si>
    <t>J1802.CS6</t>
  </si>
  <si>
    <t>J1802.57</t>
  </si>
  <si>
    <t>J1802_PIN057</t>
  </si>
  <si>
    <t>D3_TC_M32_SC2_TD2__DDRDQ_IL13_NIL07_4</t>
  </si>
  <si>
    <t>J1801.BS8</t>
  </si>
  <si>
    <t>J1801.35</t>
  </si>
  <si>
    <t>J1801_PIN035</t>
  </si>
  <si>
    <t>D3_TC_M32_SC2_TD2__DDRDQ_IL13_NIL07_5</t>
  </si>
  <si>
    <t>J1801.CS7</t>
  </si>
  <si>
    <t>J1801.11</t>
  </si>
  <si>
    <t>J1801_PIN011</t>
  </si>
  <si>
    <t>D3_TC_M32_SC2_TD2__DDRDQ_IL13_NIL07_6</t>
  </si>
  <si>
    <t>J1801.DS6</t>
  </si>
  <si>
    <t>J1801.14</t>
  </si>
  <si>
    <t>J1801_PIN014</t>
  </si>
  <si>
    <t>D3_TC_M32_SC2_TD2__DDRDQ_IL13_NIL07_7</t>
  </si>
  <si>
    <t>J1801.DS4</t>
  </si>
  <si>
    <t>J1801.16</t>
  </si>
  <si>
    <t>J1801_PIN016</t>
  </si>
  <si>
    <t>D3_TC_M33_SC2_TD2__DDRDQ_IL14_NIL12_0</t>
  </si>
  <si>
    <t>J1803.DS3</t>
  </si>
  <si>
    <t>J1803.106</t>
  </si>
  <si>
    <t>J1803_PIN106</t>
  </si>
  <si>
    <t>D3_TC_M33_SC2_TD2__DDRDQ_IL14_NIL12_1</t>
  </si>
  <si>
    <t>J1803.DS2</t>
  </si>
  <si>
    <t>J1803.108</t>
  </si>
  <si>
    <t>J1803_PIN108</t>
  </si>
  <si>
    <t>D3_TC_M33_SC2_TD2__DDRDQ_IL14_NIL12_2</t>
  </si>
  <si>
    <t>J1804.AS5</t>
  </si>
  <si>
    <t>J1804.30</t>
  </si>
  <si>
    <t>J1804_PIN030</t>
  </si>
  <si>
    <t>D3_TC_M33_SC2_TD2__DDRDQ_IL14_NIL12_3</t>
  </si>
  <si>
    <t>J1804.BS3</t>
  </si>
  <si>
    <t>J1804.25</t>
  </si>
  <si>
    <t>J1804_PIN025</t>
  </si>
  <si>
    <t>D3_TC_M33_SC2_TD2__DDRDQ_IL14_NIL12_4</t>
  </si>
  <si>
    <t>J1803.BS5</t>
  </si>
  <si>
    <t>J1803.117</t>
  </si>
  <si>
    <t>J1803_PIN117</t>
  </si>
  <si>
    <t>D3_TC_M33_SC2_TD2__DDRDQ_IL14_NIL12_5</t>
  </si>
  <si>
    <t>J1804.AS4</t>
  </si>
  <si>
    <t>J1804.28</t>
  </si>
  <si>
    <t>J1804_PIN028</t>
  </si>
  <si>
    <t>D3_TC_M33_SC2_TD2__DDRDQ_IL14_NIL12_6</t>
  </si>
  <si>
    <t>J1804.BS4</t>
  </si>
  <si>
    <t>J1804.27</t>
  </si>
  <si>
    <t>J1804_PIN027</t>
  </si>
  <si>
    <t>D3_TC_M33_SC2_TD2__DDRDQ_IL14_NIL12_7</t>
  </si>
  <si>
    <t>J1803.AS5</t>
  </si>
  <si>
    <t>J1803.118</t>
  </si>
  <si>
    <t>J1803_PIN118</t>
  </si>
  <si>
    <t>D3_TC_M34_SC2_TD2__DDRDQ_IL15_NIL13_0</t>
  </si>
  <si>
    <t>J1804.AS8</t>
  </si>
  <si>
    <t>J1804.36</t>
  </si>
  <si>
    <t>J1804_PIN036</t>
  </si>
  <si>
    <t>D3_TC_M34_SC2_TD2__DDRDQ_IL15_NIL13_1</t>
  </si>
  <si>
    <t>J1804.AS7</t>
  </si>
  <si>
    <t>J1804.34</t>
  </si>
  <si>
    <t>J1804_PIN034</t>
  </si>
  <si>
    <t>D3_TC_M34_SC2_TD2__DDRDQ_IL15_NIL13_2</t>
  </si>
  <si>
    <t>J1804.CS13</t>
  </si>
  <si>
    <t>J1804.3</t>
  </si>
  <si>
    <t>J1804_PIN003</t>
  </si>
  <si>
    <t>D3_TC_M34_SC2_TD2__DDRDQ_IL15_NIL13_3</t>
  </si>
  <si>
    <t>J1804.CS14</t>
  </si>
  <si>
    <t>J1804.1</t>
  </si>
  <si>
    <t>J1804_PIN001</t>
  </si>
  <si>
    <t>D3_TC_M34_SC2_TD2__DDRDQ_IL15_NIL13_4</t>
  </si>
  <si>
    <t>J1804.BS8</t>
  </si>
  <si>
    <t>J1804.35</t>
  </si>
  <si>
    <t>J1804_PIN035</t>
  </si>
  <si>
    <t>D3_TC_M34_SC2_TD2__DDRDQ_IL15_NIL13_5</t>
  </si>
  <si>
    <t>J1804.BS7</t>
  </si>
  <si>
    <t>J1804.33</t>
  </si>
  <si>
    <t>J1804_PIN033</t>
  </si>
  <si>
    <t>D3_TC_M34_SC2_TD2__DDRDQ_IL15_NIL13_6</t>
  </si>
  <si>
    <t>J1804.DS14</t>
  </si>
  <si>
    <t>J1804.2</t>
  </si>
  <si>
    <t>J1804_PIN002</t>
  </si>
  <si>
    <t>D3_TC_M34_SC2_TD2__DDRDQ_IL15_NIL13_7</t>
  </si>
  <si>
    <t>J1804.DS13</t>
  </si>
  <si>
    <t>J1804.4</t>
  </si>
  <si>
    <t>J1804_PIN004</t>
  </si>
  <si>
    <t>D3_TC_M35_SC2_TD2__DDRDQ_IL16_NIL16_0</t>
  </si>
  <si>
    <t>J1805.AS8</t>
  </si>
  <si>
    <t>J1805.80</t>
  </si>
  <si>
    <t>J1805_PIN080</t>
  </si>
  <si>
    <t>D3_TC_M35_SC2_TD2__DDRDQ_IL16_NIL16_1</t>
  </si>
  <si>
    <t>J1805.BS8</t>
  </si>
  <si>
    <t>J1805.79</t>
  </si>
  <si>
    <t>J1805_PIN079</t>
  </si>
  <si>
    <t>D3_TC_M35_SC2_TD2__DDRDQ_IL16_NIL16_2</t>
  </si>
  <si>
    <t>J1804.DS9</t>
  </si>
  <si>
    <t>J1804.8</t>
  </si>
  <si>
    <t>J1804_PIN008</t>
  </si>
  <si>
    <t>D3_TC_M35_SC2_TD2__DDRDQ_IL16_NIL16_3</t>
  </si>
  <si>
    <t>J1805.DS8</t>
  </si>
  <si>
    <t>J1805.54</t>
  </si>
  <si>
    <t>J1805_PIN054</t>
  </si>
  <si>
    <t>D3_TC_M35_SC2_TD2__DDRDQ_IL16_NIL16_4</t>
  </si>
  <si>
    <t>J1805.CS8</t>
  </si>
  <si>
    <t>J1805.53</t>
  </si>
  <si>
    <t>J1805_PIN053</t>
  </si>
  <si>
    <t>D3_TC_M35_SC2_TD2__DDRDQ_IL16_NIL16_5</t>
  </si>
  <si>
    <t>J1804.DS10</t>
  </si>
  <si>
    <t>J1804.6</t>
  </si>
  <si>
    <t>J1804_PIN006</t>
  </si>
  <si>
    <t>D3_TC_M35_SC2_TD2__DDRDQ_IL16_NIL16_6</t>
  </si>
  <si>
    <t>J1806.BS8</t>
  </si>
  <si>
    <t>J1806.123</t>
  </si>
  <si>
    <t>J1806_PIN123</t>
  </si>
  <si>
    <t>D3_TC_M35_SC2_TD2__DDRDQ_IL16_NIL16_7</t>
  </si>
  <si>
    <t>J1806.AS8</t>
  </si>
  <si>
    <t>J1806.124</t>
  </si>
  <si>
    <t>J1806_PIN124</t>
  </si>
  <si>
    <t>D3_TC_M36_SC2_TD2__DDRDQ_IL17_NIL17_0</t>
  </si>
  <si>
    <t>J1806.DS9</t>
  </si>
  <si>
    <t>J1806.96</t>
  </si>
  <si>
    <t>J1806_PIN096</t>
  </si>
  <si>
    <t>D3_TC_M36_SC2_TD2__DDRDQ_IL17_NIL17_1</t>
  </si>
  <si>
    <t>J1805.CS10</t>
  </si>
  <si>
    <t>J1805.49</t>
  </si>
  <si>
    <t>J1805_PIN049</t>
  </si>
  <si>
    <t>D3_TC_M36_SC2_TD2__DDRDQ_IL17_NIL17_2</t>
  </si>
  <si>
    <t>J1806.CS11</t>
  </si>
  <si>
    <t>J1806.91</t>
  </si>
  <si>
    <t>J1806_PIN091</t>
  </si>
  <si>
    <t>D3_TC_M36_SC2_TD2__DDRDQ_IL17_NIL17_3</t>
  </si>
  <si>
    <t>J1806.CS9</t>
  </si>
  <si>
    <t>J1806.95</t>
  </si>
  <si>
    <t>J1806_PIN095</t>
  </si>
  <si>
    <t>D3_TC_M36_SC2_TD2__DDRDQ_IL17_NIL17_4</t>
  </si>
  <si>
    <t>J1805.DS9</t>
  </si>
  <si>
    <t>J1805.52</t>
  </si>
  <si>
    <t>J1805_PIN052</t>
  </si>
  <si>
    <t>D3_TC_M36_SC2_TD2__DDRDQ_IL17_NIL17_5</t>
  </si>
  <si>
    <t>J1805.CS9</t>
  </si>
  <si>
    <t>J1805.51</t>
  </si>
  <si>
    <t>J1805_PIN051</t>
  </si>
  <si>
    <t>D3_TC_M36_SC2_TD2__DDRDQ_IL17_NIL17_6</t>
  </si>
  <si>
    <t>J1806.CS10</t>
  </si>
  <si>
    <t>J1806.93</t>
  </si>
  <si>
    <t>J1806_PIN093</t>
  </si>
  <si>
    <t>D3_TC_M36_SC2_TD2__DDRDQ_IL17_NIL17_7</t>
  </si>
  <si>
    <t>J1805.DS10</t>
  </si>
  <si>
    <t>J1805.50</t>
  </si>
  <si>
    <t>J1805_PIN050</t>
  </si>
  <si>
    <t>D3_TC_M21_DP28_SC2_TD2__DDRDQSN_IL00_NIL00</t>
  </si>
  <si>
    <t>J1801.AS4</t>
  </si>
  <si>
    <t>J1801.28</t>
  </si>
  <si>
    <t>J1801_PIN028</t>
  </si>
  <si>
    <t>D3_TC_M22_DP29_SC2_TD2__DDRDQSN_IL01_NIL01</t>
  </si>
  <si>
    <t>J1801.CS8</t>
  </si>
  <si>
    <t>J1801.9</t>
  </si>
  <si>
    <t>J1801_PIN009</t>
  </si>
  <si>
    <t>D3_TC_M23_DP30_SC2_TD2__DDRDQSN_IL02_NIL04</t>
  </si>
  <si>
    <t>J1802.BS2</t>
  </si>
  <si>
    <t>J1802.67</t>
  </si>
  <si>
    <t>J1802_PIN067</t>
  </si>
  <si>
    <t>D3_TC_M24_DP31_SC2_TD2__DDRDQSN_IL03_NIL05</t>
  </si>
  <si>
    <t>J1803.CS9</t>
  </si>
  <si>
    <t>J1803.95</t>
  </si>
  <si>
    <t>J1803_PIN095</t>
  </si>
  <si>
    <t>D3_TC_M25_DP32_SC2_TD2__DDRDQSN_IL04_NIL10</t>
  </si>
  <si>
    <t>J1806.DS4</t>
  </si>
  <si>
    <t>J1806.104</t>
  </si>
  <si>
    <t>J1806_PIN104</t>
  </si>
  <si>
    <t>D3_TC_M26_DP33_SC2_TD2__DDRDQSN_IL05_NIL11</t>
  </si>
  <si>
    <t>J1804.CS3</t>
  </si>
  <si>
    <t>J1804.17</t>
  </si>
  <si>
    <t>J1804_PIN017</t>
  </si>
  <si>
    <t>D3_TC_M27_DP34_SC2_TD2__DDRDQSN_IL06_NIL14</t>
  </si>
  <si>
    <t>J1806.CS4</t>
  </si>
  <si>
    <t>J1806.103</t>
  </si>
  <si>
    <t>J1806_PIN103</t>
  </si>
  <si>
    <t>D3_TC_M28_DP35_SC2_TD2__DDRDQSN_IL07_NIL15</t>
  </si>
  <si>
    <t>J1806.CS13</t>
  </si>
  <si>
    <t>J1806.87</t>
  </si>
  <si>
    <t>J1806_PIN087</t>
  </si>
  <si>
    <t>D3_TC_M29_DP36_SC2_TD2__DDRDQSN_IL10_NIL02</t>
  </si>
  <si>
    <t>J1801.AS7</t>
  </si>
  <si>
    <t>J1801.34</t>
  </si>
  <si>
    <t>J1801_PIN034</t>
  </si>
  <si>
    <t>D3_TC_M30_DP37_SC2_TD2__DDRDQSN_IL11_NIL03</t>
  </si>
  <si>
    <t>J1501.DS13</t>
  </si>
  <si>
    <t>J1501.88</t>
  </si>
  <si>
    <t>J1501_PIN088</t>
  </si>
  <si>
    <t>D3_TC_M31_DP38_SC2_TD2__DDRDQSN_IL12_NIL06</t>
  </si>
  <si>
    <t>J1803.AS3</t>
  </si>
  <si>
    <t>J1803.114</t>
  </si>
  <si>
    <t>J1803_PIN114</t>
  </si>
  <si>
    <t>D3_TC_M32_DP39_SC2_TD2__DDRDQSN_IL13_NIL07</t>
  </si>
  <si>
    <t>J1802.DS4</t>
  </si>
  <si>
    <t>J1802.60</t>
  </si>
  <si>
    <t>J1802_PIN060</t>
  </si>
  <si>
    <t>D3_TC_M33_DP40_SC2_TD2__DDRDQSN_IL14_NIL12</t>
  </si>
  <si>
    <t>J1803.BS3</t>
  </si>
  <si>
    <t>J1803.113</t>
  </si>
  <si>
    <t>J1803_PIN113</t>
  </si>
  <si>
    <t>D3_TC_M34_DP41_SC2_TD2__DDRDQSN_IL15_NIL13</t>
  </si>
  <si>
    <t>J1803.CS13</t>
  </si>
  <si>
    <t>J1803.87</t>
  </si>
  <si>
    <t>J1803_PIN087</t>
  </si>
  <si>
    <t>D3_TC_M35_DP42_SC2_TD2__DDRDQSN_IL16_NIL16</t>
  </si>
  <si>
    <t>J1804.CS10</t>
  </si>
  <si>
    <t>J1804.5</t>
  </si>
  <si>
    <t>J1804_PIN005</t>
  </si>
  <si>
    <t>D3_TC_M36_DP43_SC2_TD2__DDRDQSN_IL17_NIL17</t>
  </si>
  <si>
    <t>J1806.DS10</t>
  </si>
  <si>
    <t>J1806.94</t>
  </si>
  <si>
    <t>J1806_PIN094</t>
  </si>
  <si>
    <t>D3_TC_M21_DP28_SC2_TD2__DDRDQSP_IL00_NIL00</t>
  </si>
  <si>
    <t>J1801.AS5</t>
  </si>
  <si>
    <t>J1801.30</t>
  </si>
  <si>
    <t>J1801_PIN030</t>
  </si>
  <si>
    <t>D3_TC_M22_DP29_SC2_TD2__DDRDQSP_IL01_NIL01</t>
  </si>
  <si>
    <t>J1801.CS9</t>
  </si>
  <si>
    <t>J1801.7</t>
  </si>
  <si>
    <t>J1801_PIN007</t>
  </si>
  <si>
    <t>D3_TC_M23_DP30_SC2_TD2__DDRDQSP_IL02_NIL04</t>
  </si>
  <si>
    <t>J1802.AS2</t>
  </si>
  <si>
    <t>J1802.68</t>
  </si>
  <si>
    <t>J1802_PIN068</t>
  </si>
  <si>
    <t>D3_TC_M24_DP31_SC2_TD2__DDRDQSP_IL03_NIL05</t>
  </si>
  <si>
    <t>J1803.CS10</t>
  </si>
  <si>
    <t>J1803.93</t>
  </si>
  <si>
    <t>J1803_PIN093</t>
  </si>
  <si>
    <t>D3_TC_M25_DP32_SC2_TD2__DDRDQSP_IL04_NIL10</t>
  </si>
  <si>
    <t>J1806.DS3</t>
  </si>
  <si>
    <t>J1806.106</t>
  </si>
  <si>
    <t>J1806_PIN106</t>
  </si>
  <si>
    <t>D3_TC_M26_DP33_SC2_TD2__DDRDQSP_IL05_NIL11</t>
  </si>
  <si>
    <t>J1804.BS2</t>
  </si>
  <si>
    <t>J1804.23</t>
  </si>
  <si>
    <t>J1804_PIN023</t>
  </si>
  <si>
    <t>D3_TC_M27_DP34_SC2_TD2__DDRDQSP_IL06_NIL14</t>
  </si>
  <si>
    <t>J1806.CS3</t>
  </si>
  <si>
    <t>J1806.105</t>
  </si>
  <si>
    <t>J1806_PIN105</t>
  </si>
  <si>
    <t>D3_TC_M28_DP35_SC2_TD2__DDRDQSP_IL07_NIL15</t>
  </si>
  <si>
    <t>J1806.CS14</t>
  </si>
  <si>
    <t>J1806.85</t>
  </si>
  <si>
    <t>J1806_PIN085</t>
  </si>
  <si>
    <t>D3_TC_M29_DP36_SC2_TD2__DDRDQSP_IL10_NIL02</t>
  </si>
  <si>
    <t>J1801.AS8</t>
  </si>
  <si>
    <t>J1801.36</t>
  </si>
  <si>
    <t>J1801_PIN036</t>
  </si>
  <si>
    <t>D3_TC_M30_DP37_SC2_TD2__DDRDQSP_IL11_NIL03</t>
  </si>
  <si>
    <t>J1501.DS12</t>
  </si>
  <si>
    <t>J1501.90</t>
  </si>
  <si>
    <t>J1501_PIN090</t>
  </si>
  <si>
    <t>D3_TC_M31_DP38_SC2_TD2__DDRDQSP_IL12_NIL06</t>
  </si>
  <si>
    <t>J1803.AS4</t>
  </si>
  <si>
    <t>J1803.116</t>
  </si>
  <si>
    <t>J1803_PIN116</t>
  </si>
  <si>
    <t>D3_TC_M32_DP39_SC2_TD2__DDRDQSP_IL13_NIL07</t>
  </si>
  <si>
    <t>J1802.CS4</t>
  </si>
  <si>
    <t>J1802.59</t>
  </si>
  <si>
    <t>J1802_PIN059</t>
  </si>
  <si>
    <t>D3_TC_M33_DP40_SC2_TD2__DDRDQSP_IL14_NIL12</t>
  </si>
  <si>
    <t>J1803.BS4</t>
  </si>
  <si>
    <t>J1803.115</t>
  </si>
  <si>
    <t>J1803_PIN115</t>
  </si>
  <si>
    <t>D3_TC_M34_DP41_SC2_TD2__DDRDQSP_IL15_NIL13</t>
  </si>
  <si>
    <t>J1803.CS14</t>
  </si>
  <si>
    <t>J1803.85</t>
  </si>
  <si>
    <t>J1803_PIN085</t>
  </si>
  <si>
    <t>D3_TC_M35_DP42_SC2_TD2__DDRDQSP_IL16_NIL16</t>
  </si>
  <si>
    <t>J1804.CS9</t>
  </si>
  <si>
    <t>J1804.7</t>
  </si>
  <si>
    <t>J1804_PIN007</t>
  </si>
  <si>
    <t>D3_TC_M36_DP43_SC2_TD2__DDRDQSP_IL17_NIL17</t>
  </si>
  <si>
    <t>J1806.DS11</t>
  </si>
  <si>
    <t>J1806.92</t>
  </si>
  <si>
    <t>J1806_PIN092</t>
  </si>
  <si>
    <t>D3_TC_M05_DP48_L01_TD1_H05__DMI_TXN_0__RXN_0__TC</t>
  </si>
  <si>
    <t>J1809.DS11</t>
  </si>
  <si>
    <t>J1809.92</t>
  </si>
  <si>
    <t>J1809_PIN092</t>
  </si>
  <si>
    <t>KC117.8</t>
  </si>
  <si>
    <t>LC133.2</t>
  </si>
  <si>
    <t>KC117.6</t>
  </si>
  <si>
    <t>L17_INT4_HS2/L30_INT9</t>
  </si>
  <si>
    <t>D3_TC_M05_DP49_L02_TD1_H05__DMI_TXN_1__RXN_1__TC</t>
  </si>
  <si>
    <t>J1808.BS6</t>
  </si>
  <si>
    <t>J1808.75</t>
  </si>
  <si>
    <t>J1808_PIN075</t>
  </si>
  <si>
    <t>KC118.8</t>
  </si>
  <si>
    <t>LC135.2</t>
  </si>
  <si>
    <t>KC118.6</t>
  </si>
  <si>
    <t>L15_INT3_HS1/L24_INT6</t>
  </si>
  <si>
    <t>D3_TC_M05_DP50_L03_TD1_H05__DMI_TXN_2__RXN_2__TC</t>
  </si>
  <si>
    <t>J1807.AS14</t>
  </si>
  <si>
    <t>J1807.40</t>
  </si>
  <si>
    <t>J1807_PIN040</t>
  </si>
  <si>
    <t>KC119.8</t>
  </si>
  <si>
    <t>LC137.2</t>
  </si>
  <si>
    <t>KC119.6</t>
  </si>
  <si>
    <t>L17_INT4_HS2/L32_INT10</t>
  </si>
  <si>
    <t>D3_TC_M05_DP51_L04_TD1_H05__DMI_TXN_3__RXN_3__TC</t>
  </si>
  <si>
    <t>J1808.AS7</t>
  </si>
  <si>
    <t>J1808.78</t>
  </si>
  <si>
    <t>J1808_PIN078</t>
  </si>
  <si>
    <t>KC120.8</t>
  </si>
  <si>
    <t>LC139.2</t>
  </si>
  <si>
    <t>KC120.6</t>
  </si>
  <si>
    <t>D3_TC_M05_DP48_L05_TD1_H05__DMI_TXP_0__RXP_0__TC</t>
  </si>
  <si>
    <t>J1809.DS10</t>
  </si>
  <si>
    <t>J1809.94</t>
  </si>
  <si>
    <t>J1809_PIN094</t>
  </si>
  <si>
    <t>KC117.2</t>
  </si>
  <si>
    <t>LC134.2</t>
  </si>
  <si>
    <t>KC117.4</t>
  </si>
  <si>
    <t>D3_TC_M05_DP49_L06_TD1_H05__DMI_TXP_1__RXP_1__TC</t>
  </si>
  <si>
    <t>J1808.BS7</t>
  </si>
  <si>
    <t>J1808.77</t>
  </si>
  <si>
    <t>J1808_PIN077</t>
  </si>
  <si>
    <t>KC118.2</t>
  </si>
  <si>
    <t>LC136.2</t>
  </si>
  <si>
    <t>KC118.4</t>
  </si>
  <si>
    <t>D3_TC_M05_DP50_L07_TD1_H05__DMI_TXP_2__RXP_2__TC</t>
  </si>
  <si>
    <t>J1807.BS14</t>
  </si>
  <si>
    <t>J1807.39</t>
  </si>
  <si>
    <t>J1807_PIN039</t>
  </si>
  <si>
    <t>KC119.2</t>
  </si>
  <si>
    <t>LC138.2</t>
  </si>
  <si>
    <t>KC119.4</t>
  </si>
  <si>
    <t>D3_TC_M05_DP51_L08_TD1_H05__DMI_TXP_3__RXP_3__TC</t>
  </si>
  <si>
    <t>J1808.AS6</t>
  </si>
  <si>
    <t>J1808.76</t>
  </si>
  <si>
    <t>J1808_PIN076</t>
  </si>
  <si>
    <t>KC120.2</t>
  </si>
  <si>
    <t>LC140.2</t>
  </si>
  <si>
    <t>KC120.4</t>
  </si>
  <si>
    <t>LC133.1</t>
  </si>
  <si>
    <t>KC117.7</t>
  </si>
  <si>
    <t>L26_INT7_HS3/L30_INT9</t>
  </si>
  <si>
    <t>LC135.1</t>
  </si>
  <si>
    <t>KC118.7</t>
  </si>
  <si>
    <t>L28_INT8_HS4/L24_INT6</t>
  </si>
  <si>
    <t>LC137.1</t>
  </si>
  <si>
    <t>KC119.7</t>
  </si>
  <si>
    <t>L26_INT7_HS3/L32_INT10</t>
  </si>
  <si>
    <t>LC139.1</t>
  </si>
  <si>
    <t>KC120.7</t>
  </si>
  <si>
    <t>LC134.1</t>
  </si>
  <si>
    <t>KC117.3</t>
  </si>
  <si>
    <t>LC136.1</t>
  </si>
  <si>
    <t>KC118.3</t>
  </si>
  <si>
    <t>LC138.1</t>
  </si>
  <si>
    <t>KC119.3</t>
  </si>
  <si>
    <t>LC140.1</t>
  </si>
  <si>
    <t>KC120.3</t>
  </si>
  <si>
    <t>D3_TC_M37_DP92_TD2__EDP_AUXN</t>
  </si>
  <si>
    <t>J1806.DS14</t>
  </si>
  <si>
    <t>J1806.86</t>
  </si>
  <si>
    <t>J1806_PIN086</t>
  </si>
  <si>
    <t>D3_TC_M37_DP92_TD2__EDP_AUXP</t>
  </si>
  <si>
    <t>J1806.DS13</t>
  </si>
  <si>
    <t>J1806.88</t>
  </si>
  <si>
    <t>J1806_PIN088</t>
  </si>
  <si>
    <t>D3_TC_TD2__EDP_DISP_UTIL</t>
  </si>
  <si>
    <t>J1801.AS14</t>
  </si>
  <si>
    <t>J1801.40</t>
  </si>
  <si>
    <t>J1801_PIN040</t>
  </si>
  <si>
    <t>D3_TC_M37_DP52_TD2__EDP_TXN_0__TC</t>
  </si>
  <si>
    <t>J1502.AS7</t>
  </si>
  <si>
    <t>J1502.78</t>
  </si>
  <si>
    <t>J1502_PIN078</t>
  </si>
  <si>
    <t>LC147.10</t>
  </si>
  <si>
    <t>LC147.9</t>
  </si>
  <si>
    <t>D3_TC_M37_DP53_TD2__EDP_TXN_1__TC</t>
  </si>
  <si>
    <t>J1502.AS9</t>
  </si>
  <si>
    <t>J1502.82</t>
  </si>
  <si>
    <t>J1502_PIN082</t>
  </si>
  <si>
    <t>LC147.7</t>
  </si>
  <si>
    <t>LC147.8</t>
  </si>
  <si>
    <t>D3_TC_M37_DP54_TD2__EDP_TXN_2__TC</t>
  </si>
  <si>
    <t>J1502.BS6</t>
  </si>
  <si>
    <t>J1502.75</t>
  </si>
  <si>
    <t>J1502_PIN075</t>
  </si>
  <si>
    <t>LC148.10</t>
  </si>
  <si>
    <t>LC148.9</t>
  </si>
  <si>
    <t>D3_TC_M37_DP55_TD2__EDP_TXN_3__TC</t>
  </si>
  <si>
    <t>J1502.BS8</t>
  </si>
  <si>
    <t>J1502.79</t>
  </si>
  <si>
    <t>J1502_PIN079</t>
  </si>
  <si>
    <t>LC148.7</t>
  </si>
  <si>
    <t>LC148.8</t>
  </si>
  <si>
    <t>D3_TC_M37_DP52_TD2__EDP_TXP_0__TC</t>
  </si>
  <si>
    <t>J1502.AS6</t>
  </si>
  <si>
    <t>J1502.76</t>
  </si>
  <si>
    <t>J1502_PIN076</t>
  </si>
  <si>
    <t>LC147.1</t>
  </si>
  <si>
    <t>LC147.2</t>
  </si>
  <si>
    <t>D3_TC_M37_DP53_TD2__EDP_TXP_1__TC</t>
  </si>
  <si>
    <t>J1502.AS8</t>
  </si>
  <si>
    <t>J1502.80</t>
  </si>
  <si>
    <t>J1502_PIN080</t>
  </si>
  <si>
    <t>LC147.4</t>
  </si>
  <si>
    <t>LC147.3</t>
  </si>
  <si>
    <t>D3_TC_M37_DP54_TD2__EDP_TXP_2__TC</t>
  </si>
  <si>
    <t>J1502.BS7</t>
  </si>
  <si>
    <t>J1502.77</t>
  </si>
  <si>
    <t>J1502_PIN077</t>
  </si>
  <si>
    <t>LC148.1</t>
  </si>
  <si>
    <t>LC148.2</t>
  </si>
  <si>
    <t>D3_TC_M37_DP55_TD2__EDP_TXP_3__TC</t>
  </si>
  <si>
    <t>J1502.BS9</t>
  </si>
  <si>
    <t>J1502.81</t>
  </si>
  <si>
    <t>J1502_PIN081</t>
  </si>
  <si>
    <t>LC148.4</t>
  </si>
  <si>
    <t>LC148.3</t>
  </si>
  <si>
    <t>D3_TC_TD1__EXTBGREF</t>
  </si>
  <si>
    <t>J1809.AS9</t>
  </si>
  <si>
    <t>J1809.126</t>
  </si>
  <si>
    <t>J1809_PIN126</t>
  </si>
  <si>
    <t>D3_TC_M40_TD1_TP__FIVR_PROBE_ANA_0</t>
  </si>
  <si>
    <t>J1808.DS9</t>
  </si>
  <si>
    <t>J1808.52</t>
  </si>
  <si>
    <t>J1808_PIN052</t>
  </si>
  <si>
    <t>TPC90.1</t>
  </si>
  <si>
    <t>D3_TC_M40_TD1_TP__FIVR_PROBE_ANA_1</t>
  </si>
  <si>
    <t>J1808.DS8</t>
  </si>
  <si>
    <t>J1808.54</t>
  </si>
  <si>
    <t>J1808_PIN054</t>
  </si>
  <si>
    <t>TPC89.1</t>
  </si>
  <si>
    <t>D3_TC_DP56_TD1_TP__HVM_CLK_N</t>
  </si>
  <si>
    <t>J1807.DS6</t>
  </si>
  <si>
    <t>J1807.14</t>
  </si>
  <si>
    <t>J1807_PIN014</t>
  </si>
  <si>
    <t>TPC45.1</t>
  </si>
  <si>
    <t>D3_TC_DP56_TD1_TP__HVM_CLK_P</t>
  </si>
  <si>
    <t>J1807.DS7</t>
  </si>
  <si>
    <t>J1807.12</t>
  </si>
  <si>
    <t>J1807_PIN012</t>
  </si>
  <si>
    <t>TPC46.1</t>
  </si>
  <si>
    <t>D3_TC_M06_SC8_TD1_TP__MBP_N_0</t>
  </si>
  <si>
    <t>J1502.CS3</t>
  </si>
  <si>
    <t>J1502.61</t>
  </si>
  <si>
    <t>J1502_PIN061</t>
  </si>
  <si>
    <t>TPC69.1</t>
  </si>
  <si>
    <t>D3_TC_M06_SC8_TD1_TP__MBP_N_1</t>
  </si>
  <si>
    <t>J1502.CS4</t>
  </si>
  <si>
    <t>J1502.59</t>
  </si>
  <si>
    <t>J1502_PIN059</t>
  </si>
  <si>
    <t>TPC70.1</t>
  </si>
  <si>
    <t>D3_TC_M06_SC8_TD1_TP__MBP_N_2</t>
  </si>
  <si>
    <t>J1502.DS11</t>
  </si>
  <si>
    <t>J1502.48</t>
  </si>
  <si>
    <t>J1502_PIN048</t>
  </si>
  <si>
    <t>TPC71.1</t>
  </si>
  <si>
    <t>D3_TC_M06_SC8_TD1_TP__MBP_N_3</t>
  </si>
  <si>
    <t>J1502.CS11</t>
  </si>
  <si>
    <t>J1502.47</t>
  </si>
  <si>
    <t>J1502_PIN047</t>
  </si>
  <si>
    <t>TPC72.1</t>
  </si>
  <si>
    <t>D3_TC_M07_SC8_TD1_TP__NOA_N_0</t>
  </si>
  <si>
    <t>J1808.AS8</t>
  </si>
  <si>
    <t>J1808.80</t>
  </si>
  <si>
    <t>J1808_PIN080</t>
  </si>
  <si>
    <t>TPC49.1</t>
  </si>
  <si>
    <t>D3_TC_M07_SC8_TD1_TP__NOA_N_1</t>
  </si>
  <si>
    <t>J1808.BS8</t>
  </si>
  <si>
    <t>J1808.79</t>
  </si>
  <si>
    <t>J1808_PIN079</t>
  </si>
  <si>
    <t>TPC50.1</t>
  </si>
  <si>
    <t>D3_TC_M08_SC8_TD1_TP__NOA_N_10</t>
  </si>
  <si>
    <t>J1503.BS6</t>
  </si>
  <si>
    <t>J1503.31</t>
  </si>
  <si>
    <t>J1503_PIN031</t>
  </si>
  <si>
    <t>TPC59.1</t>
  </si>
  <si>
    <t>D3_TC_M08_SC8_TD1_TP__NOA_N_11</t>
  </si>
  <si>
    <t>J1808.AS9</t>
  </si>
  <si>
    <t>J1808.82</t>
  </si>
  <si>
    <t>J1808_PIN082</t>
  </si>
  <si>
    <t>TPC60.1</t>
  </si>
  <si>
    <t>D3_TC_M08_SC8_TD1_TP__NOA_N_12</t>
  </si>
  <si>
    <t>J1808.DS10</t>
  </si>
  <si>
    <t>J1808.50</t>
  </si>
  <si>
    <t>J1808_PIN050</t>
  </si>
  <si>
    <t>TPC61.1</t>
  </si>
  <si>
    <t>D3_TC_M08_SC8_TD1_TP__NOA_N_13</t>
  </si>
  <si>
    <t>J1503.CS7</t>
  </si>
  <si>
    <t>J1503.11</t>
  </si>
  <si>
    <t>J1503_PIN011</t>
  </si>
  <si>
    <t>TPC62.1</t>
  </si>
  <si>
    <t>D3_TC_M08_SC8_TD1_TP__NOA_N_14</t>
  </si>
  <si>
    <t>J1808.CS10</t>
  </si>
  <si>
    <t>J1808.49</t>
  </si>
  <si>
    <t>J1808_PIN049</t>
  </si>
  <si>
    <t>TPC63.1</t>
  </si>
  <si>
    <t>D3_TC_M08_SC8_TD1_TP__NOA_N_15</t>
  </si>
  <si>
    <t>J1808.BS9</t>
  </si>
  <si>
    <t>J1808.81</t>
  </si>
  <si>
    <t>J1808_PIN081</t>
  </si>
  <si>
    <t>TPC64.1</t>
  </si>
  <si>
    <t>D3_TC_M07_SC8_TD1_TP__NOA_N_2</t>
  </si>
  <si>
    <t>J1807.CS10</t>
  </si>
  <si>
    <t>J1807.5</t>
  </si>
  <si>
    <t>J1807_PIN005</t>
  </si>
  <si>
    <t>TPC51.1</t>
  </si>
  <si>
    <t>D3_TC_M07_SC8_TD1_TP__NOA_N_3</t>
  </si>
  <si>
    <t>J1807.CS9</t>
  </si>
  <si>
    <t>J1807.7</t>
  </si>
  <si>
    <t>J1807_PIN007</t>
  </si>
  <si>
    <t>TPC52.1</t>
  </si>
  <si>
    <t>D3_TC_M07_SC8_TD1_TP__NOA_N_4</t>
  </si>
  <si>
    <t>J1807.BS9</t>
  </si>
  <si>
    <t>J1807.37</t>
  </si>
  <si>
    <t>J1807_PIN037</t>
  </si>
  <si>
    <t>TPC53.1</t>
  </si>
  <si>
    <t>D3_TC_M07_SC8_TD1_TP__NOA_N_5</t>
  </si>
  <si>
    <t>J1807.BS6</t>
  </si>
  <si>
    <t>J1807.31</t>
  </si>
  <si>
    <t>J1807_PIN031</t>
  </si>
  <si>
    <t>TPC54.1</t>
  </si>
  <si>
    <t>D3_TC_M07_SC8_TD1_TP__NOA_N_6</t>
  </si>
  <si>
    <t>J1807.AS6</t>
  </si>
  <si>
    <t>J1807.32</t>
  </si>
  <si>
    <t>J1807_PIN032</t>
  </si>
  <si>
    <t>TPC55.1</t>
  </si>
  <si>
    <t>D3_TC_M40_TD1_TP__EN_FIVR</t>
  </si>
  <si>
    <t>J1807.DS10</t>
  </si>
  <si>
    <t>J1807.6</t>
  </si>
  <si>
    <t>J1807_PIN006</t>
  </si>
  <si>
    <t>TPC93.1</t>
  </si>
  <si>
    <t>D3_TC_M07_SC8_TD1_TP__NOA_N_7</t>
  </si>
  <si>
    <t>J1807.BS8</t>
  </si>
  <si>
    <t>J1807.35</t>
  </si>
  <si>
    <t>J1807_PIN035</t>
  </si>
  <si>
    <t>TPC56.1</t>
  </si>
  <si>
    <t>D3_TC_M08_SC8_TD1_TP__NOA_N_8</t>
  </si>
  <si>
    <t>J1503.BS5</t>
  </si>
  <si>
    <t>J1503.29</t>
  </si>
  <si>
    <t>J1503_PIN029</t>
  </si>
  <si>
    <t>TPC57.1</t>
  </si>
  <si>
    <t>D3_TC_M08_SC8_TD1_TP__NOA_N_9</t>
  </si>
  <si>
    <t>J1503.CS6</t>
  </si>
  <si>
    <t>J1503.13</t>
  </si>
  <si>
    <t>J1503_PIN013</t>
  </si>
  <si>
    <t>TPC58.1</t>
  </si>
  <si>
    <t>D3_TC_M07_DP57_TD1_TP__NOA_STBN_0</t>
  </si>
  <si>
    <t>J1502.DS3</t>
  </si>
  <si>
    <t>J1502.62</t>
  </si>
  <si>
    <t>J1502_PIN062</t>
  </si>
  <si>
    <t>TPC65.1</t>
  </si>
  <si>
    <t>D3_TC_M40_TD1_TP__FIVR_PROBE_DIG_0</t>
  </si>
  <si>
    <t>J1807.DS9</t>
  </si>
  <si>
    <t>J1807.8</t>
  </si>
  <si>
    <t>J1807_PIN008</t>
  </si>
  <si>
    <t>TPC92.1</t>
  </si>
  <si>
    <t>D3_TC_M08_DP58_TD1_TP__NOA_STBN_1</t>
  </si>
  <si>
    <t>J1503.AS4</t>
  </si>
  <si>
    <t>J1503.28</t>
  </si>
  <si>
    <t>J1503_PIN028</t>
  </si>
  <si>
    <t>TPC66.1</t>
  </si>
  <si>
    <t>D3_TC_M40_TD1_TP__FIVR_PROBE_DIG_1</t>
  </si>
  <si>
    <t>J1807.DS8</t>
  </si>
  <si>
    <t>J1807.10</t>
  </si>
  <si>
    <t>J1807_PIN010</t>
  </si>
  <si>
    <t>TPC91.1</t>
  </si>
  <si>
    <t>D3_TC_M07_DP57_TD1_TP__NOA_STBP_0</t>
  </si>
  <si>
    <t>J1502.DS4</t>
  </si>
  <si>
    <t>J1502.60</t>
  </si>
  <si>
    <t>J1502_PIN060</t>
  </si>
  <si>
    <t>TPC67.1</t>
  </si>
  <si>
    <t>D3_TC_M08_DP58_TD1_TP__NOA_STBP_1</t>
  </si>
  <si>
    <t>J1503.AS5</t>
  </si>
  <si>
    <t>J1503.30</t>
  </si>
  <si>
    <t>J1503_PIN030</t>
  </si>
  <si>
    <t>TPC68.1</t>
  </si>
  <si>
    <t>D3_TC_DP59_TD1_TP__PCIBCLK_N</t>
  </si>
  <si>
    <t>J1808.CS7</t>
  </si>
  <si>
    <t>J1808.55</t>
  </si>
  <si>
    <t>J1808_PIN055</t>
  </si>
  <si>
    <t>TPC47.1</t>
  </si>
  <si>
    <t>D3_TC_DP59_TD1_TP__PCIBCLK_P</t>
  </si>
  <si>
    <t>J1808.CS8</t>
  </si>
  <si>
    <t>J1808.53</t>
  </si>
  <si>
    <t>J1808_PIN053</t>
  </si>
  <si>
    <t>TPC48.1</t>
  </si>
  <si>
    <t>D3_TC_TD1__PECI</t>
  </si>
  <si>
    <t>J1808.AS4</t>
  </si>
  <si>
    <t>J1808.72</t>
  </si>
  <si>
    <t>J1808_PIN072</t>
  </si>
  <si>
    <t>D3_TC_M09_DP76_L09_TD1_H05__PCIEX16_TXN_0__RXN_0__TC</t>
  </si>
  <si>
    <t>J1503.DS13</t>
  </si>
  <si>
    <t>J1503.4</t>
  </si>
  <si>
    <t>J1503_PIN004</t>
  </si>
  <si>
    <t>KC101.8</t>
  </si>
  <si>
    <t>LC101.2</t>
  </si>
  <si>
    <t>KC101.6</t>
  </si>
  <si>
    <t>D3_TC_M09_DP77_L10_TD1_H05__PCIEX16_TXN_1__RXN_1__TC</t>
  </si>
  <si>
    <t>J1502.DS9</t>
  </si>
  <si>
    <t>J1502.52</t>
  </si>
  <si>
    <t>J1502_PIN052</t>
  </si>
  <si>
    <t>KC102.8</t>
  </si>
  <si>
    <t>LC103.2</t>
  </si>
  <si>
    <t>KC102.6</t>
  </si>
  <si>
    <t>D3_TC_M09_DP78_L11_TD1_H05__PCIEX16_TXN_10__RXN_10__TC</t>
  </si>
  <si>
    <t>J1809.DS13</t>
  </si>
  <si>
    <t>J1809.88</t>
  </si>
  <si>
    <t>J1809_PIN088</t>
  </si>
  <si>
    <t>KC111.8</t>
  </si>
  <si>
    <t>LC121.2</t>
  </si>
  <si>
    <t>KC111.6</t>
  </si>
  <si>
    <t>D3_TC_M09_DP79_L12_TD1_H05__PCIEX16_TXN_11__RXN_11__TC</t>
  </si>
  <si>
    <t>J1807.DS14</t>
  </si>
  <si>
    <t>J1807.2</t>
  </si>
  <si>
    <t>J1807_PIN002</t>
  </si>
  <si>
    <t>KC112.8</t>
  </si>
  <si>
    <t>LC123.2</t>
  </si>
  <si>
    <t>KC112.6</t>
  </si>
  <si>
    <t>D3_TC_M09_DP80_L13_TD1_H05__PCIEX16_TXN_12__RXN_12__TC</t>
  </si>
  <si>
    <t>J1809.DS12</t>
  </si>
  <si>
    <t>J1809.90</t>
  </si>
  <si>
    <t>J1809_PIN090</t>
  </si>
  <si>
    <t>KC113.8</t>
  </si>
  <si>
    <t>LC125.2</t>
  </si>
  <si>
    <t>KC113.6</t>
  </si>
  <si>
    <t>D3_TC_M09_DP81_L14_TD1_H05__PCIEX16_TXN_13__RXN_13__TC</t>
  </si>
  <si>
    <t>J1809.CS7</t>
  </si>
  <si>
    <t>J1809.99</t>
  </si>
  <si>
    <t>J1809_PIN099</t>
  </si>
  <si>
    <t>KC114.8</t>
  </si>
  <si>
    <t>LC127.2</t>
  </si>
  <si>
    <t>KC114.6</t>
  </si>
  <si>
    <t>D3_TC_M09_DP82_L15_TD1_H05__PCIEX16_TXN_14__RXN_14__TC</t>
  </si>
  <si>
    <t>J1807.CS7</t>
  </si>
  <si>
    <t>J1807.11</t>
  </si>
  <si>
    <t>J1807_PIN011</t>
  </si>
  <si>
    <t>KC115.8</t>
  </si>
  <si>
    <t>LC129.2</t>
  </si>
  <si>
    <t>KC115.6</t>
  </si>
  <si>
    <t>D3_TC_M09_DP83_L16_TD1_H05__PCIEX16_TXN_15__RXN_15__TC</t>
  </si>
  <si>
    <t>J1807.CS14</t>
  </si>
  <si>
    <t>J1807.1</t>
  </si>
  <si>
    <t>J1807_PIN001</t>
  </si>
  <si>
    <t>KC116.8</t>
  </si>
  <si>
    <t>LC131.2</t>
  </si>
  <si>
    <t>KC116.6</t>
  </si>
  <si>
    <t>D3_TC_M09_DP84_L17_TD1_H05__PCIEX16_TXN_2__RXN_2__TC</t>
  </si>
  <si>
    <t>J1503.CS14</t>
  </si>
  <si>
    <t>J1503.1</t>
  </si>
  <si>
    <t>J1503_PIN001</t>
  </si>
  <si>
    <t>KC103.8</t>
  </si>
  <si>
    <t>LC105.2</t>
  </si>
  <si>
    <t>KC103.6</t>
  </si>
  <si>
    <t>D3_TC_M09_DP85_L18_TD1_H05__PCIEX16_TXN_3__RXN_3__TC</t>
  </si>
  <si>
    <t>J1502.CS9</t>
  </si>
  <si>
    <t>J1502.51</t>
  </si>
  <si>
    <t>J1502_PIN051</t>
  </si>
  <si>
    <t>KC104.8</t>
  </si>
  <si>
    <t>LC107.2</t>
  </si>
  <si>
    <t>KC104.6</t>
  </si>
  <si>
    <t>D3_TC_M09_DP86_L19_TD1_H05__PCIEX16_TXN_4__RXN_4__TC</t>
  </si>
  <si>
    <t>J1503.BS14</t>
  </si>
  <si>
    <t>J1503.39</t>
  </si>
  <si>
    <t>J1503_PIN039</t>
  </si>
  <si>
    <t>KC105.8</t>
  </si>
  <si>
    <t>LC109.2</t>
  </si>
  <si>
    <t>KC105.6</t>
  </si>
  <si>
    <t>D3_TC_M09_DP87_L20_TD1_H05__PCIEX16_TXN_5__RXN_5__TC</t>
  </si>
  <si>
    <t>J1503.CS10</t>
  </si>
  <si>
    <t>J1503.5</t>
  </si>
  <si>
    <t>J1503_PIN005</t>
  </si>
  <si>
    <t>KC106.8</t>
  </si>
  <si>
    <t>LC111.2</t>
  </si>
  <si>
    <t>KC106.6</t>
  </si>
  <si>
    <t>D3_TC_M09_DP88_L21_TD1_H05__PCIEX16_TXN_6__RXN_6__TC</t>
  </si>
  <si>
    <t>J1808.CS13</t>
  </si>
  <si>
    <t>J1808.43</t>
  </si>
  <si>
    <t>J1808_PIN043</t>
  </si>
  <si>
    <t>KC107.8</t>
  </si>
  <si>
    <t>LC113.2</t>
  </si>
  <si>
    <t>KC107.6</t>
  </si>
  <si>
    <t>L15_INT3_HS1/L32_INT10</t>
  </si>
  <si>
    <t>D3_TC_M09_DP89_L22_TD1_H05__PCIEX16_TXN_7__RXN_7__TC</t>
  </si>
  <si>
    <t>J1809.CS9</t>
  </si>
  <si>
    <t>J1809.95</t>
  </si>
  <si>
    <t>J1809_PIN095</t>
  </si>
  <si>
    <t>KC108.8</t>
  </si>
  <si>
    <t>LC115.2</t>
  </si>
  <si>
    <t>KC108.6</t>
  </si>
  <si>
    <t>D3_TC_M09_DP90_L23_TD1_H05__PCIEX16_TXN_8__RXN_8__TC</t>
  </si>
  <si>
    <t>J1809.DS14</t>
  </si>
  <si>
    <t>J1809.86</t>
  </si>
  <si>
    <t>J1809_PIN086</t>
  </si>
  <si>
    <t>KC109.8</t>
  </si>
  <si>
    <t>LC117.2</t>
  </si>
  <si>
    <t>KC109.6</t>
  </si>
  <si>
    <t>D3_TC_M09_DP91_L24_TD1_H05__PCIEX16_TXN_9__RXN_9__TC</t>
  </si>
  <si>
    <t>J1808.DS13</t>
  </si>
  <si>
    <t>J1808.44</t>
  </si>
  <si>
    <t>J1808_PIN044</t>
  </si>
  <si>
    <t>KC110.8</t>
  </si>
  <si>
    <t>LC119.2</t>
  </si>
  <si>
    <t>KC110.6</t>
  </si>
  <si>
    <t>D3_TC_M09_DP76_L25_TD1_H05__PCIEX16_TXP_0__RXP_0__TC</t>
  </si>
  <si>
    <t>J1503.DS14</t>
  </si>
  <si>
    <t>J1503.2</t>
  </si>
  <si>
    <t>J1503_PIN002</t>
  </si>
  <si>
    <t>KC101.2</t>
  </si>
  <si>
    <t>LC102.2</t>
  </si>
  <si>
    <t>KC101.4</t>
  </si>
  <si>
    <t>D3_TC_M09_DP77_L26_TD1_H05__PCIEX16_TXP_1__RXP_1__TC</t>
  </si>
  <si>
    <t>J1502.CS10</t>
  </si>
  <si>
    <t>J1502.49</t>
  </si>
  <si>
    <t>J1502_PIN049</t>
  </si>
  <si>
    <t>KC102.2</t>
  </si>
  <si>
    <t>LC104.2</t>
  </si>
  <si>
    <t>KC102.4</t>
  </si>
  <si>
    <t>D3_TC_M09_DP78_L27_TD1_H05__PCIEX16_TXP_10__RXP_10__TC</t>
  </si>
  <si>
    <t>J1809.CS13</t>
  </si>
  <si>
    <t>J1809.87</t>
  </si>
  <si>
    <t>J1809_PIN087</t>
  </si>
  <si>
    <t>KC111.2</t>
  </si>
  <si>
    <t>LC122.2</t>
  </si>
  <si>
    <t>KC111.4</t>
  </si>
  <si>
    <t>D3_TC_M09_DP79_L28_TD1_H05__PCIEX16_TXP_11__RXP_11__TC</t>
  </si>
  <si>
    <t>J1807.DS13</t>
  </si>
  <si>
    <t>J1807.4</t>
  </si>
  <si>
    <t>J1807_PIN004</t>
  </si>
  <si>
    <t>KC112.2</t>
  </si>
  <si>
    <t>LC124.2</t>
  </si>
  <si>
    <t>KC112.4</t>
  </si>
  <si>
    <t>D3_TC_M09_DP80_L29_TD1_H05__PCIEX16_TXP_12__RXP_12__TC</t>
  </si>
  <si>
    <t>J1809.CS12</t>
  </si>
  <si>
    <t>J1809.89</t>
  </si>
  <si>
    <t>J1809_PIN089</t>
  </si>
  <si>
    <t>KC113.2</t>
  </si>
  <si>
    <t>LC126.2</t>
  </si>
  <si>
    <t>KC113.4</t>
  </si>
  <si>
    <t>D3_TC_M09_DP81_L30_TD1_H05__PCIEX16_TXP_13__RXP_13__TC</t>
  </si>
  <si>
    <t>J1809.CS8</t>
  </si>
  <si>
    <t>J1809.97</t>
  </si>
  <si>
    <t>J1809_PIN097</t>
  </si>
  <si>
    <t>KC114.2</t>
  </si>
  <si>
    <t>LC128.2</t>
  </si>
  <si>
    <t>KC114.4</t>
  </si>
  <si>
    <t>D3_TC_M09_DP82_L31_TD1_H05__PCIEX16_TXP_14__RXP_14__TC</t>
  </si>
  <si>
    <t>J1807.CS8</t>
  </si>
  <si>
    <t>J1807.9</t>
  </si>
  <si>
    <t>J1807_PIN009</t>
  </si>
  <si>
    <t>KC115.2</t>
  </si>
  <si>
    <t>LC130.2</t>
  </si>
  <si>
    <t>KC115.4</t>
  </si>
  <si>
    <t>D3_TC_M09_DP83_L32_TD1_H05__PCIEX16_TXP_15__RXP_15__TC</t>
  </si>
  <si>
    <t>J1807.CS13</t>
  </si>
  <si>
    <t>J1807.3</t>
  </si>
  <si>
    <t>J1807_PIN003</t>
  </si>
  <si>
    <t>KC116.2</t>
  </si>
  <si>
    <t>LC132.2</t>
  </si>
  <si>
    <t>KC116.4</t>
  </si>
  <si>
    <t>D3_TC_M09_DP84_L33_TD1_H05__PCIEX16_TXP_2__RXP_2__TC</t>
  </si>
  <si>
    <t>J1503.CS13</t>
  </si>
  <si>
    <t>J1503.3</t>
  </si>
  <si>
    <t>J1503_PIN003</t>
  </si>
  <si>
    <t>KC103.2</t>
  </si>
  <si>
    <t>LC106.2</t>
  </si>
  <si>
    <t>KC103.4</t>
  </si>
  <si>
    <t>D3_TC_M09_DP85_L34_TD1_H05__PCIEX16_TXP_3__RXP_3__TC</t>
  </si>
  <si>
    <t>J1502.CS8</t>
  </si>
  <si>
    <t>J1502.53</t>
  </si>
  <si>
    <t>J1502_PIN053</t>
  </si>
  <si>
    <t>KC104.2</t>
  </si>
  <si>
    <t>LC108.2</t>
  </si>
  <si>
    <t>KC104.4</t>
  </si>
  <si>
    <t>D3_TC_M09_DP86_L35_TD1_H05__PCIEX16_TXP_4__RXP_4__TC</t>
  </si>
  <si>
    <t>J1503.AS14</t>
  </si>
  <si>
    <t>J1503.40</t>
  </si>
  <si>
    <t>J1503_PIN040</t>
  </si>
  <si>
    <t>KC105.2</t>
  </si>
  <si>
    <t>LC110.2</t>
  </si>
  <si>
    <t>KC105.4</t>
  </si>
  <si>
    <t>D3_TC_M09_DP87_L36_TD1_H05__PCIEX16_TXP_5__RXP_5__TC</t>
  </si>
  <si>
    <t>J1503.DS10</t>
  </si>
  <si>
    <t>J1503.6</t>
  </si>
  <si>
    <t>J1503_PIN006</t>
  </si>
  <si>
    <t>KC106.2</t>
  </si>
  <si>
    <t>LC112.2</t>
  </si>
  <si>
    <t>KC106.4</t>
  </si>
  <si>
    <t>D3_TC_M09_DP88_L37_TD1_H05__PCIEX16_TXP_6__RXP_6__TC</t>
  </si>
  <si>
    <t>J1808.CS12</t>
  </si>
  <si>
    <t>J1808.45</t>
  </si>
  <si>
    <t>J1808_PIN045</t>
  </si>
  <si>
    <t>KC107.2</t>
  </si>
  <si>
    <t>LC114.2</t>
  </si>
  <si>
    <t>KC107.4</t>
  </si>
  <si>
    <t>D3_TC_M09_DP89_L38_TD1_H05__PCIEX16_TXP_7__RXP_7__TC</t>
  </si>
  <si>
    <t>J1809.CS10</t>
  </si>
  <si>
    <t>J1809.93</t>
  </si>
  <si>
    <t>J1809_PIN093</t>
  </si>
  <si>
    <t>KC108.2</t>
  </si>
  <si>
    <t>LC116.2</t>
  </si>
  <si>
    <t>KC108.4</t>
  </si>
  <si>
    <t>D3_TC_M09_DP90_L39_TD1_H05__PCIEX16_TXP_8__RXP_8__TC</t>
  </si>
  <si>
    <t>J1809.CS14</t>
  </si>
  <si>
    <t>J1809.85</t>
  </si>
  <si>
    <t>J1809_PIN085</t>
  </si>
  <si>
    <t>KC109.2</t>
  </si>
  <si>
    <t>LC118.2</t>
  </si>
  <si>
    <t>KC109.4</t>
  </si>
  <si>
    <t>D3_TC_M09_DP91_L40_TD1_H05__PCIEX16_TXP_9__RXP_9__TC</t>
  </si>
  <si>
    <t>J1808.DS12</t>
  </si>
  <si>
    <t>J1808.46</t>
  </si>
  <si>
    <t>J1808_PIN046</t>
  </si>
  <si>
    <t>KC110.2</t>
  </si>
  <si>
    <t>LC120.2</t>
  </si>
  <si>
    <t>KC110.4</t>
  </si>
  <si>
    <t>LC101.1</t>
  </si>
  <si>
    <t>CC101.2</t>
  </si>
  <si>
    <t>LC103.1</t>
  </si>
  <si>
    <t>CC103.2</t>
  </si>
  <si>
    <t>LC121.1</t>
  </si>
  <si>
    <t>CC121.2</t>
  </si>
  <si>
    <t>L28_INT8_HS4/L30_INT9</t>
  </si>
  <si>
    <t>LC123.1</t>
  </si>
  <si>
    <t>CC123.2</t>
  </si>
  <si>
    <t>LC125.1</t>
  </si>
  <si>
    <t>CC125.2</t>
  </si>
  <si>
    <t>LC127.1</t>
  </si>
  <si>
    <t>CC127.2</t>
  </si>
  <si>
    <t>LC129.1</t>
  </si>
  <si>
    <t>CC129.2</t>
  </si>
  <si>
    <t>LC131.1</t>
  </si>
  <si>
    <t>CC131.2</t>
  </si>
  <si>
    <t>LC105.1</t>
  </si>
  <si>
    <t>CC105.2</t>
  </si>
  <si>
    <t>LC107.1</t>
  </si>
  <si>
    <t>CC107.2</t>
  </si>
  <si>
    <t>LC109.1</t>
  </si>
  <si>
    <t>CC109.2</t>
  </si>
  <si>
    <t>LC111.1</t>
  </si>
  <si>
    <t>CC111.2</t>
  </si>
  <si>
    <t>LC113.1</t>
  </si>
  <si>
    <t>CC113.2</t>
  </si>
  <si>
    <t>L28_INT8_HS4/L32_INT10</t>
  </si>
  <si>
    <t>LC115.1</t>
  </si>
  <si>
    <t>CC115.2</t>
  </si>
  <si>
    <t>LC117.1</t>
  </si>
  <si>
    <t>CC117.2</t>
  </si>
  <si>
    <t>LC119.1</t>
  </si>
  <si>
    <t>CC119.2</t>
  </si>
  <si>
    <t>LC102.1</t>
  </si>
  <si>
    <t>CC102.1</t>
  </si>
  <si>
    <t>LC104.1</t>
  </si>
  <si>
    <t>CC104.1</t>
  </si>
  <si>
    <t>LC122.1</t>
  </si>
  <si>
    <t>CC122.1</t>
  </si>
  <si>
    <t>LC124.1</t>
  </si>
  <si>
    <t>CC124.1</t>
  </si>
  <si>
    <t>LC126.1</t>
  </si>
  <si>
    <t>CC126.1</t>
  </si>
  <si>
    <t>LC128.1</t>
  </si>
  <si>
    <t>CC128.1</t>
  </si>
  <si>
    <t>LC130.1</t>
  </si>
  <si>
    <t>CC130.1</t>
  </si>
  <si>
    <t>LC132.1</t>
  </si>
  <si>
    <t>CC132.1</t>
  </si>
  <si>
    <t>LC106.1</t>
  </si>
  <si>
    <t>CC106.1</t>
  </si>
  <si>
    <t>LC108.1</t>
  </si>
  <si>
    <t>CC108.1</t>
  </si>
  <si>
    <t>LC110.1</t>
  </si>
  <si>
    <t>CC110.1</t>
  </si>
  <si>
    <t>D3_TC_M41_TD1_TP__PE16_AMON1_PEG_VIEW_0</t>
  </si>
  <si>
    <t>J1809.AS6</t>
  </si>
  <si>
    <t>J1809.120</t>
  </si>
  <si>
    <t>J1809_PIN120</t>
  </si>
  <si>
    <t>D3_TC_M41_TD1_TP__PE16_AMON2_PEG_VIEW_1</t>
  </si>
  <si>
    <t>J1809.BS6</t>
  </si>
  <si>
    <t>J1809.119</t>
  </si>
  <si>
    <t>J1809_PIN119</t>
  </si>
  <si>
    <t>D3_TC_M41_TD1_TP__PEG_VIEW_2</t>
  </si>
  <si>
    <t>J1502.DS10</t>
  </si>
  <si>
    <t>J1502.50</t>
  </si>
  <si>
    <t>J1502_PIN050</t>
  </si>
  <si>
    <t>D3_TC_M41_TD1_TP__PEG_VIEW_3</t>
  </si>
  <si>
    <t>J1502.DS8</t>
  </si>
  <si>
    <t>J1502.54</t>
  </si>
  <si>
    <t>J1502_PIN054</t>
  </si>
  <si>
    <t>D3_TC_TD1_TP__PM_DOWN</t>
  </si>
  <si>
    <t>J1807.AS3</t>
  </si>
  <si>
    <t>J1807.26</t>
  </si>
  <si>
    <t>J1807_PIN026</t>
  </si>
  <si>
    <t>D3_TC_TD1_TP__PM_SYNC</t>
  </si>
  <si>
    <t>J1808.DS6</t>
  </si>
  <si>
    <t>J1808.58</t>
  </si>
  <si>
    <t>J1808_PIN058</t>
  </si>
  <si>
    <t>D3_TC_TD1_TP__PRDY_N</t>
  </si>
  <si>
    <t>J1502.DS6</t>
  </si>
  <si>
    <t>J1502.58</t>
  </si>
  <si>
    <t>J1502_PIN058</t>
  </si>
  <si>
    <t>D3_TC_TD1_TP__PREQ_N</t>
  </si>
  <si>
    <t>J1503.DS4</t>
  </si>
  <si>
    <t>J1503.16</t>
  </si>
  <si>
    <t>J1503_PIN016</t>
  </si>
  <si>
    <t>D3_TC_TD1_TP__PROCHOT_N</t>
  </si>
  <si>
    <t>J1808.CS6</t>
  </si>
  <si>
    <t>J1808.57</t>
  </si>
  <si>
    <t>J1808_PIN057</t>
  </si>
  <si>
    <t>D3_TC_TD1__RESET_N</t>
  </si>
  <si>
    <t>J1809.CS6</t>
  </si>
  <si>
    <t>J1809.101</t>
  </si>
  <si>
    <t>J1809_PIN101</t>
  </si>
  <si>
    <t>D3_TC_TD1__CPU_ID</t>
  </si>
  <si>
    <t>J1502.DS12</t>
  </si>
  <si>
    <t>J1502.46</t>
  </si>
  <si>
    <t>J1502_PIN046</t>
  </si>
  <si>
    <t>D3_TC_TD1__SKTOCC_N</t>
  </si>
  <si>
    <t>J1502.DS14</t>
  </si>
  <si>
    <t>J1502.42</t>
  </si>
  <si>
    <t>J1502_PIN042</t>
  </si>
  <si>
    <t>D3_TC_TD1__THERMTRIP_N</t>
  </si>
  <si>
    <t>J1807.BS2</t>
  </si>
  <si>
    <t>J1807.23</t>
  </si>
  <si>
    <t>J1807_PIN023</t>
  </si>
  <si>
    <t>D3_TC_TD1__VCCST_PWRGD</t>
  </si>
  <si>
    <t>J1807.CS4</t>
  </si>
  <si>
    <t>J1807.15</t>
  </si>
  <si>
    <t>J1807_PIN015</t>
  </si>
  <si>
    <t>D3_TC_M38_TD1__VIDALERT_N</t>
  </si>
  <si>
    <t>J1807.AS9</t>
  </si>
  <si>
    <t>J1807.38</t>
  </si>
  <si>
    <t>J1807_PIN038</t>
  </si>
  <si>
    <t>D3_TC_M38_TD1__VIDSCLK</t>
  </si>
  <si>
    <t>J1807.AS7</t>
  </si>
  <si>
    <t>J1807.34</t>
  </si>
  <si>
    <t>J1807_PIN034</t>
  </si>
  <si>
    <t>D3_TC_M38_TD1__VIDSOUT</t>
  </si>
  <si>
    <t>J1807.AS8</t>
  </si>
  <si>
    <t>J1807.36</t>
  </si>
  <si>
    <t>J1807_PIN036</t>
  </si>
  <si>
    <t>J1502.DS13</t>
  </si>
  <si>
    <t>J1502.44</t>
  </si>
  <si>
    <t>J1502_PIN044</t>
  </si>
  <si>
    <t>J1501.AS14</t>
  </si>
  <si>
    <t>J1501.128</t>
  </si>
  <si>
    <t>J1501_PIN128</t>
  </si>
  <si>
    <t>J1808.CS9</t>
  </si>
  <si>
    <t>J1808.51</t>
  </si>
  <si>
    <t>J1808_PIN051</t>
  </si>
  <si>
    <t>D5_TC_TD1__DMI_AMON1</t>
  </si>
  <si>
    <t>J1602.BS6</t>
  </si>
  <si>
    <t>J1602.75</t>
  </si>
  <si>
    <t>J1602_PIN075</t>
  </si>
  <si>
    <t>D5_TC_TD1__DMI_AMON2</t>
  </si>
  <si>
    <t>J1602.BS5</t>
  </si>
  <si>
    <t>J1602.73</t>
  </si>
  <si>
    <t>J1602_PIN073</t>
  </si>
  <si>
    <t>D5_TC_TD1__DMI_RXN_4</t>
  </si>
  <si>
    <t>J1603.DS10</t>
  </si>
  <si>
    <t>J1603.94</t>
  </si>
  <si>
    <t>J1603_PIN094</t>
  </si>
  <si>
    <t>D5_TC_TD1__DMI_RXN_5</t>
  </si>
  <si>
    <t>J1603.CS12</t>
  </si>
  <si>
    <t>J1603.89</t>
  </si>
  <si>
    <t>J1603_PIN089</t>
  </si>
  <si>
    <t>D5_TC_TD1__DMI_RXN_6</t>
  </si>
  <si>
    <t>J1603.CS11</t>
  </si>
  <si>
    <t>J1603.91</t>
  </si>
  <si>
    <t>J1603_PIN091</t>
  </si>
  <si>
    <t>D5_TC_TD1__DMI_RXN_7</t>
  </si>
  <si>
    <t>J1603.AS8</t>
  </si>
  <si>
    <t>J1603.124</t>
  </si>
  <si>
    <t>J1603_PIN124</t>
  </si>
  <si>
    <t>D5_TC_TD1__DMI_RXP_4</t>
  </si>
  <si>
    <t>J1603.DS11</t>
  </si>
  <si>
    <t>J1603.92</t>
  </si>
  <si>
    <t>J1603_PIN092</t>
  </si>
  <si>
    <t>D5_TC_TD1__DMI_RXP_5</t>
  </si>
  <si>
    <t>J1603.CS13</t>
  </si>
  <si>
    <t>J1603.87</t>
  </si>
  <si>
    <t>J1603_PIN087</t>
  </si>
  <si>
    <t>D5_TC_TD1__DMI_RXP_6</t>
  </si>
  <si>
    <t>J1603.CS10</t>
  </si>
  <si>
    <t>J1603.93</t>
  </si>
  <si>
    <t>J1603_PIN093</t>
  </si>
  <si>
    <t>D5_TC_TD1__DMI_RXP_7</t>
  </si>
  <si>
    <t>J1603.BS8</t>
  </si>
  <si>
    <t>J1603.123</t>
  </si>
  <si>
    <t>J1603_PIN123</t>
  </si>
  <si>
    <t>D5_TC_TD1__DMI_TXN_4</t>
  </si>
  <si>
    <t>J1603.AS14</t>
  </si>
  <si>
    <t>J1603.128</t>
  </si>
  <si>
    <t>J1603_PIN128</t>
  </si>
  <si>
    <t>D5_TC_TD1__DMI_TXN_5</t>
  </si>
  <si>
    <t>J1603.CS14</t>
  </si>
  <si>
    <t>J1603.85</t>
  </si>
  <si>
    <t>J1603_PIN085</t>
  </si>
  <si>
    <t>D5_TC_TD1__DMI_TXN_6</t>
  </si>
  <si>
    <t>J1603.AS9</t>
  </si>
  <si>
    <t>J1603.126</t>
  </si>
  <si>
    <t>J1603_PIN126</t>
  </si>
  <si>
    <t>D5_TC_TD1__DMI_TXN_7</t>
  </si>
  <si>
    <t>J1602.BS14</t>
  </si>
  <si>
    <t>J1602.83</t>
  </si>
  <si>
    <t>J1602_PIN083</t>
  </si>
  <si>
    <t>D5_TC_TD1__DMI_TXP_4</t>
  </si>
  <si>
    <t>J1603.BS14</t>
  </si>
  <si>
    <t>J1603.127</t>
  </si>
  <si>
    <t>J1603_PIN127</t>
  </si>
  <si>
    <t>D5_TC_TD1__DMI_TXP_5</t>
  </si>
  <si>
    <t>J1603.DS14</t>
  </si>
  <si>
    <t>J1603.86</t>
  </si>
  <si>
    <t>J1603_PIN086</t>
  </si>
  <si>
    <t>D5_TC_TD1__DMI_TXP_6</t>
  </si>
  <si>
    <t>J1603.BS9</t>
  </si>
  <si>
    <t>J1603.125</t>
  </si>
  <si>
    <t>J1603_PIN125</t>
  </si>
  <si>
    <t>D5_TC_TD1__DMI_TXP_7</t>
  </si>
  <si>
    <t>J1602.AS14</t>
  </si>
  <si>
    <t>J1602.84</t>
  </si>
  <si>
    <t>J1602_PIN084</t>
  </si>
  <si>
    <t>D5_TC_TD1__DP_OBS</t>
  </si>
  <si>
    <t>J1709.BS9</t>
  </si>
  <si>
    <t>J1709.37</t>
  </si>
  <si>
    <t>J1709_PIN037</t>
  </si>
  <si>
    <t>D5_TC_TD1__H_RTCCLK</t>
  </si>
  <si>
    <t>J1709.DS10</t>
  </si>
  <si>
    <t>J1709.6</t>
  </si>
  <si>
    <t>J1709_PIN006</t>
  </si>
  <si>
    <t>D5_TC_TD1__PCIEX4_RXN_0</t>
  </si>
  <si>
    <t>J1708.DS7</t>
  </si>
  <si>
    <t>J1708.56</t>
  </si>
  <si>
    <t>J1708_PIN056</t>
  </si>
  <si>
    <t>D5_TC_TD1__PCIEX4_RXN_1</t>
  </si>
  <si>
    <t>J1708.CS10</t>
  </si>
  <si>
    <t>J1708.49</t>
  </si>
  <si>
    <t>J1708_PIN049</t>
  </si>
  <si>
    <t>D5_TC_TD1__PCIEX4_RXN_2</t>
  </si>
  <si>
    <t>J1709.DS6</t>
  </si>
  <si>
    <t>J1709.14</t>
  </si>
  <si>
    <t>J1709_PIN014</t>
  </si>
  <si>
    <t>D5_TC_TD1__PCIEX4_RXN_3</t>
  </si>
  <si>
    <t>J1709.CS8</t>
  </si>
  <si>
    <t>J1709.9</t>
  </si>
  <si>
    <t>J1709_PIN009</t>
  </si>
  <si>
    <t>D5_TC_TD1__PCIEX4_RXP_0</t>
  </si>
  <si>
    <t>J1708.DS6</t>
  </si>
  <si>
    <t>J1708.58</t>
  </si>
  <si>
    <t>J1708_PIN058</t>
  </si>
  <si>
    <t>D5_TC_TD1__PCIEX4_RXP_1</t>
  </si>
  <si>
    <t>J1708.BS9</t>
  </si>
  <si>
    <t>J1708.81</t>
  </si>
  <si>
    <t>J1708_PIN081</t>
  </si>
  <si>
    <t>D5_TC_TD1__PCIEX4_RXP_2</t>
  </si>
  <si>
    <t>J1709.DS7</t>
  </si>
  <si>
    <t>J1709.12</t>
  </si>
  <si>
    <t>J1709_PIN012</t>
  </si>
  <si>
    <t>D5_TC_TD1__PCIEX4_RXP_3</t>
  </si>
  <si>
    <t>J1709.CS7</t>
  </si>
  <si>
    <t>J1709.11</t>
  </si>
  <si>
    <t>J1709_PIN011</t>
  </si>
  <si>
    <t>D5_TC_TD1__PCIEX4_TXN_0</t>
  </si>
  <si>
    <t>J1707.AS14</t>
  </si>
  <si>
    <t>J1707.128</t>
  </si>
  <si>
    <t>J1707_PIN128</t>
  </si>
  <si>
    <t>D5_TC_TD1__PCIEX4_TXN_1</t>
  </si>
  <si>
    <t>J1707.CS13</t>
  </si>
  <si>
    <t>J1707.87</t>
  </si>
  <si>
    <t>J1707_PIN087</t>
  </si>
  <si>
    <t>D5_TC_TD1__PCIEX4_TXN_2</t>
  </si>
  <si>
    <t>J1707.DS12</t>
  </si>
  <si>
    <t>J1707.90</t>
  </si>
  <si>
    <t>J1707_PIN090</t>
  </si>
  <si>
    <t>D5_TC_TD1__PCIEX4_TXN_3</t>
  </si>
  <si>
    <t>J1707.DS14</t>
  </si>
  <si>
    <t>J1707.86</t>
  </si>
  <si>
    <t>J1707_PIN086</t>
  </si>
  <si>
    <t>D5_TC_TD1__PCIEX4_TXP_0</t>
  </si>
  <si>
    <t>J1707.BS14</t>
  </si>
  <si>
    <t>J1707.127</t>
  </si>
  <si>
    <t>J1707_PIN127</t>
  </si>
  <si>
    <t>D5_TC_TD1__PCIEX4_TXP_1</t>
  </si>
  <si>
    <t>J1707.CS12</t>
  </si>
  <si>
    <t>J1707.89</t>
  </si>
  <si>
    <t>J1707_PIN089</t>
  </si>
  <si>
    <t>D5_TC_TD1__PCIEX4_TXP_2</t>
  </si>
  <si>
    <t>J1707.DS13</t>
  </si>
  <si>
    <t>J1707.88</t>
  </si>
  <si>
    <t>J1707_PIN088</t>
  </si>
  <si>
    <t>D5_TC_TD1__PCIEX4_TXP_3</t>
  </si>
  <si>
    <t>J1707.CS14</t>
  </si>
  <si>
    <t>J1707.85</t>
  </si>
  <si>
    <t>J1707_PIN085</t>
  </si>
  <si>
    <t>D5_TC_TD1__PE4_AMON1</t>
  </si>
  <si>
    <t>J1602.AS4</t>
  </si>
  <si>
    <t>J1602.72</t>
  </si>
  <si>
    <t>J1602_PIN072</t>
  </si>
  <si>
    <t>D5_TC_TD1__PE4_AMON2</t>
  </si>
  <si>
    <t>J1602.AS5</t>
  </si>
  <si>
    <t>J1602.74</t>
  </si>
  <si>
    <t>J1602_PIN074</t>
  </si>
  <si>
    <t>D5_TC_TD1__VCCIO_1_2_SENSE</t>
  </si>
  <si>
    <t>J1603.DS13</t>
  </si>
  <si>
    <t>J1603.88</t>
  </si>
  <si>
    <t>J1603_PIN088</t>
  </si>
  <si>
    <t>D5_TC_TD1__VCCFPGM1</t>
  </si>
  <si>
    <t>J1602.AS7</t>
  </si>
  <si>
    <t>J1602.78</t>
  </si>
  <si>
    <t>J1602_PIN078</t>
  </si>
  <si>
    <t>D5_TC_TD1__VCCFPGM2</t>
  </si>
  <si>
    <t>J1602.AS6</t>
  </si>
  <si>
    <t>J1602.76</t>
  </si>
  <si>
    <t>J1602_PIN076</t>
  </si>
  <si>
    <t>D5_TC_G03_TD1__VCCIO_1</t>
  </si>
  <si>
    <t>J1602.AS8</t>
  </si>
  <si>
    <t>J1602.80</t>
  </si>
  <si>
    <t>J1602_PIN080</t>
  </si>
  <si>
    <t>D5_TC_G04_TD1__VCCIO_2</t>
  </si>
  <si>
    <t>J1602.BS8</t>
  </si>
  <si>
    <t>J1602.79</t>
  </si>
  <si>
    <t>J1602_PIN079</t>
  </si>
  <si>
    <t>D5_TC_TD1__VCCCOREG4</t>
  </si>
  <si>
    <t>J1708.BS2</t>
  </si>
  <si>
    <t>J1708.67</t>
  </si>
  <si>
    <t>J1708_PIN067</t>
  </si>
  <si>
    <t>D5_TC_TD1__VCCCOREG5</t>
  </si>
  <si>
    <t>J1707.CS7</t>
  </si>
  <si>
    <t>J1707.99</t>
  </si>
  <si>
    <t>J1707_PIN099</t>
  </si>
  <si>
    <t>D5_TC_G01_TD1__DDR_VREF_CA_0__DDR_VREF_CA_1</t>
  </si>
  <si>
    <t>J1707.DS3</t>
  </si>
  <si>
    <t>J1707.106</t>
  </si>
  <si>
    <t>J1707_PIN106</t>
  </si>
  <si>
    <t>D5_TC_G02_TD1__DDR_VREF_CA_2__DDR_VREF_CA_3</t>
  </si>
  <si>
    <t>J1707.CS3</t>
  </si>
  <si>
    <t>J1707.105</t>
  </si>
  <si>
    <t>J1707_PIN105</t>
  </si>
  <si>
    <t>D5_TC_M42_TD2__AUDCLK</t>
  </si>
  <si>
    <t>J1601.CS3</t>
  </si>
  <si>
    <t>J1601.17</t>
  </si>
  <si>
    <t>J1601_PIN017</t>
  </si>
  <si>
    <t>D5_TC_M42_TD2__AUDIN</t>
  </si>
  <si>
    <t>J1601.BS2</t>
  </si>
  <si>
    <t>J1601.23</t>
  </si>
  <si>
    <t>J1601_PIN023</t>
  </si>
  <si>
    <t>D5_TC_M42_TD2__AUDOUT</t>
  </si>
  <si>
    <t>J1601.DS3</t>
  </si>
  <si>
    <t>J1601.18</t>
  </si>
  <si>
    <t>J1601_PIN018</t>
  </si>
  <si>
    <t>D5_TC_DP01_TD1_TP__BCLK_N</t>
  </si>
  <si>
    <t>J1603.CS6</t>
  </si>
  <si>
    <t>J1603.101</t>
  </si>
  <si>
    <t>J1603_PIN101</t>
  </si>
  <si>
    <t>TPE41.1</t>
  </si>
  <si>
    <t>D5_TC_DP01_TD1_TP__BCLK_P</t>
  </si>
  <si>
    <t>J1603.BS5</t>
  </si>
  <si>
    <t>J1603.117</t>
  </si>
  <si>
    <t>J1603_PIN117</t>
  </si>
  <si>
    <t>TPE42.1</t>
  </si>
  <si>
    <t>D5_TC_TD1__CATERR_N</t>
  </si>
  <si>
    <t>J1709.DS8</t>
  </si>
  <si>
    <t>J1709.10</t>
  </si>
  <si>
    <t>J1709_PIN010</t>
  </si>
  <si>
    <t>D5_TC_DP02_TD1_TP__CLK24MHZ_N</t>
  </si>
  <si>
    <t>J1603.AS2</t>
  </si>
  <si>
    <t>J1603.112</t>
  </si>
  <si>
    <t>J1603_PIN112</t>
  </si>
  <si>
    <t>TPE43.1</t>
  </si>
  <si>
    <t>D5_TC_DP02_TD1_TP__CLK24MHZ_P</t>
  </si>
  <si>
    <t>J1603.AS3</t>
  </si>
  <si>
    <t>J1603.114</t>
  </si>
  <si>
    <t>J1603_PIN114</t>
  </si>
  <si>
    <t>TPE44.1</t>
  </si>
  <si>
    <t>D5_TC_TD1__CPU_EDM_0</t>
  </si>
  <si>
    <t>J1709.CS9</t>
  </si>
  <si>
    <t>J1709.7</t>
  </si>
  <si>
    <t>J1709_PIN007</t>
  </si>
  <si>
    <t>D5_TC_TD1__CPU_EDM_1</t>
  </si>
  <si>
    <t>J1709.CS10</t>
  </si>
  <si>
    <t>J1709.5</t>
  </si>
  <si>
    <t>J1709_PIN005</t>
  </si>
  <si>
    <t>D5_TC_M01_SC8_TD1_TP__CPU_JTAG_TCK__TC</t>
  </si>
  <si>
    <t>J1709.BS14</t>
  </si>
  <si>
    <t>J1709.39</t>
  </si>
  <si>
    <t>J1709_PIN039</t>
  </si>
  <si>
    <t>UE10.12</t>
  </si>
  <si>
    <t>TPE79.1</t>
  </si>
  <si>
    <t>RE355.2</t>
  </si>
  <si>
    <t>UE10.14</t>
  </si>
  <si>
    <t>RE355.1</t>
  </si>
  <si>
    <t>D5_TC_M01_SC8_TD1_TP__CPU_JTAG_TDI__TC</t>
  </si>
  <si>
    <t>J1709.CS14</t>
  </si>
  <si>
    <t>J1709.1</t>
  </si>
  <si>
    <t>J1709_PIN001</t>
  </si>
  <si>
    <t>UE10.7</t>
  </si>
  <si>
    <t>TPE80.1</t>
  </si>
  <si>
    <t>RE357.2</t>
  </si>
  <si>
    <t>UE10.5</t>
  </si>
  <si>
    <t>RE357.1</t>
  </si>
  <si>
    <t>D5_TC_M01_SC8_TD1_TP__CPU_JTAG_TDO__TC</t>
  </si>
  <si>
    <t>J1709.DS14</t>
  </si>
  <si>
    <t>J1709.2</t>
  </si>
  <si>
    <t>J1709_PIN002</t>
  </si>
  <si>
    <t>UE10.4</t>
  </si>
  <si>
    <t>TPE82.1</t>
  </si>
  <si>
    <t>RE358.2</t>
  </si>
  <si>
    <t>UE10.2</t>
  </si>
  <si>
    <t>RE358.1</t>
  </si>
  <si>
    <t>D5_TC_M01_SC8_TD1_TP__CPU_JTAG_TMS__TC</t>
  </si>
  <si>
    <t>J1709.AS14</t>
  </si>
  <si>
    <t>J1709.40</t>
  </si>
  <si>
    <t>J1709_PIN040</t>
  </si>
  <si>
    <t>UE10.9</t>
  </si>
  <si>
    <t>TPE81.1</t>
  </si>
  <si>
    <t>RE356.2</t>
  </si>
  <si>
    <t>UE10.11</t>
  </si>
  <si>
    <t>RE356.1</t>
  </si>
  <si>
    <t>D5_TC_M01_TD1_TP__CPU_JTAG_TRST_N__TC</t>
  </si>
  <si>
    <t>J1709.CS13</t>
  </si>
  <si>
    <t>J1709.3</t>
  </si>
  <si>
    <t>J1709_PIN003</t>
  </si>
  <si>
    <t>UE11.4</t>
  </si>
  <si>
    <t>TPE83.1</t>
  </si>
  <si>
    <t>RE361.2</t>
  </si>
  <si>
    <t>UE11.2</t>
  </si>
  <si>
    <t>RE361.1</t>
  </si>
  <si>
    <t>D5_TC_TD1__CPU_TRIGGERIN</t>
  </si>
  <si>
    <t>J1708.DS14</t>
  </si>
  <si>
    <t>J1708.42</t>
  </si>
  <si>
    <t>J1708_PIN042</t>
  </si>
  <si>
    <t>D5_TC_TD1__CPU_TRIGGEROUT</t>
  </si>
  <si>
    <t>J1708.BS14</t>
  </si>
  <si>
    <t>J1708.83</t>
  </si>
  <si>
    <t>J1708_PIN083</t>
  </si>
  <si>
    <t>D5_TC_TD1__CPUPWRGD</t>
  </si>
  <si>
    <t>J1708.CS13</t>
  </si>
  <si>
    <t>J1708.43</t>
  </si>
  <si>
    <t>J1708_PIN043</t>
  </si>
  <si>
    <t>D5_TC_M02_DP03_TD1__DDI1_AUXN</t>
  </si>
  <si>
    <t>J1709.AS3</t>
  </si>
  <si>
    <t>J1709.26</t>
  </si>
  <si>
    <t>J1709_PIN026</t>
  </si>
  <si>
    <t>D5_TC_M02_DP03_TD1__DDI1_AUXP</t>
  </si>
  <si>
    <t>J1709.AS2</t>
  </si>
  <si>
    <t>J1709.24</t>
  </si>
  <si>
    <t>J1709_PIN024</t>
  </si>
  <si>
    <t>D5_TC_M02_DP04_TD1__DDI1_TXN_0__TC</t>
  </si>
  <si>
    <t>J1708.DS2</t>
  </si>
  <si>
    <t>J1708.64</t>
  </si>
  <si>
    <t>J1708_PIN064</t>
  </si>
  <si>
    <t>LE141.10</t>
  </si>
  <si>
    <t>LE141.9</t>
  </si>
  <si>
    <t>D5_TC_M02_DP05_TD1__DDI1_TXN_1__TC</t>
  </si>
  <si>
    <t>J1708.DS4</t>
  </si>
  <si>
    <t>J1708.60</t>
  </si>
  <si>
    <t>J1708_PIN060</t>
  </si>
  <si>
    <t>LE141.7</t>
  </si>
  <si>
    <t>LE141.8</t>
  </si>
  <si>
    <t>D5_TC_M02_DP06_TD1__DDI1_TXN_2__TC</t>
  </si>
  <si>
    <t>J1707.AS3</t>
  </si>
  <si>
    <t>J1707.114</t>
  </si>
  <si>
    <t>J1707_PIN114</t>
  </si>
  <si>
    <t>LE142.10</t>
  </si>
  <si>
    <t>LE142.9</t>
  </si>
  <si>
    <t>D5_TC_M02_DP07_TD1__DDI1_TXN_3__TC</t>
  </si>
  <si>
    <t>J1707.DS1</t>
  </si>
  <si>
    <t>J1707.110</t>
  </si>
  <si>
    <t>J1707_PIN110</t>
  </si>
  <si>
    <t>LE142.7</t>
  </si>
  <si>
    <t>LE142.8</t>
  </si>
  <si>
    <t>D5_TC_M02_DP04_TD1__DDI1_TXP_0__TC</t>
  </si>
  <si>
    <t>J1708.CS2</t>
  </si>
  <si>
    <t>J1708.63</t>
  </si>
  <si>
    <t>J1708_PIN063</t>
  </si>
  <si>
    <t>LE141.1</t>
  </si>
  <si>
    <t>LE141.2</t>
  </si>
  <si>
    <t>D5_TC_M02_DP05_TD1__DDI1_TXP_1__TC</t>
  </si>
  <si>
    <t>J1708.DS3</t>
  </si>
  <si>
    <t>J1708.62</t>
  </si>
  <si>
    <t>J1708_PIN062</t>
  </si>
  <si>
    <t>LE141.4</t>
  </si>
  <si>
    <t>LE141.3</t>
  </si>
  <si>
    <t>D5_TC_M02_DP06_TD1__DDI1_TXP_2__TC</t>
  </si>
  <si>
    <t>J1707.AS4</t>
  </si>
  <si>
    <t>J1707.116</t>
  </si>
  <si>
    <t>J1707_PIN116</t>
  </si>
  <si>
    <t>LE142.1</t>
  </si>
  <si>
    <t>LE142.2</t>
  </si>
  <si>
    <t>D5_TC_M02_DP07_TD1__DDI1_TXP_3__TC</t>
  </si>
  <si>
    <t>J1707.CS1</t>
  </si>
  <si>
    <t>J1707.109</t>
  </si>
  <si>
    <t>J1707_PIN109</t>
  </si>
  <si>
    <t>LE142.4</t>
  </si>
  <si>
    <t>LE142.3</t>
  </si>
  <si>
    <t>D5_TC_M03_DP08_TD1__DDI2_AUXN</t>
  </si>
  <si>
    <t>J1709.AS5</t>
  </si>
  <si>
    <t>J1709.30</t>
  </si>
  <si>
    <t>J1709_PIN030</t>
  </si>
  <si>
    <t>D5_TC_M03_DP08_TD1__DDI2_AUXP</t>
  </si>
  <si>
    <t>J1709.AS4</t>
  </si>
  <si>
    <t>J1709.28</t>
  </si>
  <si>
    <t>J1709_PIN028</t>
  </si>
  <si>
    <t>D5_TC_M03_DP09_TD1__DDI2_TXN_0__TC</t>
  </si>
  <si>
    <t>J1709.AS6</t>
  </si>
  <si>
    <t>J1709.32</t>
  </si>
  <si>
    <t>J1709_PIN032</t>
  </si>
  <si>
    <t>LE143.10</t>
  </si>
  <si>
    <t>LE143.9</t>
  </si>
  <si>
    <t>D5_TC_M03_DP10_TD1__DDI2_TXN_1__TC</t>
  </si>
  <si>
    <t>J1709.CS4</t>
  </si>
  <si>
    <t>J1709.15</t>
  </si>
  <si>
    <t>J1709_PIN015</t>
  </si>
  <si>
    <t>LE143.7</t>
  </si>
  <si>
    <t>LE143.8</t>
  </si>
  <si>
    <t>D5_TC_M03_DP11_TD1__DDI2_TXN_2__TC</t>
  </si>
  <si>
    <t>J1709.DS2</t>
  </si>
  <si>
    <t>J1709.20</t>
  </si>
  <si>
    <t>J1709_PIN020</t>
  </si>
  <si>
    <t>LE144.10</t>
  </si>
  <si>
    <t>LE144.9</t>
  </si>
  <si>
    <t>D5_TC_M03_DP12_TD1__DDI2_TXN_3__TC</t>
  </si>
  <si>
    <t>J1708.AS2</t>
  </si>
  <si>
    <t>J1708.68</t>
  </si>
  <si>
    <t>J1708_PIN068</t>
  </si>
  <si>
    <t>LE144.7</t>
  </si>
  <si>
    <t>LE144.8</t>
  </si>
  <si>
    <t>D5_TC_M03_DP09_TD1__DDI2_TXP_0__TC</t>
  </si>
  <si>
    <t>J1709.AS7</t>
  </si>
  <si>
    <t>J1709.34</t>
  </si>
  <si>
    <t>J1709_PIN034</t>
  </si>
  <si>
    <t>LE143.1</t>
  </si>
  <si>
    <t>LE143.2</t>
  </si>
  <si>
    <t>D5_TC_M03_DP10_TD1__DDI2_TXP_1__TC</t>
  </si>
  <si>
    <t>J1709.BS4</t>
  </si>
  <si>
    <t>J1709.27</t>
  </si>
  <si>
    <t>J1709_PIN027</t>
  </si>
  <si>
    <t>LE143.4</t>
  </si>
  <si>
    <t>LE143.3</t>
  </si>
  <si>
    <t>D5_TC_M03_DP11_TD1__DDI2_TXP_2__TC</t>
  </si>
  <si>
    <t>J1709.DS3</t>
  </si>
  <si>
    <t>J1709.18</t>
  </si>
  <si>
    <t>J1709_PIN018</t>
  </si>
  <si>
    <t>LE144.1</t>
  </si>
  <si>
    <t>LE144.2</t>
  </si>
  <si>
    <t>D5_TC_M03_DP12_TD1__DDI2_TXP_3__TC</t>
  </si>
  <si>
    <t>J1708.AS3</t>
  </si>
  <si>
    <t>J1708.70</t>
  </si>
  <si>
    <t>J1708_PIN070</t>
  </si>
  <si>
    <t>LE144.4</t>
  </si>
  <si>
    <t>LE144.3</t>
  </si>
  <si>
    <t>D5_TC_M04_DP13_TD1__DDI3_AUXN</t>
  </si>
  <si>
    <t>J1709.AS8</t>
  </si>
  <si>
    <t>J1709.36</t>
  </si>
  <si>
    <t>J1709_PIN036</t>
  </si>
  <si>
    <t>D5_TC_M04_DP13_TD1__DDI3_AUXP</t>
  </si>
  <si>
    <t>J1709.AS9</t>
  </si>
  <si>
    <t>J1709.38</t>
  </si>
  <si>
    <t>J1709_PIN038</t>
  </si>
  <si>
    <t>D5_TC_M04_DP14_TD1__DDI3_TXN_0__TC</t>
  </si>
  <si>
    <t>J1709.BS3</t>
  </si>
  <si>
    <t>J1709.25</t>
  </si>
  <si>
    <t>J1709_PIN025</t>
  </si>
  <si>
    <t>LE145.10</t>
  </si>
  <si>
    <t>LE145.9</t>
  </si>
  <si>
    <t>D5_TC_M04_DP15_TD1__DDI3_TXN_1__TC</t>
  </si>
  <si>
    <t>J1709.DS1</t>
  </si>
  <si>
    <t>J1709.22</t>
  </si>
  <si>
    <t>J1709_PIN022</t>
  </si>
  <si>
    <t>LE145.7</t>
  </si>
  <si>
    <t>LE145.8</t>
  </si>
  <si>
    <t>D5_TC_M04_DP16_TD1__DDI3_TXN_2__TC</t>
  </si>
  <si>
    <t>J1708.AS4</t>
  </si>
  <si>
    <t>J1708.72</t>
  </si>
  <si>
    <t>J1708_PIN072</t>
  </si>
  <si>
    <t>LE146.10</t>
  </si>
  <si>
    <t>LE146.9</t>
  </si>
  <si>
    <t>D5_TC_M04_DP17_TD1__DDI3_TXN_3__TC</t>
  </si>
  <si>
    <t>J1708.DS1</t>
  </si>
  <si>
    <t>J1708.66</t>
  </si>
  <si>
    <t>J1708_PIN066</t>
  </si>
  <si>
    <t>LE146.7</t>
  </si>
  <si>
    <t>LE146.8</t>
  </si>
  <si>
    <t>D5_TC_M04_DP14_TD1__DDI3_TXP_0__TC</t>
  </si>
  <si>
    <t>J1709.BS2</t>
  </si>
  <si>
    <t>J1709.23</t>
  </si>
  <si>
    <t>J1709_PIN023</t>
  </si>
  <si>
    <t>LE145.1</t>
  </si>
  <si>
    <t>LE145.2</t>
  </si>
  <si>
    <t>D5_TC_M04_DP15_TD1__DDI3_TXP_1__TC</t>
  </si>
  <si>
    <t>J1709.CS1</t>
  </si>
  <si>
    <t>J1709.21</t>
  </si>
  <si>
    <t>J1709_PIN021</t>
  </si>
  <si>
    <t>LE145.4</t>
  </si>
  <si>
    <t>LE145.3</t>
  </si>
  <si>
    <t>D5_TC_M04_DP16_TD1__DDI3_TXP_2__TC</t>
  </si>
  <si>
    <t>J1708.AS5</t>
  </si>
  <si>
    <t>J1708.74</t>
  </si>
  <si>
    <t>J1708_PIN074</t>
  </si>
  <si>
    <t>LE146.1</t>
  </si>
  <si>
    <t>LE146.2</t>
  </si>
  <si>
    <t>D5_TC_M04_DP17_TD1__DDI3_TXP_3__TC</t>
  </si>
  <si>
    <t>J1708.CS1</t>
  </si>
  <si>
    <t>J1708.65</t>
  </si>
  <si>
    <t>J1708_PIN065</t>
  </si>
  <si>
    <t>LE146.4</t>
  </si>
  <si>
    <t>LE146.3</t>
  </si>
  <si>
    <t>D5_TC_M39_TD1_TP__DDR_VIEW_0</t>
  </si>
  <si>
    <t>J1707.CS8</t>
  </si>
  <si>
    <t>J1707.97</t>
  </si>
  <si>
    <t>J1707_PIN097</t>
  </si>
  <si>
    <t>TPE78.1</t>
  </si>
  <si>
    <t>D5_TC_M39_TD1_TP__DDR_VIEW_1</t>
  </si>
  <si>
    <t>J1707.DS8</t>
  </si>
  <si>
    <t>J1707.98</t>
  </si>
  <si>
    <t>J1707_PIN098</t>
  </si>
  <si>
    <t>TPE77.1</t>
  </si>
  <si>
    <t>D5_TC_TD2__DDR_VTT_CNTL</t>
  </si>
  <si>
    <t>J1706.DS14</t>
  </si>
  <si>
    <t>J1706.2</t>
  </si>
  <si>
    <t>J1706_PIN002</t>
  </si>
  <si>
    <t>D5_TC_M16_TD2__DDR0_ALERT_N</t>
  </si>
  <si>
    <t>J1704.CS12</t>
  </si>
  <si>
    <t>J1704.89</t>
  </si>
  <si>
    <t>J1704_PIN089</t>
  </si>
  <si>
    <t>D5_TC_M16_TD2__DDR0_BA_0</t>
  </si>
  <si>
    <t>J1701.AS5</t>
  </si>
  <si>
    <t>J1701.118</t>
  </si>
  <si>
    <t>J1701_PIN118</t>
  </si>
  <si>
    <t>D5_TC_M16_TD2__DDR0_BA_1</t>
  </si>
  <si>
    <t>J1702.CS7</t>
  </si>
  <si>
    <t>J1702.55</t>
  </si>
  <si>
    <t>J1702_PIN055</t>
  </si>
  <si>
    <t>D5_TC_M16_TD2__DDR0_BG0</t>
  </si>
  <si>
    <t>J1702.CS14</t>
  </si>
  <si>
    <t>J1702.41</t>
  </si>
  <si>
    <t>J1702_PIN041</t>
  </si>
  <si>
    <t>D5_TC_M16_TD2__DDR0_CAS_N_MA15</t>
  </si>
  <si>
    <t>J1701.CS2</t>
  </si>
  <si>
    <t>J1701.107</t>
  </si>
  <si>
    <t>J1701_PIN107</t>
  </si>
  <si>
    <t>D5_TC_M16_TD2__DDR0_CKE_0</t>
  </si>
  <si>
    <t>J1704.CS14</t>
  </si>
  <si>
    <t>J1704.85</t>
  </si>
  <si>
    <t>J1704_PIN085</t>
  </si>
  <si>
    <t>D5_TC_M16_TD2__DDR0_CKE_1</t>
  </si>
  <si>
    <t>J1706.DS10</t>
  </si>
  <si>
    <t>J1706.6</t>
  </si>
  <si>
    <t>J1706_PIN006</t>
  </si>
  <si>
    <t>D5_TC_M16_TD2__DDR0_CKE_2</t>
  </si>
  <si>
    <t>J1704.AS8</t>
  </si>
  <si>
    <t>J1704.124</t>
  </si>
  <si>
    <t>J1704_PIN124</t>
  </si>
  <si>
    <t>D5_TC_M16_TD2__DDR0_CKE_3</t>
  </si>
  <si>
    <t>J1706.BS6</t>
  </si>
  <si>
    <t>J1706.31</t>
  </si>
  <si>
    <t>J1706_PIN031</t>
  </si>
  <si>
    <t>D5_TC_M16_DP18_TD2__DDR0_CLK_N_0</t>
  </si>
  <si>
    <t>J1704.DS1</t>
  </si>
  <si>
    <t>J1704.110</t>
  </si>
  <si>
    <t>J1704_PIN110</t>
  </si>
  <si>
    <t>D5_TC_M16_DP19_TD2__DDR0_CLK_N_1</t>
  </si>
  <si>
    <t>J1704.DS4</t>
  </si>
  <si>
    <t>J1704.104</t>
  </si>
  <si>
    <t>J1704_PIN104</t>
  </si>
  <si>
    <t>D5_TC_M16_DP20_TD2__DDR0_CLK_N_2</t>
  </si>
  <si>
    <t>J1703.DS1</t>
  </si>
  <si>
    <t>J1703.22</t>
  </si>
  <si>
    <t>J1703_PIN022</t>
  </si>
  <si>
    <t>D5_TC_M16_DP21_TD2__DDR0_CLK_N_3</t>
  </si>
  <si>
    <t>J1703.DS4</t>
  </si>
  <si>
    <t>J1703.16</t>
  </si>
  <si>
    <t>J1703_PIN016</t>
  </si>
  <si>
    <t>D5_TC_M16_DP18_TD2__DDR0_CLK_P_0</t>
  </si>
  <si>
    <t>J1704.CS1</t>
  </si>
  <si>
    <t>J1704.109</t>
  </si>
  <si>
    <t>J1704_PIN109</t>
  </si>
  <si>
    <t>D5_TC_M16_DP19_TD2__DDR0_CLK_P_1</t>
  </si>
  <si>
    <t>J1704.DS3</t>
  </si>
  <si>
    <t>J1704.106</t>
  </si>
  <si>
    <t>J1704_PIN106</t>
  </si>
  <si>
    <t>D5_TC_M16_DP20_TD2__DDR0_CLK_P_2</t>
  </si>
  <si>
    <t>J1703.CS1</t>
  </si>
  <si>
    <t>J1703.21</t>
  </si>
  <si>
    <t>J1703_PIN021</t>
  </si>
  <si>
    <t>D5_TC_M16_DP21_TD2__DDR0_CLK_P_3</t>
  </si>
  <si>
    <t>J1703.DS3</t>
  </si>
  <si>
    <t>J1703.18</t>
  </si>
  <si>
    <t>J1703_PIN018</t>
  </si>
  <si>
    <t>D5_TC_M16_TD2__DDR0_CS_N_0</t>
  </si>
  <si>
    <t>J1701.AS6</t>
  </si>
  <si>
    <t>J1701.120</t>
  </si>
  <si>
    <t>J1701_PIN120</t>
  </si>
  <si>
    <t>D5_TC_M16_TD2__DDR0_CS_N_1</t>
  </si>
  <si>
    <t>J1701.CS6</t>
  </si>
  <si>
    <t>J1701.101</t>
  </si>
  <si>
    <t>J1701_PIN101</t>
  </si>
  <si>
    <t>D5_TC_M16_TD2__DDR0_CS_N_2</t>
  </si>
  <si>
    <t>J1701.CS4</t>
  </si>
  <si>
    <t>J1701.103</t>
  </si>
  <si>
    <t>J1701_PIN103</t>
  </si>
  <si>
    <t>D5_TC_M16_TD2__DDR0_CS_N_3</t>
  </si>
  <si>
    <t>J1701.DS6</t>
  </si>
  <si>
    <t>J1701.102</t>
  </si>
  <si>
    <t>J1701_PIN102</t>
  </si>
  <si>
    <t>D5_TC_M18_DP22_TD2__DDR0_DQS_N_8</t>
  </si>
  <si>
    <t>J1706.BS9</t>
  </si>
  <si>
    <t>J1706.37</t>
  </si>
  <si>
    <t>J1706_PIN037</t>
  </si>
  <si>
    <t>D5_TC_M18_DP22_TD2__DDR0_DQS_P_8</t>
  </si>
  <si>
    <t>J1706.AS9</t>
  </si>
  <si>
    <t>J1706.38</t>
  </si>
  <si>
    <t>J1706_PIN038</t>
  </si>
  <si>
    <t>D5_TC_M18_TD2__DDR0_ECC_0</t>
  </si>
  <si>
    <t>J1705.DS8</t>
  </si>
  <si>
    <t>J1705.54</t>
  </si>
  <si>
    <t>J1705_PIN054</t>
  </si>
  <si>
    <t>D5_TC_M18_TD2__DDR0_ECC_1</t>
  </si>
  <si>
    <t>J1705.CS8</t>
  </si>
  <si>
    <t>J1705.53</t>
  </si>
  <si>
    <t>J1705_PIN053</t>
  </si>
  <si>
    <t>D5_TC_M18_TD2__DDR0_ECC_2</t>
  </si>
  <si>
    <t>J1705.BS4</t>
  </si>
  <si>
    <t>J1705.71</t>
  </si>
  <si>
    <t>J1705_PIN071</t>
  </si>
  <si>
    <t>D5_TC_M18_TD2__DDR0_ECC_3</t>
  </si>
  <si>
    <t>J1705.BS7</t>
  </si>
  <si>
    <t>J1705.77</t>
  </si>
  <si>
    <t>J1705_PIN077</t>
  </si>
  <si>
    <t>D5_TC_M18_TD2__DDR0_ECC_4</t>
  </si>
  <si>
    <t>J1705.BS8</t>
  </si>
  <si>
    <t>J1705.79</t>
  </si>
  <si>
    <t>J1705_PIN079</t>
  </si>
  <si>
    <t>D5_TC_M18_TD2__DDR0_ECC_5</t>
  </si>
  <si>
    <t>J1706.DS9</t>
  </si>
  <si>
    <t>J1706.8</t>
  </si>
  <si>
    <t>J1706_PIN008</t>
  </si>
  <si>
    <t>D5_TC_M18_TD2__DDR0_ECC_6</t>
  </si>
  <si>
    <t>J1705.BS5</t>
  </si>
  <si>
    <t>J1705.73</t>
  </si>
  <si>
    <t>J1705_PIN073</t>
  </si>
  <si>
    <t>D5_TC_M18_TD2__DDR0_ECC_7</t>
  </si>
  <si>
    <t>J1705.DS9</t>
  </si>
  <si>
    <t>J1705.52</t>
  </si>
  <si>
    <t>J1705_PIN052</t>
  </si>
  <si>
    <t>D5_TC_M16_TD2__DDR0_MA_0</t>
  </si>
  <si>
    <t>J1701.AS8</t>
  </si>
  <si>
    <t>J1701.124</t>
  </si>
  <si>
    <t>J1701_PIN124</t>
  </si>
  <si>
    <t>D5_TC_M16_TD2__DDR0_MA_1</t>
  </si>
  <si>
    <t>J1703.DS14</t>
  </si>
  <si>
    <t>J1703.2</t>
  </si>
  <si>
    <t>J1703_PIN002</t>
  </si>
  <si>
    <t>D5_TC_M16_TD2__DDR0_MA_10</t>
  </si>
  <si>
    <t>J1701.BS8</t>
  </si>
  <si>
    <t>J1701.123</t>
  </si>
  <si>
    <t>J1701_PIN123</t>
  </si>
  <si>
    <t>D5_TC_M16_TD2__DDR0_MA_11</t>
  </si>
  <si>
    <t>J1702.CS1</t>
  </si>
  <si>
    <t>J1702.65</t>
  </si>
  <si>
    <t>J1702_PIN065</t>
  </si>
  <si>
    <t>D5_TC_M16_TD2__DDR0_MA_12</t>
  </si>
  <si>
    <t>J1702.CS13</t>
  </si>
  <si>
    <t>J1702.43</t>
  </si>
  <si>
    <t>J1702_PIN043</t>
  </si>
  <si>
    <t>D5_TC_M16_TD2__DDR0_MA_13</t>
  </si>
  <si>
    <t>J1701.DS4</t>
  </si>
  <si>
    <t>J1701.104</t>
  </si>
  <si>
    <t>J1701_PIN104</t>
  </si>
  <si>
    <t>D5_TC_M16_TD2__DDR0_BG1</t>
  </si>
  <si>
    <t>J1703.CS4</t>
  </si>
  <si>
    <t>J1703.15</t>
  </si>
  <si>
    <t>J1703_PIN015</t>
  </si>
  <si>
    <t>D5_TC_M16_TD2__DDR0_ACT_N</t>
  </si>
  <si>
    <t>J1704.CS13</t>
  </si>
  <si>
    <t>J1704.87</t>
  </si>
  <si>
    <t>J1704_PIN087</t>
  </si>
  <si>
    <t>D5_TC_M16_TD2__DDR0_MA_2</t>
  </si>
  <si>
    <t>J1702.BS14</t>
  </si>
  <si>
    <t>J1702.83</t>
  </si>
  <si>
    <t>J1702_PIN083</t>
  </si>
  <si>
    <t>D5_TC_M16_TD2__DDR0_MA_3</t>
  </si>
  <si>
    <t>J1702.AS14</t>
  </si>
  <si>
    <t>J1702.84</t>
  </si>
  <si>
    <t>J1702_PIN084</t>
  </si>
  <si>
    <t>D5_TC_M16_TD2__DDR0_MA_4</t>
  </si>
  <si>
    <t>J1702.AS7</t>
  </si>
  <si>
    <t>J1702.78</t>
  </si>
  <si>
    <t>J1702_PIN078</t>
  </si>
  <si>
    <t>D5_TC_M16_TD2__DDR0_MA_5</t>
  </si>
  <si>
    <t>J1703.CS14</t>
  </si>
  <si>
    <t>J1703.1</t>
  </si>
  <si>
    <t>J1703_PIN001</t>
  </si>
  <si>
    <t>D5_TC_M16_TD2__DDR0_MA_6</t>
  </si>
  <si>
    <t>J1702.DS1</t>
  </si>
  <si>
    <t>J1702.66</t>
  </si>
  <si>
    <t>J1702_PIN066</t>
  </si>
  <si>
    <t>D5_TC_M16_TD2__DDR0_MA_7</t>
  </si>
  <si>
    <t>J1703.BS5</t>
  </si>
  <si>
    <t>J1703.29</t>
  </si>
  <si>
    <t>J1703_PIN029</t>
  </si>
  <si>
    <t>D5_TC_M16_TD2__DDR0_MA_8</t>
  </si>
  <si>
    <t>J1702.CS8</t>
  </si>
  <si>
    <t>J1702.53</t>
  </si>
  <si>
    <t>J1702_PIN053</t>
  </si>
  <si>
    <t>D5_TC_M16_TD2__DDR0_MA_9</t>
  </si>
  <si>
    <t>J1704.DS14</t>
  </si>
  <si>
    <t>J1704.86</t>
  </si>
  <si>
    <t>J1704_PIN086</t>
  </si>
  <si>
    <t>D5_TC_M16_TD2__DDR0_ODT_0</t>
  </si>
  <si>
    <t>J1701.BS7</t>
  </si>
  <si>
    <t>J1701.121</t>
  </si>
  <si>
    <t>J1701_PIN121</t>
  </si>
  <si>
    <t>D5_TC_M16_TD2__DDR0_ODT_1</t>
  </si>
  <si>
    <t>J1702.BS7</t>
  </si>
  <si>
    <t>J1702.77</t>
  </si>
  <si>
    <t>J1702_PIN077</t>
  </si>
  <si>
    <t>D5_TC_M16_TD2__DDR0_ODT_2</t>
  </si>
  <si>
    <t>J1701.CS7</t>
  </si>
  <si>
    <t>J1701.99</t>
  </si>
  <si>
    <t>J1701_PIN099</t>
  </si>
  <si>
    <t>D5_TC_M16_TD2__DDR0_ODT_3</t>
  </si>
  <si>
    <t>J1701.CS8</t>
  </si>
  <si>
    <t>J1701.97</t>
  </si>
  <si>
    <t>J1701_PIN097</t>
  </si>
  <si>
    <t>D5_TC_M16_TD2__DDR0_PARITY</t>
  </si>
  <si>
    <t>J1701.AS7</t>
  </si>
  <si>
    <t>J1701.122</t>
  </si>
  <si>
    <t>J1701_PIN122</t>
  </si>
  <si>
    <t>D5_TC_M16_TD2__DDR0_RAS_N_MA16</t>
  </si>
  <si>
    <t>J1701.CS3</t>
  </si>
  <si>
    <t>J1701.105</t>
  </si>
  <si>
    <t>J1701_PIN105</t>
  </si>
  <si>
    <t>D5_TC_M16_TD2__DDR0_WE_N_MA14</t>
  </si>
  <si>
    <t>J1702.DS7</t>
  </si>
  <si>
    <t>J1702.56</t>
  </si>
  <si>
    <t>J1702_PIN056</t>
  </si>
  <si>
    <t>D5_TC_M17_TD2__DDR1_ALERT_N</t>
  </si>
  <si>
    <t>J1704.AS6</t>
  </si>
  <si>
    <t>J1704.120</t>
  </si>
  <si>
    <t>J1704_PIN120</t>
  </si>
  <si>
    <t>D5_TC_M17_TD2__DDR1_BA_0</t>
  </si>
  <si>
    <t>J1704.DS13</t>
  </si>
  <si>
    <t>J1704.88</t>
  </si>
  <si>
    <t>J1704_PIN088</t>
  </si>
  <si>
    <t>D5_TC_M17_TD2__DDR1_BA_1</t>
  </si>
  <si>
    <t>J1703.BS9</t>
  </si>
  <si>
    <t>J1703.37</t>
  </si>
  <si>
    <t>J1703_PIN037</t>
  </si>
  <si>
    <t>D5_TC_M17_TD2__DDR1_BG0</t>
  </si>
  <si>
    <t>J1705.CS9</t>
  </si>
  <si>
    <t>J1705.51</t>
  </si>
  <si>
    <t>J1705_PIN051</t>
  </si>
  <si>
    <t>D5_TC_M17_TD2__DDR1_CAS_N_MA15</t>
  </si>
  <si>
    <t>J1703.DS13</t>
  </si>
  <si>
    <t>J1703.4</t>
  </si>
  <si>
    <t>J1703_PIN004</t>
  </si>
  <si>
    <t>D5_TC_M17_TD2__DDR1_CKE_0</t>
  </si>
  <si>
    <t>J1705.DS11</t>
  </si>
  <si>
    <t>J1705.48</t>
  </si>
  <si>
    <t>J1705_PIN048</t>
  </si>
  <si>
    <t>D5_TC_M17_TD2__DDR1_CKE_1</t>
  </si>
  <si>
    <t>J1705.CS13</t>
  </si>
  <si>
    <t>J1705.43</t>
  </si>
  <si>
    <t>J1705_PIN043</t>
  </si>
  <si>
    <t>D5_TC_M17_TD2__DDR1_CKE_2</t>
  </si>
  <si>
    <t>J1705.DS13</t>
  </si>
  <si>
    <t>J1705.44</t>
  </si>
  <si>
    <t>J1705_PIN044</t>
  </si>
  <si>
    <t>D5_TC_M17_TD2__DDR1_CKE_3</t>
  </si>
  <si>
    <t>J1705.AS14</t>
  </si>
  <si>
    <t>J1705.84</t>
  </si>
  <si>
    <t>J1705_PIN084</t>
  </si>
  <si>
    <t>D5_TC_M17_DP23_TD2__DDR1_CLK_N_0</t>
  </si>
  <si>
    <t>J1704.DS2</t>
  </si>
  <si>
    <t>J1704.108</t>
  </si>
  <si>
    <t>J1704_PIN108</t>
  </si>
  <si>
    <t>D5_TC_M17_DP24_TD2__DDR1_CLK_N_1</t>
  </si>
  <si>
    <t>J1703.AS2</t>
  </si>
  <si>
    <t>J1703.24</t>
  </si>
  <si>
    <t>J1703_PIN024</t>
  </si>
  <si>
    <t>D5_TC_M17_DP25_TD2__DDR1_CLK_N_2</t>
  </si>
  <si>
    <t>J1702.AS3</t>
  </si>
  <si>
    <t>J1702.70</t>
  </si>
  <si>
    <t>J1702_PIN070</t>
  </si>
  <si>
    <t>D5_TC_M17_DP26_TD2__DDR1_CLK_N_3</t>
  </si>
  <si>
    <t>J1703.CS2</t>
  </si>
  <si>
    <t>J1703.19</t>
  </si>
  <si>
    <t>J1703_PIN019</t>
  </si>
  <si>
    <t>D5_TC_M17_DP23_TD2__DDR1_CLK_P_0</t>
  </si>
  <si>
    <t>J1704.CS2</t>
  </si>
  <si>
    <t>J1704.107</t>
  </si>
  <si>
    <t>J1704_PIN107</t>
  </si>
  <si>
    <t>D5_TC_M17_DP24_TD2__DDR1_CLK_P_1</t>
  </si>
  <si>
    <t>J1703.AS3</t>
  </si>
  <si>
    <t>J1703.26</t>
  </si>
  <si>
    <t>J1703_PIN026</t>
  </si>
  <si>
    <t>D5_TC_M17_DP25_TD2__DDR1_CLK_P_2</t>
  </si>
  <si>
    <t>J1702.AS2</t>
  </si>
  <si>
    <t>J1702.68</t>
  </si>
  <si>
    <t>J1702_PIN068</t>
  </si>
  <si>
    <t>D5_TC_M17_DP26_TD2__DDR1_CLK_P_3</t>
  </si>
  <si>
    <t>J1703.DS2</t>
  </si>
  <si>
    <t>J1703.20</t>
  </si>
  <si>
    <t>J1703_PIN020</t>
  </si>
  <si>
    <t>D5_TC_M17_TD2__DDR1_CS_N_0</t>
  </si>
  <si>
    <t>J1703.DS10</t>
  </si>
  <si>
    <t>J1703.6</t>
  </si>
  <si>
    <t>J1703_PIN006</t>
  </si>
  <si>
    <t>D5_TC_M17_TD2__DDR1_CS_N_1</t>
  </si>
  <si>
    <t>J1702.BS8</t>
  </si>
  <si>
    <t>J1702.79</t>
  </si>
  <si>
    <t>J1702_PIN079</t>
  </si>
  <si>
    <t>D5_TC_M17_TD2__DDR1_CS_N_2</t>
  </si>
  <si>
    <t>J1703.CS13</t>
  </si>
  <si>
    <t>J1703.3</t>
  </si>
  <si>
    <t>J1703_PIN003</t>
  </si>
  <si>
    <t>D5_TC_M17_TD2__DDR1_CS_N_3</t>
  </si>
  <si>
    <t>J1702.CS9</t>
  </si>
  <si>
    <t>J1702.51</t>
  </si>
  <si>
    <t>J1702_PIN051</t>
  </si>
  <si>
    <t>D5_TC_M20_DP27_TD2__DDR1_DQS_N_8</t>
  </si>
  <si>
    <t>J1706.AS6</t>
  </si>
  <si>
    <t>J1706.32</t>
  </si>
  <si>
    <t>J1706_PIN032</t>
  </si>
  <si>
    <t>D5_TC_M20_DP27_TD2__DDR1_DQS_P_8</t>
  </si>
  <si>
    <t>J1706.AS5</t>
  </si>
  <si>
    <t>J1706.30</t>
  </si>
  <si>
    <t>J1706_PIN030</t>
  </si>
  <si>
    <t>D5_TC_M20_TD2__DDR1_ECC_0</t>
  </si>
  <si>
    <t>J1706.BS5</t>
  </si>
  <si>
    <t>J1706.29</t>
  </si>
  <si>
    <t>J1706_PIN029</t>
  </si>
  <si>
    <t>D5_TC_M20_TD2__DDR1_ECC_1</t>
  </si>
  <si>
    <t>J1706.DS4</t>
  </si>
  <si>
    <t>J1706.16</t>
  </si>
  <si>
    <t>J1706_PIN016</t>
  </si>
  <si>
    <t>D5_TC_M20_TD2__DDR1_ECC_2</t>
  </si>
  <si>
    <t>J1705.CS7</t>
  </si>
  <si>
    <t>J1705.55</t>
  </si>
  <si>
    <t>J1705_PIN055</t>
  </si>
  <si>
    <t>D5_TC_M20_TD2__DDR1_ECC_3</t>
  </si>
  <si>
    <t>J1705.AS6</t>
  </si>
  <si>
    <t>J1705.76</t>
  </si>
  <si>
    <t>J1705_PIN076</t>
  </si>
  <si>
    <t>D5_TC_M20_TD2__DDR1_ECC_4</t>
  </si>
  <si>
    <t>J1706.CS4</t>
  </si>
  <si>
    <t>J1706.15</t>
  </si>
  <si>
    <t>J1706_PIN015</t>
  </si>
  <si>
    <t>D5_TC_M20_TD2__DDR1_ECC_5</t>
  </si>
  <si>
    <t>J1705.AS7</t>
  </si>
  <si>
    <t>J1705.78</t>
  </si>
  <si>
    <t>J1705_PIN078</t>
  </si>
  <si>
    <t>D5_TC_M20_TD2__DDR1_ECC_6</t>
  </si>
  <si>
    <t>J1705.BS6</t>
  </si>
  <si>
    <t>J1705.75</t>
  </si>
  <si>
    <t>J1705_PIN075</t>
  </si>
  <si>
    <t>D5_TC_M20_TD2__DDR1_ECC_7</t>
  </si>
  <si>
    <t>J1705.DS7</t>
  </si>
  <si>
    <t>J1705.56</t>
  </si>
  <si>
    <t>J1705_PIN056</t>
  </si>
  <si>
    <t>D5_TC_M17_TD2__DDR1_MA_0</t>
  </si>
  <si>
    <t>J1704.DS12</t>
  </si>
  <si>
    <t>J1704.90</t>
  </si>
  <si>
    <t>J1704_PIN090</t>
  </si>
  <si>
    <t>D5_TC_M17_TD2__DDR1_MA_1</t>
  </si>
  <si>
    <t>J1704.BS8</t>
  </si>
  <si>
    <t>J1704.123</t>
  </si>
  <si>
    <t>J1704_PIN123</t>
  </si>
  <si>
    <t>D5_TC_M17_TD2__DDR1_MA_10</t>
  </si>
  <si>
    <t>J1703.AS14</t>
  </si>
  <si>
    <t>J1703.40</t>
  </si>
  <si>
    <t>J1703_PIN040</t>
  </si>
  <si>
    <t>D5_TC_M17_TD2__DDR1_MA_11</t>
  </si>
  <si>
    <t>J1704.AS5</t>
  </si>
  <si>
    <t>J1704.118</t>
  </si>
  <si>
    <t>J1704_PIN118</t>
  </si>
  <si>
    <t>D5_TC_M17_TD2__DDR1_MA_12</t>
  </si>
  <si>
    <t>J1705.DS12</t>
  </si>
  <si>
    <t>J1705.46</t>
  </si>
  <si>
    <t>J1705_PIN046</t>
  </si>
  <si>
    <t>D5_TC_M17_TD2__DDR1_MA_13</t>
  </si>
  <si>
    <t>J1702.BS9</t>
  </si>
  <si>
    <t>J1702.81</t>
  </si>
  <si>
    <t>J1702_PIN081</t>
  </si>
  <si>
    <t>D5_TC_M17_TD2__DDR1_BG1</t>
  </si>
  <si>
    <t>J1705.CS10</t>
  </si>
  <si>
    <t>J1705.49</t>
  </si>
  <si>
    <t>J1705_PIN049</t>
  </si>
  <si>
    <t>D5_TC_M17_TD2__DDR1_ACT_N</t>
  </si>
  <si>
    <t>J1705.BS14</t>
  </si>
  <si>
    <t>J1705.83</t>
  </si>
  <si>
    <t>J1705_PIN083</t>
  </si>
  <si>
    <t>D5_TC_M17_TD2__DDR1_MA_2</t>
  </si>
  <si>
    <t>J1704.DS8</t>
  </si>
  <si>
    <t>J1704.98</t>
  </si>
  <si>
    <t>J1704_PIN098</t>
  </si>
  <si>
    <t>D5_TC_M17_TD2__DDR1_MA_3</t>
  </si>
  <si>
    <t>J1704.CS8</t>
  </si>
  <si>
    <t>J1704.97</t>
  </si>
  <si>
    <t>J1704_PIN097</t>
  </si>
  <si>
    <t>D5_TC_M17_TD2__DDR1_MA_4</t>
  </si>
  <si>
    <t>J1704.BS7</t>
  </si>
  <si>
    <t>J1704.121</t>
  </si>
  <si>
    <t>J1704_PIN121</t>
  </si>
  <si>
    <t>D5_TC_M17_TD2__DDR1_MA_5</t>
  </si>
  <si>
    <t>J1704.AS9</t>
  </si>
  <si>
    <t>J1704.126</t>
  </si>
  <si>
    <t>J1704_PIN126</t>
  </si>
  <si>
    <t>D5_TC_M17_TD2__DDR1_MA_6</t>
  </si>
  <si>
    <t>J1704.BS9</t>
  </si>
  <si>
    <t>J1704.125</t>
  </si>
  <si>
    <t>J1704_PIN125</t>
  </si>
  <si>
    <t>D5_TC_M17_TD2__DDR1_MA_7</t>
  </si>
  <si>
    <t>J1705.AS8</t>
  </si>
  <si>
    <t>J1705.80</t>
  </si>
  <si>
    <t>J1705_PIN080</t>
  </si>
  <si>
    <t>D5_TC_M17_TD2__DDR1_MA_8</t>
  </si>
  <si>
    <t>J1704.AS7</t>
  </si>
  <si>
    <t>J1704.122</t>
  </si>
  <si>
    <t>J1704_PIN122</t>
  </si>
  <si>
    <t>D5_TC_M17_TD2__DDR1_MA_9</t>
  </si>
  <si>
    <t>J1705.DS10</t>
  </si>
  <si>
    <t>J1705.50</t>
  </si>
  <si>
    <t>J1705_PIN050</t>
  </si>
  <si>
    <t>D5_TC_M17_TD2__DDR1_ODT_0</t>
  </si>
  <si>
    <t>J1702.AS9</t>
  </si>
  <si>
    <t>J1702.82</t>
  </si>
  <si>
    <t>J1702_PIN082</t>
  </si>
  <si>
    <t>D5_TC_M17_TD2__DDR1_ODT_1</t>
  </si>
  <si>
    <t>J1702.CS6</t>
  </si>
  <si>
    <t>J1702.57</t>
  </si>
  <si>
    <t>J1702_PIN057</t>
  </si>
  <si>
    <t>D5_TC_M17_TD2__DDR1_ODT_2</t>
  </si>
  <si>
    <t>J1702.AS8</t>
  </si>
  <si>
    <t>J1702.80</t>
  </si>
  <si>
    <t>J1702_PIN080</t>
  </si>
  <si>
    <t>D5_TC_M17_TD2__DDR1_ODT_3</t>
  </si>
  <si>
    <t>J1702.DS6</t>
  </si>
  <si>
    <t>J1702.58</t>
  </si>
  <si>
    <t>J1702_PIN058</t>
  </si>
  <si>
    <t>D5_TC_M17_TD2__DDR1_PARITY</t>
  </si>
  <si>
    <t>J1703.BS8</t>
  </si>
  <si>
    <t>J1703.35</t>
  </si>
  <si>
    <t>J1703_PIN035</t>
  </si>
  <si>
    <t>D5_TC_M17_TD2__DDR1_RAS_N_MA16</t>
  </si>
  <si>
    <t>J1703.CS10</t>
  </si>
  <si>
    <t>J1703.5</t>
  </si>
  <si>
    <t>J1703_PIN005</t>
  </si>
  <si>
    <t>D5_TC_M17_TD2__DDR1_WE_N_MA14</t>
  </si>
  <si>
    <t>J1703.BS14</t>
  </si>
  <si>
    <t>J1703.39</t>
  </si>
  <si>
    <t>J1703_PIN039</t>
  </si>
  <si>
    <t>D5_TC_M21_SC2_TD2__DDRDQ_IL00_NIL00_0</t>
  </si>
  <si>
    <t>J1706.CS2</t>
  </si>
  <si>
    <t>J1706.19</t>
  </si>
  <si>
    <t>J1706_PIN019</t>
  </si>
  <si>
    <t>D5_TC_M21_SC2_TD2__DDRDQ_IL00_NIL00_1</t>
  </si>
  <si>
    <t>J1706.CS1</t>
  </si>
  <si>
    <t>J1706.21</t>
  </si>
  <si>
    <t>J1706_PIN021</t>
  </si>
  <si>
    <t>D5_TC_M21_SC2_TD2__DDRDQ_IL00_NIL00_2</t>
  </si>
  <si>
    <t>J1705.CS1</t>
  </si>
  <si>
    <t>J1705.65</t>
  </si>
  <si>
    <t>J1705_PIN065</t>
  </si>
  <si>
    <t>D5_TC_M21_SC2_TD2__DDRDQ_IL00_NIL00_3</t>
  </si>
  <si>
    <t>J1705.DS1</t>
  </si>
  <si>
    <t>J1705.66</t>
  </si>
  <si>
    <t>J1705_PIN066</t>
  </si>
  <si>
    <t>D5_TC_M21_SC2_TD2__DDRDQ_IL00_NIL00_4</t>
  </si>
  <si>
    <t>J1706.DS2</t>
  </si>
  <si>
    <t>J1706.20</t>
  </si>
  <si>
    <t>J1706_PIN020</t>
  </si>
  <si>
    <t>D5_TC_M21_SC2_TD2__DDRDQ_IL00_NIL00_5</t>
  </si>
  <si>
    <t>J1706.DS1</t>
  </si>
  <si>
    <t>J1706.22</t>
  </si>
  <si>
    <t>J1706_PIN022</t>
  </si>
  <si>
    <t>D5_TC_M21_SC2_TD2__DDRDQ_IL00_NIL00_6</t>
  </si>
  <si>
    <t>J1705.BS2</t>
  </si>
  <si>
    <t>J1705.67</t>
  </si>
  <si>
    <t>J1705_PIN067</t>
  </si>
  <si>
    <t>D5_TC_M21_SC2_TD2__DDRDQ_IL00_NIL00_7</t>
  </si>
  <si>
    <t>J1705.AS2</t>
  </si>
  <si>
    <t>J1705.68</t>
  </si>
  <si>
    <t>J1705_PIN068</t>
  </si>
  <si>
    <t>D5_TC_M22_SC2_TD2__DDRDQ_IL01_NIL01_0</t>
  </si>
  <si>
    <t>J1706.CS9</t>
  </si>
  <si>
    <t>J1706.7</t>
  </si>
  <si>
    <t>J1706_PIN007</t>
  </si>
  <si>
    <t>D5_TC_M22_SC2_TD2__DDRDQ_IL01_NIL01_1</t>
  </si>
  <si>
    <t>J1706.CS7</t>
  </si>
  <si>
    <t>J1706.11</t>
  </si>
  <si>
    <t>J1706_PIN011</t>
  </si>
  <si>
    <t>D5_TC_M22_SC2_TD2__DDRDQ_IL01_NIL01_2</t>
  </si>
  <si>
    <t>J1704.CS11</t>
  </si>
  <si>
    <t>J1704.91</t>
  </si>
  <si>
    <t>J1704_PIN091</t>
  </si>
  <si>
    <t>D5_TC_M22_SC2_TD2__DDRDQ_IL01_NIL01_3</t>
  </si>
  <si>
    <t>J1706.DS6</t>
  </si>
  <si>
    <t>J1706.14</t>
  </si>
  <si>
    <t>J1706_PIN014</t>
  </si>
  <si>
    <t>D5_TC_M22_SC2_TD2__DDRDQ_IL01_NIL01_4</t>
  </si>
  <si>
    <t>J1706.CS6</t>
  </si>
  <si>
    <t>J1706.13</t>
  </si>
  <si>
    <t>J1706_PIN013</t>
  </si>
  <si>
    <t>D5_TC_M22_SC2_TD2__DDRDQ_IL01_NIL01_5</t>
  </si>
  <si>
    <t>J1706.CS10</t>
  </si>
  <si>
    <t>J1706.5</t>
  </si>
  <si>
    <t>J1706_PIN005</t>
  </si>
  <si>
    <t>D5_TC_M22_SC2_TD2__DDRDQ_IL01_NIL01_6</t>
  </si>
  <si>
    <t>J1706.DS7</t>
  </si>
  <si>
    <t>J1706.12</t>
  </si>
  <si>
    <t>J1706_PIN012</t>
  </si>
  <si>
    <t>D5_TC_M22_SC2_TD2__DDRDQ_IL01_NIL01_7</t>
  </si>
  <si>
    <t>J1704.DS11</t>
  </si>
  <si>
    <t>J1704.92</t>
  </si>
  <si>
    <t>J1704_PIN092</t>
  </si>
  <si>
    <t>D5_TC_M23_SC2_TD2__DDRDQ_IL02_NIL04_0</t>
  </si>
  <si>
    <t>J1704.BS2</t>
  </si>
  <si>
    <t>J1704.111</t>
  </si>
  <si>
    <t>J1704_PIN111</t>
  </si>
  <si>
    <t>D5_TC_M23_SC2_TD2__DDRDQ_IL02_NIL04_1</t>
  </si>
  <si>
    <t>J1704.CS3</t>
  </si>
  <si>
    <t>J1704.105</t>
  </si>
  <si>
    <t>J1704_PIN105</t>
  </si>
  <si>
    <t>D5_TC_M23_SC2_TD2__DDRDQ_IL02_NIL04_2</t>
  </si>
  <si>
    <t>J1703.BS3</t>
  </si>
  <si>
    <t>J1703.25</t>
  </si>
  <si>
    <t>J1703_PIN025</t>
  </si>
  <si>
    <t>D5_TC_M23_SC2_TD2__DDRDQ_IL02_NIL04_3</t>
  </si>
  <si>
    <t>J1703.AS4</t>
  </si>
  <si>
    <t>J1703.28</t>
  </si>
  <si>
    <t>J1703_PIN028</t>
  </si>
  <si>
    <t>D5_TC_M23_SC2_TD2__DDRDQ_IL02_NIL04_4</t>
  </si>
  <si>
    <t>J1704.AS2</t>
  </si>
  <si>
    <t>J1704.112</t>
  </si>
  <si>
    <t>J1704_PIN112</t>
  </si>
  <si>
    <t>D5_TC_M23_SC2_TD2__DDRDQ_IL02_NIL04_5</t>
  </si>
  <si>
    <t>J1704.CS4</t>
  </si>
  <si>
    <t>J1704.103</t>
  </si>
  <si>
    <t>J1704_PIN103</t>
  </si>
  <si>
    <t>D5_TC_M23_SC2_TD2__DDRDQ_IL02_NIL04_6</t>
  </si>
  <si>
    <t>J1703.BS2</t>
  </si>
  <si>
    <t>J1703.23</t>
  </si>
  <si>
    <t>J1703_PIN023</t>
  </si>
  <si>
    <t>D5_TC_M23_SC2_TD2__DDRDQ_IL02_NIL04_7</t>
  </si>
  <si>
    <t>J1703.CS3</t>
  </si>
  <si>
    <t>J1703.17</t>
  </si>
  <si>
    <t>J1703_PIN017</t>
  </si>
  <si>
    <t>D5_TC_M24_SC2_TD2__DDRDQ_IL03_NIL05_0</t>
  </si>
  <si>
    <t>J1703.CS9</t>
  </si>
  <si>
    <t>J1703.7</t>
  </si>
  <si>
    <t>J1703_PIN007</t>
  </si>
  <si>
    <t>D5_TC_M24_SC2_TD2__DDRDQ_IL03_NIL05_1</t>
  </si>
  <si>
    <t>J1703.DS8</t>
  </si>
  <si>
    <t>J1703.10</t>
  </si>
  <si>
    <t>J1703_PIN010</t>
  </si>
  <si>
    <t>D5_TC_M24_SC2_TD2__DDRDQ_IL03_NIL05_2</t>
  </si>
  <si>
    <t>J1702.DS10</t>
  </si>
  <si>
    <t>J1702.50</t>
  </si>
  <si>
    <t>J1702_PIN050</t>
  </si>
  <si>
    <t>D5_TC_M24_SC2_TD2__DDRDQ_IL03_NIL05_3</t>
  </si>
  <si>
    <t>J1702.CS12</t>
  </si>
  <si>
    <t>J1702.45</t>
  </si>
  <si>
    <t>J1702_PIN045</t>
  </si>
  <si>
    <t>D5_TC_M24_SC2_TD2__DDRDQ_IL03_NIL05_4</t>
  </si>
  <si>
    <t>J1703.DS9</t>
  </si>
  <si>
    <t>J1703.8</t>
  </si>
  <si>
    <t>J1703_PIN008</t>
  </si>
  <si>
    <t>D5_TC_M24_SC2_TD2__DDRDQ_IL03_NIL05_5</t>
  </si>
  <si>
    <t>J1703.CS8</t>
  </si>
  <si>
    <t>J1703.9</t>
  </si>
  <si>
    <t>J1703_PIN009</t>
  </si>
  <si>
    <t>D5_TC_M24_SC2_TD2__DDRDQ_IL03_NIL05_6</t>
  </si>
  <si>
    <t>J1702.CS11</t>
  </si>
  <si>
    <t>J1702.47</t>
  </si>
  <si>
    <t>J1702_PIN047</t>
  </si>
  <si>
    <t>D5_TC_M24_SC2_TD2__DDRDQ_IL03_NIL05_7</t>
  </si>
  <si>
    <t>J1702.CS10</t>
  </si>
  <si>
    <t>J1702.49</t>
  </si>
  <si>
    <t>J1702_PIN049</t>
  </si>
  <si>
    <t>D5_TC_M25_SC2_TD2__DDRDQ_IL04_NIL10_0</t>
  </si>
  <si>
    <t>J1702.CS2</t>
  </si>
  <si>
    <t>J1702.63</t>
  </si>
  <si>
    <t>J1702_PIN063</t>
  </si>
  <si>
    <t>D5_TC_M25_SC2_TD2__DDRDQ_IL04_NIL10_1</t>
  </si>
  <si>
    <t>J1702.CS4</t>
  </si>
  <si>
    <t>J1702.59</t>
  </si>
  <si>
    <t>J1702_PIN059</t>
  </si>
  <si>
    <t>D5_TC_M25_SC2_TD2__DDRDQ_IL04_NIL10_2</t>
  </si>
  <si>
    <t>J1701.BS4</t>
  </si>
  <si>
    <t>J1701.115</t>
  </si>
  <si>
    <t>J1701_PIN115</t>
  </si>
  <si>
    <t>D5_TC_M25_SC2_TD2__DDRDQ_IL04_NIL10_3</t>
  </si>
  <si>
    <t>J1701.BS3</t>
  </si>
  <si>
    <t>J1701.113</t>
  </si>
  <si>
    <t>J1701_PIN113</t>
  </si>
  <si>
    <t>D5_TC_M25_SC2_TD2__DDRDQ_IL04_NIL10_4</t>
  </si>
  <si>
    <t>J1702.DS4</t>
  </si>
  <si>
    <t>J1702.60</t>
  </si>
  <si>
    <t>J1702_PIN060</t>
  </si>
  <si>
    <t>D5_TC_M25_SC2_TD2__DDRDQ_IL04_NIL10_5</t>
  </si>
  <si>
    <t>J1702.DS2</t>
  </si>
  <si>
    <t>J1702.64</t>
  </si>
  <si>
    <t>J1702_PIN064</t>
  </si>
  <si>
    <t>D5_TC_M25_SC2_TD2__DDRDQ_IL04_NIL10_6</t>
  </si>
  <si>
    <t>J1701.BS6</t>
  </si>
  <si>
    <t>J1701.119</t>
  </si>
  <si>
    <t>J1701_PIN119</t>
  </si>
  <si>
    <t>D5_TC_M25_SC2_TD2__DDRDQ_IL04_NIL10_7</t>
  </si>
  <si>
    <t>J1701.BS5</t>
  </si>
  <si>
    <t>J1701.117</t>
  </si>
  <si>
    <t>J1701_PIN117</t>
  </si>
  <si>
    <t>D5_TC_M26_SC2_TD2__DDRDQ_IL05_NIL11_0</t>
  </si>
  <si>
    <t>J1702.BS3</t>
  </si>
  <si>
    <t>J1702.69</t>
  </si>
  <si>
    <t>J1702_PIN069</t>
  </si>
  <si>
    <t>D5_TC_M26_SC2_TD2__DDRDQ_IL05_NIL11_1</t>
  </si>
  <si>
    <t>J1702.BS4</t>
  </si>
  <si>
    <t>J1702.71</t>
  </si>
  <si>
    <t>J1702_PIN071</t>
  </si>
  <si>
    <t>D5_TC_M26_SC2_TD2__DDRDQ_IL05_NIL11_2</t>
  </si>
  <si>
    <t>J1701.BS2</t>
  </si>
  <si>
    <t>J1701.111</t>
  </si>
  <si>
    <t>J1701_PIN111</t>
  </si>
  <si>
    <t>D5_TC_M26_SC2_TD2__DDRDQ_IL05_NIL11_3</t>
  </si>
  <si>
    <t>J1701.AS2</t>
  </si>
  <si>
    <t>J1701.112</t>
  </si>
  <si>
    <t>J1701_PIN112</t>
  </si>
  <si>
    <t>D5_TC_M26_SC2_TD2__DDRDQ_IL05_NIL11_4</t>
  </si>
  <si>
    <t>J1702.BS5</t>
  </si>
  <si>
    <t>J1702.73</t>
  </si>
  <si>
    <t>J1702_PIN073</t>
  </si>
  <si>
    <t>D5_TC_M26_SC2_TD2__DDRDQ_IL05_NIL11_5</t>
  </si>
  <si>
    <t>J1702.BS2</t>
  </si>
  <si>
    <t>J1702.67</t>
  </si>
  <si>
    <t>J1702_PIN067</t>
  </si>
  <si>
    <t>D5_TC_M26_SC2_TD2__DDRDQ_IL05_NIL11_6</t>
  </si>
  <si>
    <t>J1701.DS1</t>
  </si>
  <si>
    <t>J1701.110</t>
  </si>
  <si>
    <t>J1701_PIN110</t>
  </si>
  <si>
    <t>D5_TC_M26_SC2_TD2__DDRDQ_IL05_NIL11_7</t>
  </si>
  <si>
    <t>J1701.CS1</t>
  </si>
  <si>
    <t>J1701.109</t>
  </si>
  <si>
    <t>J1701_PIN109</t>
  </si>
  <si>
    <t>D5_TC_M27_SC2_TD2__DDRDQ_IL06_NIL14_0</t>
  </si>
  <si>
    <t>J1701.CS9</t>
  </si>
  <si>
    <t>J1701.95</t>
  </si>
  <si>
    <t>J1701_PIN095</t>
  </si>
  <si>
    <t>D5_TC_M27_SC2_TD2__DDRDQ_IL06_NIL14_1</t>
  </si>
  <si>
    <t>J1701.DS10</t>
  </si>
  <si>
    <t>J1701.94</t>
  </si>
  <si>
    <t>J1701_PIN094</t>
  </si>
  <si>
    <t>D5_TC_M27_SC2_TD2__DDRDQ_IL06_NIL14_2</t>
  </si>
  <si>
    <t>J1701.AS9</t>
  </si>
  <si>
    <t>J1701.126</t>
  </si>
  <si>
    <t>J1701_PIN126</t>
  </si>
  <si>
    <t>D5_TC_M27_SC2_TD2__DDRDQ_IL06_NIL14_3</t>
  </si>
  <si>
    <t>J1701.CS10</t>
  </si>
  <si>
    <t>J1701.93</t>
  </si>
  <si>
    <t>J1701_PIN093</t>
  </si>
  <si>
    <t>D5_TC_M27_SC2_TD2__DDRDQ_IL06_NIL14_4</t>
  </si>
  <si>
    <t>J1701.BS9</t>
  </si>
  <si>
    <t>J1701.125</t>
  </si>
  <si>
    <t>J1701_PIN125</t>
  </si>
  <si>
    <t>D5_TC_M27_SC2_TD2__DDRDQ_IL06_NIL14_5</t>
  </si>
  <si>
    <t>J1701.DS11</t>
  </si>
  <si>
    <t>J1701.92</t>
  </si>
  <si>
    <t>J1701_PIN092</t>
  </si>
  <si>
    <t>D5_TC_M27_SC2_TD2__DDRDQ_IL06_NIL14_6</t>
  </si>
  <si>
    <t>J1701.DS9</t>
  </si>
  <si>
    <t>J1701.96</t>
  </si>
  <si>
    <t>J1701_PIN096</t>
  </si>
  <si>
    <t>D5_TC_M27_SC2_TD2__DDRDQ_IL06_NIL14_7</t>
  </si>
  <si>
    <t>J1701.CS11</t>
  </si>
  <si>
    <t>J1701.91</t>
  </si>
  <si>
    <t>J1701_PIN091</t>
  </si>
  <si>
    <t>D5_TC_M28_SC2_TD2__DDRDQ_IL07_NIL15_0</t>
  </si>
  <si>
    <t>J1602.DS10</t>
  </si>
  <si>
    <t>J1602.50</t>
  </si>
  <si>
    <t>J1602_PIN050</t>
  </si>
  <si>
    <t>D5_TC_M28_SC2_TD2__DDRDQ_IL07_NIL15_1</t>
  </si>
  <si>
    <t>J1601.DS8</t>
  </si>
  <si>
    <t>J1601.10</t>
  </si>
  <si>
    <t>J1601_PIN010</t>
  </si>
  <si>
    <t>D5_TC_M28_SC2_TD2__DDRDQ_IL07_NIL15_2</t>
  </si>
  <si>
    <t>J1602.DS9</t>
  </si>
  <si>
    <t>J1602.52</t>
  </si>
  <si>
    <t>J1602_PIN052</t>
  </si>
  <si>
    <t>D5_TC_M28_SC2_TD2__DDRDQ_IL07_NIL15_3</t>
  </si>
  <si>
    <t>J1601.DS7</t>
  </si>
  <si>
    <t>J1601.12</t>
  </si>
  <si>
    <t>J1601_PIN012</t>
  </si>
  <si>
    <t>D5_TC_M28_SC2_TD2__DDRDQ_IL07_NIL15_4</t>
  </si>
  <si>
    <t>J1601.CS9</t>
  </si>
  <si>
    <t>J1601.7</t>
  </si>
  <si>
    <t>J1601_PIN007</t>
  </si>
  <si>
    <t>D5_TC_M28_SC2_TD2__DDRDQ_IL07_NIL15_5</t>
  </si>
  <si>
    <t>J1602.DS11</t>
  </si>
  <si>
    <t>J1602.48</t>
  </si>
  <si>
    <t>J1602_PIN048</t>
  </si>
  <si>
    <t>D5_TC_M28_SC2_TD2__DDRDQ_IL07_NIL15_6</t>
  </si>
  <si>
    <t>J1601.DS9</t>
  </si>
  <si>
    <t>J1601.8</t>
  </si>
  <si>
    <t>J1601_PIN008</t>
  </si>
  <si>
    <t>D5_TC_M28_SC2_TD2__DDRDQ_IL07_NIL15_7</t>
  </si>
  <si>
    <t>J1602.CS11</t>
  </si>
  <si>
    <t>J1602.47</t>
  </si>
  <si>
    <t>J1602_PIN047</t>
  </si>
  <si>
    <t>D5_TC_M29_SC2_TD2__DDRDQ_IL10_NIL02_0</t>
  </si>
  <si>
    <t>J1705.AS3</t>
  </si>
  <si>
    <t>J1705.70</t>
  </si>
  <si>
    <t>J1705_PIN070</t>
  </si>
  <si>
    <t>D5_TC_M29_SC2_TD2__DDRDQ_IL10_NIL02_1</t>
  </si>
  <si>
    <t>J1705.BS3</t>
  </si>
  <si>
    <t>J1705.69</t>
  </si>
  <si>
    <t>J1705_PIN069</t>
  </si>
  <si>
    <t>D5_TC_M29_SC2_TD2__DDRDQ_IL10_NIL02_2</t>
  </si>
  <si>
    <t>J1705.DS4</t>
  </si>
  <si>
    <t>J1705.60</t>
  </si>
  <si>
    <t>J1705_PIN060</t>
  </si>
  <si>
    <t>D5_TC_M29_SC2_TD2__DDRDQ_IL10_NIL02_3</t>
  </si>
  <si>
    <t>J1704.AS3</t>
  </si>
  <si>
    <t>J1704.114</t>
  </si>
  <si>
    <t>J1704_PIN114</t>
  </si>
  <si>
    <t>D5_TC_M29_SC2_TD2__DDRDQ_IL10_NIL02_4</t>
  </si>
  <si>
    <t>J1704.CS6</t>
  </si>
  <si>
    <t>J1704.101</t>
  </si>
  <si>
    <t>J1704_PIN101</t>
  </si>
  <si>
    <t>D5_TC_M29_SC2_TD2__DDRDQ_IL10_NIL02_5</t>
  </si>
  <si>
    <t>J1704.CS7</t>
  </si>
  <si>
    <t>J1704.99</t>
  </si>
  <si>
    <t>J1704_PIN099</t>
  </si>
  <si>
    <t>D5_TC_M29_SC2_TD2__DDRDQ_IL10_NIL02_6</t>
  </si>
  <si>
    <t>J1705.CS4</t>
  </si>
  <si>
    <t>J1705.59</t>
  </si>
  <si>
    <t>J1705_PIN059</t>
  </si>
  <si>
    <t>D5_TC_M29_SC2_TD2__DDRDQ_IL10_NIL02_7</t>
  </si>
  <si>
    <t>J1704.BS3</t>
  </si>
  <si>
    <t>J1704.113</t>
  </si>
  <si>
    <t>J1704_PIN113</t>
  </si>
  <si>
    <t>D5_TC_M30_SC2_TD2__DDRDQ_IL11_NIL03_0</t>
  </si>
  <si>
    <t>J1706.BS8</t>
  </si>
  <si>
    <t>J1706.35</t>
  </si>
  <si>
    <t>J1706_PIN035</t>
  </si>
  <si>
    <t>D5_TC_M30_SC2_TD2__DDRDQ_IL11_NIL03_1</t>
  </si>
  <si>
    <t>J1706.AS7</t>
  </si>
  <si>
    <t>J1706.34</t>
  </si>
  <si>
    <t>J1706_PIN034</t>
  </si>
  <si>
    <t>D5_TC_M30_SC2_TD2__DDRDQ_IL11_NIL03_2</t>
  </si>
  <si>
    <t>J1706.CS8</t>
  </si>
  <si>
    <t>J1706.9</t>
  </si>
  <si>
    <t>J1706_PIN009</t>
  </si>
  <si>
    <t>D5_TC_M30_SC2_TD2__DDRDQ_IL11_NIL03_3</t>
  </si>
  <si>
    <t>J1705.AS9</t>
  </si>
  <si>
    <t>J1705.82</t>
  </si>
  <si>
    <t>J1705_PIN082</t>
  </si>
  <si>
    <t>D5_TC_M30_SC2_TD2__DDRDQ_IL11_NIL03_4</t>
  </si>
  <si>
    <t>J1706.BS7</t>
  </si>
  <si>
    <t>J1706.33</t>
  </si>
  <si>
    <t>J1706_PIN033</t>
  </si>
  <si>
    <t>D5_TC_M30_SC2_TD2__DDRDQ_IL11_NIL03_5</t>
  </si>
  <si>
    <t>J1706.AS8</t>
  </si>
  <si>
    <t>J1706.36</t>
  </si>
  <si>
    <t>J1706_PIN036</t>
  </si>
  <si>
    <t>D5_TC_M30_SC2_TD2__DDRDQ_IL11_NIL03_6</t>
  </si>
  <si>
    <t>J1706.DS8</t>
  </si>
  <si>
    <t>J1706.10</t>
  </si>
  <si>
    <t>J1706_PIN010</t>
  </si>
  <si>
    <t>D5_TC_M30_SC2_TD2__DDRDQ_IL11_NIL03_7</t>
  </si>
  <si>
    <t>J1705.BS9</t>
  </si>
  <si>
    <t>J1705.81</t>
  </si>
  <si>
    <t>J1705_PIN081</t>
  </si>
  <si>
    <t>D5_TC_M31_SC2_TD2__DDRDQ_IL12_NIL06_0</t>
  </si>
  <si>
    <t>J1703.CS6</t>
  </si>
  <si>
    <t>J1703.13</t>
  </si>
  <si>
    <t>J1703_PIN013</t>
  </si>
  <si>
    <t>D5_TC_M31_SC2_TD2__DDRDQ_IL12_NIL06_1</t>
  </si>
  <si>
    <t>J1703.AS5</t>
  </si>
  <si>
    <t>J1703.30</t>
  </si>
  <si>
    <t>J1703_PIN030</t>
  </si>
  <si>
    <t>D5_TC_M31_SC2_TD2__DDRDQ_IL12_NIL06_2</t>
  </si>
  <si>
    <t>J1702.AS6</t>
  </si>
  <si>
    <t>J1702.76</t>
  </si>
  <si>
    <t>J1702_PIN076</t>
  </si>
  <si>
    <t>D5_TC_M31_SC2_TD2__DDRDQ_IL12_NIL06_3</t>
  </si>
  <si>
    <t>J1702.DS3</t>
  </si>
  <si>
    <t>J1702.62</t>
  </si>
  <si>
    <t>J1702_PIN062</t>
  </si>
  <si>
    <t>D5_TC_M31_SC2_TD2__DDRDQ_IL12_NIL06_4</t>
  </si>
  <si>
    <t>J1703.BS4</t>
  </si>
  <si>
    <t>J1703.27</t>
  </si>
  <si>
    <t>J1703_PIN027</t>
  </si>
  <si>
    <t>D5_TC_M31_SC2_TD2__DDRDQ_IL12_NIL06_5</t>
  </si>
  <si>
    <t>J1703.DS6</t>
  </si>
  <si>
    <t>J1703.14</t>
  </si>
  <si>
    <t>J1703_PIN014</t>
  </si>
  <si>
    <t>D5_TC_M31_SC2_TD2__DDRDQ_IL12_NIL06_6</t>
  </si>
  <si>
    <t>J1702.CS3</t>
  </si>
  <si>
    <t>J1702.61</t>
  </si>
  <si>
    <t>J1702_PIN061</t>
  </si>
  <si>
    <t>D5_TC_M31_SC2_TD2__DDRDQ_IL12_NIL06_7</t>
  </si>
  <si>
    <t>J1702.BS6</t>
  </si>
  <si>
    <t>J1702.75</t>
  </si>
  <si>
    <t>J1702_PIN075</t>
  </si>
  <si>
    <t>D5_TC_M32_SC2_TD2__DDRDQ_IL13_NIL07_0</t>
  </si>
  <si>
    <t>J1705.DS6</t>
  </si>
  <si>
    <t>J1705.58</t>
  </si>
  <si>
    <t>J1705_PIN058</t>
  </si>
  <si>
    <t>D5_TC_M32_SC2_TD2__DDRDQ_IL13_NIL07_1</t>
  </si>
  <si>
    <t>J1706.BS2</t>
  </si>
  <si>
    <t>J1706.23</t>
  </si>
  <si>
    <t>J1706_PIN023</t>
  </si>
  <si>
    <t>D5_TC_M32_SC2_TD2__DDRDQ_IL13_NIL07_2</t>
  </si>
  <si>
    <t>J1706.DS3</t>
  </si>
  <si>
    <t>J1706.18</t>
  </si>
  <si>
    <t>J1706_PIN018</t>
  </si>
  <si>
    <t>D5_TC_M32_SC2_TD2__DDRDQ_IL13_NIL07_3</t>
  </si>
  <si>
    <t>J1705.CS6</t>
  </si>
  <si>
    <t>J1705.57</t>
  </si>
  <si>
    <t>J1705_PIN057</t>
  </si>
  <si>
    <t>D5_TC_M32_SC2_TD2__DDRDQ_IL13_NIL07_4</t>
  </si>
  <si>
    <t>J1706.AS2</t>
  </si>
  <si>
    <t>J1706.24</t>
  </si>
  <si>
    <t>J1706_PIN024</t>
  </si>
  <si>
    <t>D5_TC_M32_SC2_TD2__DDRDQ_IL13_NIL07_5</t>
  </si>
  <si>
    <t>J1706.CS3</t>
  </si>
  <si>
    <t>J1706.17</t>
  </si>
  <si>
    <t>J1706_PIN017</t>
  </si>
  <si>
    <t>D5_TC_M32_SC2_TD2__DDRDQ_IL13_NIL07_6</t>
  </si>
  <si>
    <t>J1705.AS4</t>
  </si>
  <si>
    <t>J1705.72</t>
  </si>
  <si>
    <t>J1705_PIN072</t>
  </si>
  <si>
    <t>D5_TC_M32_SC2_TD2__DDRDQ_IL13_NIL07_7</t>
  </si>
  <si>
    <t>J1705.AS5</t>
  </si>
  <si>
    <t>J1705.74</t>
  </si>
  <si>
    <t>J1705_PIN074</t>
  </si>
  <si>
    <t>D5_TC_M33_SC2_TD2__DDRDQ_IL14_NIL12_0</t>
  </si>
  <si>
    <t>J1703.AS6</t>
  </si>
  <si>
    <t>J1703.32</t>
  </si>
  <si>
    <t>J1703_PIN032</t>
  </si>
  <si>
    <t>D5_TC_M33_SC2_TD2__DDRDQ_IL14_NIL12_1</t>
  </si>
  <si>
    <t>J1703.AS7</t>
  </si>
  <si>
    <t>J1703.34</t>
  </si>
  <si>
    <t>J1703_PIN034</t>
  </si>
  <si>
    <t>D5_TC_M33_SC2_TD2__DDRDQ_IL14_NIL12_2</t>
  </si>
  <si>
    <t>J1703.BS7</t>
  </si>
  <si>
    <t>J1703.33</t>
  </si>
  <si>
    <t>J1703_PIN033</t>
  </si>
  <si>
    <t>D5_TC_M33_SC2_TD2__DDRDQ_IL14_NIL12_3</t>
  </si>
  <si>
    <t>J1703.CS7</t>
  </si>
  <si>
    <t>J1703.11</t>
  </si>
  <si>
    <t>J1703_PIN011</t>
  </si>
  <si>
    <t>D5_TC_M33_SC2_TD2__DDRDQ_IL14_NIL12_4</t>
  </si>
  <si>
    <t>J1704.BS6</t>
  </si>
  <si>
    <t>J1704.119</t>
  </si>
  <si>
    <t>J1704_PIN119</t>
  </si>
  <si>
    <t>D5_TC_M33_SC2_TD2__DDRDQ_IL14_NIL12_5</t>
  </si>
  <si>
    <t>J1703.BS6</t>
  </si>
  <si>
    <t>J1703.31</t>
  </si>
  <si>
    <t>J1703_PIN031</t>
  </si>
  <si>
    <t>D5_TC_M33_SC2_TD2__DDRDQ_IL14_NIL12_6</t>
  </si>
  <si>
    <t>J1703.DS7</t>
  </si>
  <si>
    <t>J1703.12</t>
  </si>
  <si>
    <t>J1703_PIN012</t>
  </si>
  <si>
    <t>D5_TC_M33_SC2_TD2__DDRDQ_IL14_NIL12_7</t>
  </si>
  <si>
    <t>J1704.AS4</t>
  </si>
  <si>
    <t>J1704.116</t>
  </si>
  <si>
    <t>J1704_PIN116</t>
  </si>
  <si>
    <t>D5_TC_M34_SC2_TD2__DDRDQ_IL15_NIL13_0</t>
  </si>
  <si>
    <t>J1704.CS10</t>
  </si>
  <si>
    <t>J1704.93</t>
  </si>
  <si>
    <t>J1704_PIN093</t>
  </si>
  <si>
    <t>D5_TC_M34_SC2_TD2__DDRDQ_IL15_NIL13_1</t>
  </si>
  <si>
    <t>J1704.BS14</t>
  </si>
  <si>
    <t>J1704.127</t>
  </si>
  <si>
    <t>J1704_PIN127</t>
  </si>
  <si>
    <t>D5_TC_M34_SC2_TD2__DDRDQ_IL15_NIL13_2</t>
  </si>
  <si>
    <t>J1705.CS14</t>
  </si>
  <si>
    <t>J1705.41</t>
  </si>
  <si>
    <t>J1705_PIN041</t>
  </si>
  <si>
    <t>D5_TC_M34_SC2_TD2__DDRDQ_IL15_NIL13_3</t>
  </si>
  <si>
    <t>J1705.DS14</t>
  </si>
  <si>
    <t>J1705.42</t>
  </si>
  <si>
    <t>J1705_PIN042</t>
  </si>
  <si>
    <t>D5_TC_M34_SC2_TD2__DDRDQ_IL15_NIL13_4</t>
  </si>
  <si>
    <t>J1704.CS9</t>
  </si>
  <si>
    <t>J1704.95</t>
  </si>
  <si>
    <t>J1704_PIN095</t>
  </si>
  <si>
    <t>D5_TC_M34_SC2_TD2__DDRDQ_IL15_NIL13_5</t>
  </si>
  <si>
    <t>J1704.AS14</t>
  </si>
  <si>
    <t>J1704.128</t>
  </si>
  <si>
    <t>J1704_PIN128</t>
  </si>
  <si>
    <t>D5_TC_M34_SC2_TD2__DDRDQ_IL15_NIL13_6</t>
  </si>
  <si>
    <t>J1601.AS2</t>
  </si>
  <si>
    <t>J1601.24</t>
  </si>
  <si>
    <t>J1601_PIN024</t>
  </si>
  <si>
    <t>D5_TC_M34_SC2_TD2__DDRDQ_IL15_NIL13_7</t>
  </si>
  <si>
    <t>J1601.AS3</t>
  </si>
  <si>
    <t>J1601.26</t>
  </si>
  <si>
    <t>J1601_PIN026</t>
  </si>
  <si>
    <t>D5_TC_M35_SC2_TD2__DDRDQ_IL16_NIL16_0</t>
  </si>
  <si>
    <t>J1601.DS10</t>
  </si>
  <si>
    <t>J1601.6</t>
  </si>
  <si>
    <t>J1601_PIN006</t>
  </si>
  <si>
    <t>D5_TC_M35_SC2_TD2__DDRDQ_IL16_NIL16_1</t>
  </si>
  <si>
    <t>J1601.CS10</t>
  </si>
  <si>
    <t>J1601.5</t>
  </si>
  <si>
    <t>J1601_PIN005</t>
  </si>
  <si>
    <t>D5_TC_M35_SC2_TD2__DDRDQ_IL16_NIL16_2</t>
  </si>
  <si>
    <t>J1601.BS7</t>
  </si>
  <si>
    <t>J1601.33</t>
  </si>
  <si>
    <t>J1601_PIN033</t>
  </si>
  <si>
    <t>D5_TC_M35_SC2_TD2__DDRDQ_IL16_NIL16_3</t>
  </si>
  <si>
    <t>J1601.AS9</t>
  </si>
  <si>
    <t>J1601.38</t>
  </si>
  <si>
    <t>J1601_PIN038</t>
  </si>
  <si>
    <t>D5_TC_M35_SC2_TD2__DDRDQ_IL16_NIL16_4</t>
  </si>
  <si>
    <t>J1601.BS9</t>
  </si>
  <si>
    <t>J1601.37</t>
  </si>
  <si>
    <t>J1601_PIN037</t>
  </si>
  <si>
    <t>D5_TC_M35_SC2_TD2__DDRDQ_IL16_NIL16_5</t>
  </si>
  <si>
    <t>J1601.AS7</t>
  </si>
  <si>
    <t>J1601.34</t>
  </si>
  <si>
    <t>J1601_PIN034</t>
  </si>
  <si>
    <t>D5_TC_M35_SC2_TD2__DDRDQ_IL16_NIL16_6</t>
  </si>
  <si>
    <t>J1601.AS8</t>
  </si>
  <si>
    <t>J1601.36</t>
  </si>
  <si>
    <t>J1601_PIN036</t>
  </si>
  <si>
    <t>D5_TC_M35_SC2_TD2__DDRDQ_IL16_NIL16_7</t>
  </si>
  <si>
    <t>J1601.BS8</t>
  </si>
  <si>
    <t>J1601.35</t>
  </si>
  <si>
    <t>J1601_PIN035</t>
  </si>
  <si>
    <t>D5_TC_M36_SC2_TD2__DDRDQ_IL17_NIL17_0</t>
  </si>
  <si>
    <t>J1602.DS2</t>
  </si>
  <si>
    <t>J1602.64</t>
  </si>
  <si>
    <t>J1602_PIN064</t>
  </si>
  <si>
    <t>D5_TC_M36_SC2_TD2__DDRDQ_IL17_NIL17_1</t>
  </si>
  <si>
    <t>J1601.CS2</t>
  </si>
  <si>
    <t>J1601.19</t>
  </si>
  <si>
    <t>J1601_PIN019</t>
  </si>
  <si>
    <t>D5_TC_M36_SC2_TD2__DDRDQ_IL17_NIL17_2</t>
  </si>
  <si>
    <t>J1602.CS4</t>
  </si>
  <si>
    <t>J1602.59</t>
  </si>
  <si>
    <t>J1602_PIN059</t>
  </si>
  <si>
    <t>D5_TC_M36_SC2_TD2__DDRDQ_IL17_NIL17_3</t>
  </si>
  <si>
    <t>J1602.CS2</t>
  </si>
  <si>
    <t>J1602.63</t>
  </si>
  <si>
    <t>J1602_PIN063</t>
  </si>
  <si>
    <t>D5_TC_M36_SC2_TD2__DDRDQ_IL17_NIL17_4</t>
  </si>
  <si>
    <t>J1601.DS2</t>
  </si>
  <si>
    <t>J1601.20</t>
  </si>
  <si>
    <t>J1601_PIN020</t>
  </si>
  <si>
    <t>D5_TC_M36_SC2_TD2__DDRDQ_IL17_NIL17_5</t>
  </si>
  <si>
    <t>J1601.CS1</t>
  </si>
  <si>
    <t>J1601.21</t>
  </si>
  <si>
    <t>J1601_PIN021</t>
  </si>
  <si>
    <t>D5_TC_M36_SC2_TD2__DDRDQ_IL17_NIL17_6</t>
  </si>
  <si>
    <t>J1602.CS3</t>
  </si>
  <si>
    <t>J1602.61</t>
  </si>
  <si>
    <t>J1602_PIN061</t>
  </si>
  <si>
    <t>D5_TC_M36_SC2_TD2__DDRDQ_IL17_NIL17_7</t>
  </si>
  <si>
    <t>J1601.DS1</t>
  </si>
  <si>
    <t>J1601.22</t>
  </si>
  <si>
    <t>J1601_PIN022</t>
  </si>
  <si>
    <t>D5_TC_M21_DP28_SC2_TD2__DDRDQSN_IL00_NIL00</t>
  </si>
  <si>
    <t>J1705.DS3</t>
  </si>
  <si>
    <t>J1705.62</t>
  </si>
  <si>
    <t>J1705_PIN062</t>
  </si>
  <si>
    <t>D5_TC_M22_DP29_SC2_TD2__DDRDQSN_IL01_NIL01</t>
  </si>
  <si>
    <t>J1703.AS8</t>
  </si>
  <si>
    <t>J1703.36</t>
  </si>
  <si>
    <t>J1703_PIN036</t>
  </si>
  <si>
    <t>D5_TC_M23_DP30_SC2_TD2__DDRDQSN_IL02_NIL04</t>
  </si>
  <si>
    <t>J1702.AS4</t>
  </si>
  <si>
    <t>J1702.72</t>
  </si>
  <si>
    <t>J1702_PIN072</t>
  </si>
  <si>
    <t>D5_TC_M24_DP31_SC2_TD2__DDRDQSN_IL03_NIL05</t>
  </si>
  <si>
    <t>J1702.DS12</t>
  </si>
  <si>
    <t>J1702.46</t>
  </si>
  <si>
    <t>J1702_PIN046</t>
  </si>
  <si>
    <t>D5_TC_M25_DP32_SC2_TD2__DDRDQSN_IL04_NIL10</t>
  </si>
  <si>
    <t>J1701.DS8</t>
  </si>
  <si>
    <t>J1701.98</t>
  </si>
  <si>
    <t>J1701_PIN098</t>
  </si>
  <si>
    <t>D5_TC_M26_DP33_SC2_TD2__DDRDQSN_IL05_NIL11</t>
  </si>
  <si>
    <t>J1701.DS3</t>
  </si>
  <si>
    <t>J1701.106</t>
  </si>
  <si>
    <t>J1701_PIN106</t>
  </si>
  <si>
    <t>D5_TC_M27_DP34_SC2_TD2__DDRDQSN_IL06_NIL14</t>
  </si>
  <si>
    <t>J1701.DS13</t>
  </si>
  <si>
    <t>J1701.88</t>
  </si>
  <si>
    <t>J1701_PIN088</t>
  </si>
  <si>
    <t>D5_TC_M28_DP35_SC2_TD2__DDRDQSN_IL07_NIL15</t>
  </si>
  <si>
    <t>J1601.CS7</t>
  </si>
  <si>
    <t>J1601.11</t>
  </si>
  <si>
    <t>J1601_PIN011</t>
  </si>
  <si>
    <t>D5_TC_M29_DP36_SC2_TD2__DDRDQSN_IL10_NIL02</t>
  </si>
  <si>
    <t>J1704.DS7</t>
  </si>
  <si>
    <t>J1704.100</t>
  </si>
  <si>
    <t>J1704_PIN100</t>
  </si>
  <si>
    <t>D5_TC_M30_DP37_SC2_TD2__DDRDQSN_IL11_NIL03</t>
  </si>
  <si>
    <t>J1705.CS11</t>
  </si>
  <si>
    <t>J1705.47</t>
  </si>
  <si>
    <t>J1705_PIN047</t>
  </si>
  <si>
    <t>D5_TC_M31_DP38_SC2_TD2__DDRDQSN_IL12_NIL06</t>
  </si>
  <si>
    <t>J1701.AS3</t>
  </si>
  <si>
    <t>J1701.114</t>
  </si>
  <si>
    <t>J1701_PIN114</t>
  </si>
  <si>
    <t>D5_TC_M32_DP39_SC2_TD2__DDRDQSN_IL13_NIL07</t>
  </si>
  <si>
    <t>J1705.CS3</t>
  </si>
  <si>
    <t>J1705.61</t>
  </si>
  <si>
    <t>J1705_PIN061</t>
  </si>
  <si>
    <t>D5_TC_M33_DP40_SC2_TD2__DDRDQSN_IL14_NIL12</t>
  </si>
  <si>
    <t>J1704.BS5</t>
  </si>
  <si>
    <t>J1704.117</t>
  </si>
  <si>
    <t>J1704_PIN117</t>
  </si>
  <si>
    <t>D5_TC_M34_DP41_SC2_TD2__DDRDQSN_IL15_NIL13</t>
  </si>
  <si>
    <t>J1704.DS10</t>
  </si>
  <si>
    <t>J1704.94</t>
  </si>
  <si>
    <t>J1704_PIN094</t>
  </si>
  <si>
    <t>D5_TC_M35_DP42_SC2_TD2__DDRDQSN_IL16_NIL16</t>
  </si>
  <si>
    <t>J1601.AS6</t>
  </si>
  <si>
    <t>J1601.32</t>
  </si>
  <si>
    <t>J1601_PIN032</t>
  </si>
  <si>
    <t>D5_TC_M36_DP43_SC2_TD2__DDRDQSN_IL17_NIL17</t>
  </si>
  <si>
    <t>J1602.DS3</t>
  </si>
  <si>
    <t>J1602.62</t>
  </si>
  <si>
    <t>J1602_PIN062</t>
  </si>
  <si>
    <t>D5_TC_M21_DP28_SC2_TD2__DDRDQSP_IL00_NIL00</t>
  </si>
  <si>
    <t>J1705.DS2</t>
  </si>
  <si>
    <t>J1705.64</t>
  </si>
  <si>
    <t>J1705_PIN064</t>
  </si>
  <si>
    <t>D5_TC_M22_DP29_SC2_TD2__DDRDQSP_IL01_NIL01</t>
  </si>
  <si>
    <t>J1703.AS9</t>
  </si>
  <si>
    <t>J1703.38</t>
  </si>
  <si>
    <t>J1703_PIN038</t>
  </si>
  <si>
    <t>D5_TC_M23_DP30_SC2_TD2__DDRDQSP_IL02_NIL04</t>
  </si>
  <si>
    <t>J1702.AS5</t>
  </si>
  <si>
    <t>J1702.74</t>
  </si>
  <si>
    <t>J1702_PIN074</t>
  </si>
  <si>
    <t>D5_TC_M24_DP31_SC2_TD2__DDRDQSP_IL03_NIL05</t>
  </si>
  <si>
    <t>J1702.DS11</t>
  </si>
  <si>
    <t>J1702.48</t>
  </si>
  <si>
    <t>J1702_PIN048</t>
  </si>
  <si>
    <t>D5_TC_M25_DP32_SC2_TD2__DDRDQSP_IL04_NIL10</t>
  </si>
  <si>
    <t>J1701.DS7</t>
  </si>
  <si>
    <t>J1701.100</t>
  </si>
  <si>
    <t>J1701_PIN100</t>
  </si>
  <si>
    <t>D5_TC_M26_DP33_SC2_TD2__DDRDQSP_IL05_NIL11</t>
  </si>
  <si>
    <t>J1701.DS2</t>
  </si>
  <si>
    <t>J1701.108</t>
  </si>
  <si>
    <t>J1701_PIN108</t>
  </si>
  <si>
    <t>D5_TC_M27_DP34_SC2_TD2__DDRDQSP_IL06_NIL14</t>
  </si>
  <si>
    <t>J1701.DS12</t>
  </si>
  <si>
    <t>J1701.90</t>
  </si>
  <si>
    <t>J1701_PIN090</t>
  </si>
  <si>
    <t>D5_TC_M28_DP35_SC2_TD2__DDRDQSP_IL07_NIL15</t>
  </si>
  <si>
    <t>J1601.CS8</t>
  </si>
  <si>
    <t>J1601.9</t>
  </si>
  <si>
    <t>J1601_PIN009</t>
  </si>
  <si>
    <t>D5_TC_M29_DP36_SC2_TD2__DDRDQSP_IL10_NIL02</t>
  </si>
  <si>
    <t>J1704.DS6</t>
  </si>
  <si>
    <t>J1704.102</t>
  </si>
  <si>
    <t>J1704_PIN102</t>
  </si>
  <si>
    <t>D5_TC_M30_DP37_SC2_TD2__DDRDQSP_IL11_NIL03</t>
  </si>
  <si>
    <t>J1705.CS12</t>
  </si>
  <si>
    <t>J1705.45</t>
  </si>
  <si>
    <t>J1705_PIN045</t>
  </si>
  <si>
    <t>D5_TC_M31_DP38_SC2_TD2__DDRDQSP_IL12_NIL06</t>
  </si>
  <si>
    <t>J1701.AS4</t>
  </si>
  <si>
    <t>J1701.116</t>
  </si>
  <si>
    <t>J1701_PIN116</t>
  </si>
  <si>
    <t>D5_TC_M32_DP39_SC2_TD2__DDRDQSP_IL13_NIL07</t>
  </si>
  <si>
    <t>J1705.CS2</t>
  </si>
  <si>
    <t>J1705.63</t>
  </si>
  <si>
    <t>J1705_PIN063</t>
  </si>
  <si>
    <t>D5_TC_M33_DP40_SC2_TD2__DDRDQSP_IL14_NIL12</t>
  </si>
  <si>
    <t>J1704.BS4</t>
  </si>
  <si>
    <t>J1704.115</t>
  </si>
  <si>
    <t>J1704_PIN115</t>
  </si>
  <si>
    <t>D5_TC_M34_DP41_SC2_TD2__DDRDQSP_IL15_NIL13</t>
  </si>
  <si>
    <t>J1704.DS9</t>
  </si>
  <si>
    <t>J1704.96</t>
  </si>
  <si>
    <t>J1704_PIN096</t>
  </si>
  <si>
    <t>D5_TC_M35_DP42_SC2_TD2__DDRDQSP_IL16_NIL16</t>
  </si>
  <si>
    <t>J1601.AS5</t>
  </si>
  <si>
    <t>J1601.30</t>
  </si>
  <si>
    <t>J1601_PIN030</t>
  </si>
  <si>
    <t>D5_TC_M36_DP43_SC2_TD2__DDRDQSP_IL17_NIL17</t>
  </si>
  <si>
    <t>J1602.DS4</t>
  </si>
  <si>
    <t>J1602.60</t>
  </si>
  <si>
    <t>J1602_PIN060</t>
  </si>
  <si>
    <t>D5_TC_M05_DP48_L01_TD1_H05__DMI_TXN_0__RXN_0__TC</t>
  </si>
  <si>
    <t>J1603.DS9</t>
  </si>
  <si>
    <t>J1603.96</t>
  </si>
  <si>
    <t>J1603_PIN096</t>
  </si>
  <si>
    <t>KE117.8</t>
  </si>
  <si>
    <t>LE133.2</t>
  </si>
  <si>
    <t>KE117.6</t>
  </si>
  <si>
    <t>D5_TC_M05_DP49_L02_TD1_H05__DMI_TXN_1__RXN_1__TC</t>
  </si>
  <si>
    <t>J1603.DS7</t>
  </si>
  <si>
    <t>J1603.100</t>
  </si>
  <si>
    <t>J1603_PIN100</t>
  </si>
  <si>
    <t>KE118.8</t>
  </si>
  <si>
    <t>LE135.2</t>
  </si>
  <si>
    <t>KE118.6</t>
  </si>
  <si>
    <t>D5_TC_M05_DP50_L03_TD1_H05__DMI_TXN_2__RXN_2__TC</t>
  </si>
  <si>
    <t>J1603.CS7</t>
  </si>
  <si>
    <t>J1603.99</t>
  </si>
  <si>
    <t>J1603_PIN099</t>
  </si>
  <si>
    <t>KE119.8</t>
  </si>
  <si>
    <t>LE137.2</t>
  </si>
  <si>
    <t>KE119.6</t>
  </si>
  <si>
    <t>D5_TC_M05_DP51_L04_TD1_H05__DMI_TXN_3__RXN_3__TC</t>
  </si>
  <si>
    <t>J1603.CS8</t>
  </si>
  <si>
    <t>J1603.97</t>
  </si>
  <si>
    <t>J1603_PIN097</t>
  </si>
  <si>
    <t>KE120.8</t>
  </si>
  <si>
    <t>LE139.2</t>
  </si>
  <si>
    <t>KE120.6</t>
  </si>
  <si>
    <t>D5_TC_M05_DP48_L05_TD1_H05__DMI_TXP_0__RXP_0__TC</t>
  </si>
  <si>
    <t>J1603.DS8</t>
  </si>
  <si>
    <t>J1603.98</t>
  </si>
  <si>
    <t>J1603_PIN098</t>
  </si>
  <si>
    <t>KE117.2</t>
  </si>
  <si>
    <t>LE134.2</t>
  </si>
  <si>
    <t>KE117.4</t>
  </si>
  <si>
    <t>D5_TC_M05_DP49_L06_TD1_H05__DMI_TXP_1__RXP_1__TC</t>
  </si>
  <si>
    <t>J1603.DS6</t>
  </si>
  <si>
    <t>J1603.102</t>
  </si>
  <si>
    <t>J1603_PIN102</t>
  </si>
  <si>
    <t>KE118.2</t>
  </si>
  <si>
    <t>LE136.2</t>
  </si>
  <si>
    <t>KE118.4</t>
  </si>
  <si>
    <t>D5_TC_M05_DP50_L07_TD1_H05__DMI_TXP_2__RXP_2__TC</t>
  </si>
  <si>
    <t>J1603.BS6</t>
  </si>
  <si>
    <t>J1603.119</t>
  </si>
  <si>
    <t>J1603_PIN119</t>
  </si>
  <si>
    <t>KE119.2</t>
  </si>
  <si>
    <t>LE138.2</t>
  </si>
  <si>
    <t>KE119.4</t>
  </si>
  <si>
    <t>D5_TC_M05_DP51_L08_TD1_H05__DMI_TXP_3__RXP_3__TC</t>
  </si>
  <si>
    <t>J1603.BS7</t>
  </si>
  <si>
    <t>J1603.121</t>
  </si>
  <si>
    <t>J1603_PIN121</t>
  </si>
  <si>
    <t>KE120.2</t>
  </si>
  <si>
    <t>LE140.2</t>
  </si>
  <si>
    <t>KE120.4</t>
  </si>
  <si>
    <t>LE133.1</t>
  </si>
  <si>
    <t>KE117.7</t>
  </si>
  <si>
    <t>LE135.1</t>
  </si>
  <si>
    <t>KE118.7</t>
  </si>
  <si>
    <t>LE137.1</t>
  </si>
  <si>
    <t>KE119.7</t>
  </si>
  <si>
    <t>LE139.1</t>
  </si>
  <si>
    <t>KE120.7</t>
  </si>
  <si>
    <t>LE134.1</t>
  </si>
  <si>
    <t>KE117.3</t>
  </si>
  <si>
    <t>LE136.1</t>
  </si>
  <si>
    <t>KE118.3</t>
  </si>
  <si>
    <t>LE138.1</t>
  </si>
  <si>
    <t>KE119.3</t>
  </si>
  <si>
    <t>LE140.1</t>
  </si>
  <si>
    <t>KE120.3</t>
  </si>
  <si>
    <t>D5_TC_M37_DP92_TD2__EDP_AUXN</t>
  </si>
  <si>
    <t>J1602.DS7</t>
  </si>
  <si>
    <t>J1602.56</t>
  </si>
  <si>
    <t>J1602_PIN056</t>
  </si>
  <si>
    <t>D5_TC_M37_DP92_TD2__EDP_AUXP</t>
  </si>
  <si>
    <t>J1602.DS6</t>
  </si>
  <si>
    <t>J1602.58</t>
  </si>
  <si>
    <t>J1602_PIN058</t>
  </si>
  <si>
    <t>D5_TC_TD2__EDP_DISP_UTIL</t>
  </si>
  <si>
    <t>J1706.DS13</t>
  </si>
  <si>
    <t>J1706.4</t>
  </si>
  <si>
    <t>J1706_PIN004</t>
  </si>
  <si>
    <t>D5_TC_M37_DP52_TD2__EDP_TXN_0__TC</t>
  </si>
  <si>
    <t>J1706.BS14</t>
  </si>
  <si>
    <t>J1706.39</t>
  </si>
  <si>
    <t>J1706_PIN039</t>
  </si>
  <si>
    <t>LE147.10</t>
  </si>
  <si>
    <t>LE147.9</t>
  </si>
  <si>
    <t>D5_TC_M37_DP53_TD2__EDP_TXN_1__TC</t>
  </si>
  <si>
    <t>J1706.AS4</t>
  </si>
  <si>
    <t>J1706.28</t>
  </si>
  <si>
    <t>J1706_PIN028</t>
  </si>
  <si>
    <t>LE147.7</t>
  </si>
  <si>
    <t>LE147.8</t>
  </si>
  <si>
    <t>D5_TC_M37_DP54_TD2__EDP_TXN_2__TC</t>
  </si>
  <si>
    <t>J1706.CS14</t>
  </si>
  <si>
    <t>J1706.1</t>
  </si>
  <si>
    <t>J1706_PIN001</t>
  </si>
  <si>
    <t>LE148.10</t>
  </si>
  <si>
    <t>LE148.9</t>
  </si>
  <si>
    <t>D5_TC_M37_DP55_TD2__EDP_TXN_3__TC</t>
  </si>
  <si>
    <t>J1706.BS3</t>
  </si>
  <si>
    <t>J1706.25</t>
  </si>
  <si>
    <t>J1706_PIN025</t>
  </si>
  <si>
    <t>LE148.7</t>
  </si>
  <si>
    <t>LE148.8</t>
  </si>
  <si>
    <t>D5_TC_M37_DP52_TD2__EDP_TXP_0__TC</t>
  </si>
  <si>
    <t>J1706.AS14</t>
  </si>
  <si>
    <t>J1706.40</t>
  </si>
  <si>
    <t>J1706_PIN040</t>
  </si>
  <si>
    <t>LE147.1</t>
  </si>
  <si>
    <t>LE147.2</t>
  </si>
  <si>
    <t>D5_TC_M37_DP53_TD2__EDP_TXP_1__TC</t>
  </si>
  <si>
    <t>J1706.AS3</t>
  </si>
  <si>
    <t>J1706.26</t>
  </si>
  <si>
    <t>J1706_PIN026</t>
  </si>
  <si>
    <t>LE147.4</t>
  </si>
  <si>
    <t>LE147.3</t>
  </si>
  <si>
    <t>D5_TC_M37_DP54_TD2__EDP_TXP_2__TC</t>
  </si>
  <si>
    <t>J1706.CS13</t>
  </si>
  <si>
    <t>J1706.3</t>
  </si>
  <si>
    <t>J1706_PIN003</t>
  </si>
  <si>
    <t>LE148.1</t>
  </si>
  <si>
    <t>LE148.2</t>
  </si>
  <si>
    <t>D5_TC_M37_DP55_TD2__EDP_TXP_3__TC</t>
  </si>
  <si>
    <t>J1706.BS4</t>
  </si>
  <si>
    <t>J1706.27</t>
  </si>
  <si>
    <t>J1706_PIN027</t>
  </si>
  <si>
    <t>LE148.4</t>
  </si>
  <si>
    <t>LE148.3</t>
  </si>
  <si>
    <t>D5_TC_TD1__EXTBGREF</t>
  </si>
  <si>
    <t>J1602.BS4</t>
  </si>
  <si>
    <t>J1602.71</t>
  </si>
  <si>
    <t>J1602_PIN071</t>
  </si>
  <si>
    <t>D5_TC_M40_TD1_TP__FIVR_PROBE_ANA_0</t>
  </si>
  <si>
    <t>J1707.CS11</t>
  </si>
  <si>
    <t>J1707.91</t>
  </si>
  <si>
    <t>J1707_PIN091</t>
  </si>
  <si>
    <t>TPE90.1</t>
  </si>
  <si>
    <t>D5_TC_M40_TD1_TP__FIVR_PROBE_ANA_1</t>
  </si>
  <si>
    <t>J1707.DS11</t>
  </si>
  <si>
    <t>J1707.92</t>
  </si>
  <si>
    <t>J1707_PIN092</t>
  </si>
  <si>
    <t>TPE89.1</t>
  </si>
  <si>
    <t>D5_TC_DP56_TD1_TP__HVM_CLK_N</t>
  </si>
  <si>
    <t>J1602.CS1</t>
  </si>
  <si>
    <t>J1602.65</t>
  </si>
  <si>
    <t>J1602_PIN065</t>
  </si>
  <si>
    <t>TPE45.1</t>
  </si>
  <si>
    <t>D5_TC_DP56_TD1_TP__HVM_CLK_P</t>
  </si>
  <si>
    <t>J1602.DS1</t>
  </si>
  <si>
    <t>J1602.66</t>
  </si>
  <si>
    <t>J1602_PIN066</t>
  </si>
  <si>
    <t>TPE46.1</t>
  </si>
  <si>
    <t>D5_TC_M06_SC8_TD1_TP__MBP_N_0</t>
  </si>
  <si>
    <t>J1709.CS2</t>
  </si>
  <si>
    <t>J1709.19</t>
  </si>
  <si>
    <t>J1709_PIN019</t>
  </si>
  <si>
    <t>TPE69.1</t>
  </si>
  <si>
    <t>D5_TC_M06_SC8_TD1_TP__MBP_N_1</t>
  </si>
  <si>
    <t>J1709.CS3</t>
  </si>
  <si>
    <t>J1709.17</t>
  </si>
  <si>
    <t>J1709_PIN017</t>
  </si>
  <si>
    <t>TPE70.1</t>
  </si>
  <si>
    <t>D5_TC_M06_SC8_TD1_TP__MBP_N_2</t>
  </si>
  <si>
    <t>J1707.AS2</t>
  </si>
  <si>
    <t>J1707.112</t>
  </si>
  <si>
    <t>J1707_PIN112</t>
  </si>
  <si>
    <t>TPE71.1</t>
  </si>
  <si>
    <t>D5_TC_M06_SC8_TD1_TP__MBP_N_3</t>
  </si>
  <si>
    <t>J1707.CS4</t>
  </si>
  <si>
    <t>J1707.103</t>
  </si>
  <si>
    <t>J1707_PIN103</t>
  </si>
  <si>
    <t>TPE72.1</t>
  </si>
  <si>
    <t>D5_TC_M07_SC8_TD1_TP__NOA_N_0</t>
  </si>
  <si>
    <t>J1603.BS2</t>
  </si>
  <si>
    <t>J1603.111</t>
  </si>
  <si>
    <t>J1603_PIN111</t>
  </si>
  <si>
    <t>TPE49.1</t>
  </si>
  <si>
    <t>D5_TC_M07_SC8_TD1_TP__NOA_N_1</t>
  </si>
  <si>
    <t>J1603.CS3</t>
  </si>
  <si>
    <t>J1603.105</t>
  </si>
  <si>
    <t>J1603_PIN105</t>
  </si>
  <si>
    <t>TPE50.1</t>
  </si>
  <si>
    <t>D5_TC_M08_SC8_TD1_TP__NOA_N_10</t>
  </si>
  <si>
    <t>J1708.CS9</t>
  </si>
  <si>
    <t>J1708.51</t>
  </si>
  <si>
    <t>J1708_PIN051</t>
  </si>
  <si>
    <t>TPE59.1</t>
  </si>
  <si>
    <t>D5_TC_M08_SC8_TD1_TP__NOA_N_11</t>
  </si>
  <si>
    <t>J1707.CS9</t>
  </si>
  <si>
    <t>J1707.95</t>
  </si>
  <si>
    <t>J1707_PIN095</t>
  </si>
  <si>
    <t>TPE60.1</t>
  </si>
  <si>
    <t>D5_TC_M08_SC8_TD1_TP__NOA_N_12</t>
  </si>
  <si>
    <t>J1707.AS9</t>
  </si>
  <si>
    <t>J1707.126</t>
  </si>
  <si>
    <t>J1707_PIN126</t>
  </si>
  <si>
    <t>TPE61.1</t>
  </si>
  <si>
    <t>D5_TC_M08_SC8_TD1_TP__NOA_N_13</t>
  </si>
  <si>
    <t>J1708.CS8</t>
  </si>
  <si>
    <t>J1708.53</t>
  </si>
  <si>
    <t>J1708_PIN053</t>
  </si>
  <si>
    <t>TPE62.1</t>
  </si>
  <si>
    <t>D5_TC_M08_SC8_TD1_TP__NOA_N_14</t>
  </si>
  <si>
    <t>J1707.BS9</t>
  </si>
  <si>
    <t>J1707.125</t>
  </si>
  <si>
    <t>J1707_PIN125</t>
  </si>
  <si>
    <t>TPE63.1</t>
  </si>
  <si>
    <t>D5_TC_M08_SC8_TD1_TP__NOA_N_15</t>
  </si>
  <si>
    <t>J1707.CS10</t>
  </si>
  <si>
    <t>J1707.93</t>
  </si>
  <si>
    <t>J1707_PIN093</t>
  </si>
  <si>
    <t>TPE64.1</t>
  </si>
  <si>
    <t>D5_TC_M07_SC8_TD1_TP__NOA_N_2</t>
  </si>
  <si>
    <t>J1603.BS3</t>
  </si>
  <si>
    <t>J1603.113</t>
  </si>
  <si>
    <t>J1603_PIN113</t>
  </si>
  <si>
    <t>TPE51.1</t>
  </si>
  <si>
    <t>D5_TC_M07_SC8_TD1_TP__NOA_N_3</t>
  </si>
  <si>
    <t>J1603.BS4</t>
  </si>
  <si>
    <t>J1603.115</t>
  </si>
  <si>
    <t>J1603_PIN115</t>
  </si>
  <si>
    <t>TPE52.1</t>
  </si>
  <si>
    <t>D5_TC_M07_SC8_TD1_TP__NOA_N_4</t>
  </si>
  <si>
    <t>J1602.BS2</t>
  </si>
  <si>
    <t>J1602.67</t>
  </si>
  <si>
    <t>J1602_PIN067</t>
  </si>
  <si>
    <t>TPE53.1</t>
  </si>
  <si>
    <t>D5_TC_M07_SC8_TD1_TP__NOA_N_5</t>
  </si>
  <si>
    <t>J1602.BS3</t>
  </si>
  <si>
    <t>J1602.69</t>
  </si>
  <si>
    <t>J1602_PIN069</t>
  </si>
  <si>
    <t>TPE54.1</t>
  </si>
  <si>
    <t>D5_TC_M07_SC8_TD1_TP__NOA_N_6</t>
  </si>
  <si>
    <t>J1602.AS9</t>
  </si>
  <si>
    <t>J1602.82</t>
  </si>
  <si>
    <t>J1602_PIN082</t>
  </si>
  <si>
    <t>TPE55.1</t>
  </si>
  <si>
    <t>D5_TC_M40_TD1_TP__EN_FIVR</t>
  </si>
  <si>
    <t>J1707.BS8</t>
  </si>
  <si>
    <t>J1707.123</t>
  </si>
  <si>
    <t>J1707_PIN123</t>
  </si>
  <si>
    <t>TPE93.1</t>
  </si>
  <si>
    <t>D5_TC_M07_SC8_TD1_TP__NOA_N_7</t>
  </si>
  <si>
    <t>J1602.BS9</t>
  </si>
  <si>
    <t>J1602.81</t>
  </si>
  <si>
    <t>J1602_PIN081</t>
  </si>
  <si>
    <t>TPE56.1</t>
  </si>
  <si>
    <t>D5_TC_M08_SC8_TD1_TP__NOA_N_8</t>
  </si>
  <si>
    <t>J1708.BS8</t>
  </si>
  <si>
    <t>J1708.79</t>
  </si>
  <si>
    <t>J1708_PIN079</t>
  </si>
  <si>
    <t>TPE57.1</t>
  </si>
  <si>
    <t>D5_TC_M08_SC8_TD1_TP__NOA_N_9</t>
  </si>
  <si>
    <t>J1708.BS7</t>
  </si>
  <si>
    <t>J1708.77</t>
  </si>
  <si>
    <t>J1708_PIN077</t>
  </si>
  <si>
    <t>TPE58.1</t>
  </si>
  <si>
    <t>D5_TC_M07_DP57_TD1_TP__NOA_STBN_0</t>
  </si>
  <si>
    <t>J1707.BS7</t>
  </si>
  <si>
    <t>J1707.121</t>
  </si>
  <si>
    <t>J1707_PIN121</t>
  </si>
  <si>
    <t>TPE65.1</t>
  </si>
  <si>
    <t>D5_TC_M40_TD1_TP__FIVR_PROBE_DIG_0</t>
  </si>
  <si>
    <t>J1707.AS7</t>
  </si>
  <si>
    <t>J1707.122</t>
  </si>
  <si>
    <t>J1707_PIN122</t>
  </si>
  <si>
    <t>TPE92.1</t>
  </si>
  <si>
    <t>D5_TC_M08_DP58_TD1_TP__NOA_STBN_1</t>
  </si>
  <si>
    <t>J1707.DS10</t>
  </si>
  <si>
    <t>J1707.94</t>
  </si>
  <si>
    <t>J1707_PIN094</t>
  </si>
  <si>
    <t>TPE66.1</t>
  </si>
  <si>
    <t>D5_TC_M40_TD1_TP__FIVR_PROBE_DIG_1</t>
  </si>
  <si>
    <t>J1707.AS8</t>
  </si>
  <si>
    <t>J1707.124</t>
  </si>
  <si>
    <t>J1707_PIN124</t>
  </si>
  <si>
    <t>TPE91.1</t>
  </si>
  <si>
    <t>D5_TC_M07_DP57_TD1_TP__NOA_STBP_0</t>
  </si>
  <si>
    <t>J1707.BS6</t>
  </si>
  <si>
    <t>J1707.119</t>
  </si>
  <si>
    <t>J1707_PIN119</t>
  </si>
  <si>
    <t>TPE67.1</t>
  </si>
  <si>
    <t>D5_TC_M08_DP58_TD1_TP__NOA_STBP_1</t>
  </si>
  <si>
    <t>J1707.DS9</t>
  </si>
  <si>
    <t>J1707.96</t>
  </si>
  <si>
    <t>J1707_PIN096</t>
  </si>
  <si>
    <t>TPE68.1</t>
  </si>
  <si>
    <t>D5_TC_DP59_TD1_TP__PCIBCLK_N</t>
  </si>
  <si>
    <t>J1603.CS2</t>
  </si>
  <si>
    <t>J1603.107</t>
  </si>
  <si>
    <t>J1603_PIN107</t>
  </si>
  <si>
    <t>TPE47.1</t>
  </si>
  <si>
    <t>D5_TC_DP59_TD1_TP__PCIBCLK_P</t>
  </si>
  <si>
    <t>J1603.DS2</t>
  </si>
  <si>
    <t>J1603.108</t>
  </si>
  <si>
    <t>J1603_PIN108</t>
  </si>
  <si>
    <t>TPE48.1</t>
  </si>
  <si>
    <t>D5_TC_TD1__PECI</t>
  </si>
  <si>
    <t>J1708.DS12</t>
  </si>
  <si>
    <t>J1708.46</t>
  </si>
  <si>
    <t>J1708_PIN046</t>
  </si>
  <si>
    <t>D5_TC_M09_DP76_L09_TD1_H05__PCIEX16_TXN_0__RXN_0__TC</t>
  </si>
  <si>
    <t>J1707.DS6</t>
  </si>
  <si>
    <t>J1707.102</t>
  </si>
  <si>
    <t>J1707_PIN102</t>
  </si>
  <si>
    <t>KE101.8</t>
  </si>
  <si>
    <t>LE101.2</t>
  </si>
  <si>
    <t>KE101.6</t>
  </si>
  <si>
    <t>D5_TC_M09_DP77_L10_TD1_H05__PCIEX16_TXN_1__RXN_1__TC</t>
  </si>
  <si>
    <t>J1707.BS3</t>
  </si>
  <si>
    <t>J1707.113</t>
  </si>
  <si>
    <t>J1707_PIN113</t>
  </si>
  <si>
    <t>KE102.8</t>
  </si>
  <si>
    <t>LE103.2</t>
  </si>
  <si>
    <t>KE102.6</t>
  </si>
  <si>
    <t>D5_TC_M09_DP78_L11_TD1_H05__PCIEX16_TXN_10__RXN_10__TC</t>
  </si>
  <si>
    <t>J1708.AS9</t>
  </si>
  <si>
    <t>J1708.82</t>
  </si>
  <si>
    <t>J1708_PIN082</t>
  </si>
  <si>
    <t>KE111.8</t>
  </si>
  <si>
    <t>LE121.2</t>
  </si>
  <si>
    <t>KE111.6</t>
  </si>
  <si>
    <t>D5_TC_M09_DP79_L12_TD1_H05__PCIEX16_TXN_11__RXN_11__TC</t>
  </si>
  <si>
    <t>J1709.BS8</t>
  </si>
  <si>
    <t>J1709.35</t>
  </si>
  <si>
    <t>J1709_PIN035</t>
  </si>
  <si>
    <t>KE112.8</t>
  </si>
  <si>
    <t>LE123.2</t>
  </si>
  <si>
    <t>KE112.6</t>
  </si>
  <si>
    <t>D5_TC_M09_DP80_L13_TD1_H05__PCIEX16_TXN_12__RXN_12__TC</t>
  </si>
  <si>
    <t>J1603.AS4</t>
  </si>
  <si>
    <t>J1603.116</t>
  </si>
  <si>
    <t>J1603_PIN116</t>
  </si>
  <si>
    <t>KE113.8</t>
  </si>
  <si>
    <t>LE125.2</t>
  </si>
  <si>
    <t>KE113.6</t>
  </si>
  <si>
    <t>D5_TC_M09_DP81_L14_TD1_H05__PCIEX16_TXN_13__RXN_13__TC</t>
  </si>
  <si>
    <t>J1603.AS6</t>
  </si>
  <si>
    <t>J1603.120</t>
  </si>
  <si>
    <t>J1603_PIN120</t>
  </si>
  <si>
    <t>KE114.8</t>
  </si>
  <si>
    <t>LE127.2</t>
  </si>
  <si>
    <t>KE114.6</t>
  </si>
  <si>
    <t>D5_TC_M09_DP82_L15_TD1_H05__PCIEX16_TXN_14__RXN_14__TC</t>
  </si>
  <si>
    <t>J1603.DS4</t>
  </si>
  <si>
    <t>J1603.104</t>
  </si>
  <si>
    <t>J1603_PIN104</t>
  </si>
  <si>
    <t>KE115.8</t>
  </si>
  <si>
    <t>LE129.2</t>
  </si>
  <si>
    <t>KE115.6</t>
  </si>
  <si>
    <t>D5_TC_M09_DP83_L16_TD1_H05__PCIEX16_TXN_15__RXN_15__TC</t>
  </si>
  <si>
    <t>J1603.CS1</t>
  </si>
  <si>
    <t>J1603.109</t>
  </si>
  <si>
    <t>J1603_PIN109</t>
  </si>
  <si>
    <t>KE116.8</t>
  </si>
  <si>
    <t>LE131.2</t>
  </si>
  <si>
    <t>KE116.6</t>
  </si>
  <si>
    <t>D5_TC_M09_DP84_L17_TD1_H05__PCIEX16_TXN_2__RXN_2__TC</t>
  </si>
  <si>
    <t>J1707.CS2</t>
  </si>
  <si>
    <t>J1707.107</t>
  </si>
  <si>
    <t>J1707_PIN107</t>
  </si>
  <si>
    <t>KE103.8</t>
  </si>
  <si>
    <t>LE105.2</t>
  </si>
  <si>
    <t>KE103.6</t>
  </si>
  <si>
    <t>D5_TC_M09_DP85_L18_TD1_H05__PCIEX16_TXN_3__RXN_3__TC</t>
  </si>
  <si>
    <t>J1707.AS6</t>
  </si>
  <si>
    <t>J1707.120</t>
  </si>
  <si>
    <t>J1707_PIN120</t>
  </si>
  <si>
    <t>KE104.8</t>
  </si>
  <si>
    <t>LE107.2</t>
  </si>
  <si>
    <t>KE104.6</t>
  </si>
  <si>
    <t>D5_TC_M09_DP86_L19_TD1_H05__PCIEX16_TXN_4__RXN_4__TC</t>
  </si>
  <si>
    <t>J1707.BS5</t>
  </si>
  <si>
    <t>J1707.117</t>
  </si>
  <si>
    <t>J1707_PIN117</t>
  </si>
  <si>
    <t>KE105.8</t>
  </si>
  <si>
    <t>LE109.2</t>
  </si>
  <si>
    <t>KE105.6</t>
  </si>
  <si>
    <t>D5_TC_M09_DP87_L20_TD1_H05__PCIEX16_TXN_5__RXN_5__TC</t>
  </si>
  <si>
    <t>J1708.BS5</t>
  </si>
  <si>
    <t>J1708.73</t>
  </si>
  <si>
    <t>J1708_PIN073</t>
  </si>
  <si>
    <t>KE106.8</t>
  </si>
  <si>
    <t>LE111.2</t>
  </si>
  <si>
    <t>KE106.6</t>
  </si>
  <si>
    <t>D5_TC_M09_DP88_L21_TD1_H05__PCIEX16_TXN_6__RXN_6__TC</t>
  </si>
  <si>
    <t>J1708.DS8</t>
  </si>
  <si>
    <t>J1708.54</t>
  </si>
  <si>
    <t>J1708_PIN054</t>
  </si>
  <si>
    <t>KE107.8</t>
  </si>
  <si>
    <t>LE113.2</t>
  </si>
  <si>
    <t>KE107.6</t>
  </si>
  <si>
    <t>D5_TC_M09_DP89_L22_TD1_H05__PCIEX16_TXN_7__RXN_7__TC</t>
  </si>
  <si>
    <t>J1708.AS7</t>
  </si>
  <si>
    <t>J1708.78</t>
  </si>
  <si>
    <t>J1708_PIN078</t>
  </si>
  <si>
    <t>KE108.8</t>
  </si>
  <si>
    <t>LE115.2</t>
  </si>
  <si>
    <t>KE108.6</t>
  </si>
  <si>
    <t>D5_TC_M09_DP90_L23_TD1_H05__PCIEX16_TXN_8__RXN_8__TC</t>
  </si>
  <si>
    <t>J1708.BS6</t>
  </si>
  <si>
    <t>J1708.75</t>
  </si>
  <si>
    <t>J1708_PIN075</t>
  </si>
  <si>
    <t>KE109.8</t>
  </si>
  <si>
    <t>LE117.2</t>
  </si>
  <si>
    <t>KE109.6</t>
  </si>
  <si>
    <t>D5_TC_M09_DP91_L24_TD1_H05__PCIEX16_TXN_9__RXN_9__TC</t>
  </si>
  <si>
    <t>J1709.BS6</t>
  </si>
  <si>
    <t>J1709.31</t>
  </si>
  <si>
    <t>J1709_PIN031</t>
  </si>
  <si>
    <t>KE110.8</t>
  </si>
  <si>
    <t>LE119.2</t>
  </si>
  <si>
    <t>KE110.6</t>
  </si>
  <si>
    <t>D5_TC_M09_DP76_L25_TD1_H05__PCIEX16_TXP_0__RXP_0__TC</t>
  </si>
  <si>
    <t>J1707.DS7</t>
  </si>
  <si>
    <t>J1707.100</t>
  </si>
  <si>
    <t>J1707_PIN100</t>
  </si>
  <si>
    <t>KE101.2</t>
  </si>
  <si>
    <t>LE102.2</t>
  </si>
  <si>
    <t>KE101.4</t>
  </si>
  <si>
    <t>D5_TC_M09_DP77_L26_TD1_H05__PCIEX16_TXP_1__RXP_1__TC</t>
  </si>
  <si>
    <t>J1707.BS4</t>
  </si>
  <si>
    <t>J1707.115</t>
  </si>
  <si>
    <t>J1707_PIN115</t>
  </si>
  <si>
    <t>KE102.2</t>
  </si>
  <si>
    <t>LE104.2</t>
  </si>
  <si>
    <t>KE102.4</t>
  </si>
  <si>
    <t>D5_TC_M09_DP78_L27_TD1_H05__PCIEX16_TXP_10__RXP_10__TC</t>
  </si>
  <si>
    <t>J1708.AS8</t>
  </si>
  <si>
    <t>J1708.80</t>
  </si>
  <si>
    <t>J1708_PIN080</t>
  </si>
  <si>
    <t>KE111.2</t>
  </si>
  <si>
    <t>LE122.2</t>
  </si>
  <si>
    <t>KE111.4</t>
  </si>
  <si>
    <t>D5_TC_M09_DP79_L28_TD1_H05__PCIEX16_TXP_11__RXP_11__TC</t>
  </si>
  <si>
    <t>J1709.BS7</t>
  </si>
  <si>
    <t>J1709.33</t>
  </si>
  <si>
    <t>J1709_PIN033</t>
  </si>
  <si>
    <t>KE112.2</t>
  </si>
  <si>
    <t>LE124.2</t>
  </si>
  <si>
    <t>KE112.4</t>
  </si>
  <si>
    <t>D5_TC_M09_DP80_L29_TD1_H05__PCIEX16_TXP_12__RXP_12__TC</t>
  </si>
  <si>
    <t>J1603.AS5</t>
  </si>
  <si>
    <t>J1603.118</t>
  </si>
  <si>
    <t>J1603_PIN118</t>
  </si>
  <si>
    <t>KE113.2</t>
  </si>
  <si>
    <t>LE126.2</t>
  </si>
  <si>
    <t>KE113.4</t>
  </si>
  <si>
    <t>D5_TC_M09_DP81_L30_TD1_H05__PCIEX16_TXP_13__RXP_13__TC</t>
  </si>
  <si>
    <t>J1603.AS7</t>
  </si>
  <si>
    <t>J1603.122</t>
  </si>
  <si>
    <t>J1603_PIN122</t>
  </si>
  <si>
    <t>KE114.2</t>
  </si>
  <si>
    <t>LE128.2</t>
  </si>
  <si>
    <t>KE114.4</t>
  </si>
  <si>
    <t>D5_TC_M09_DP82_L31_TD1_H05__PCIEX16_TXP_14__RXP_14__TC</t>
  </si>
  <si>
    <t>J1603.CS4</t>
  </si>
  <si>
    <t>J1603.103</t>
  </si>
  <si>
    <t>J1603_PIN103</t>
  </si>
  <si>
    <t>KE115.2</t>
  </si>
  <si>
    <t>LE130.2</t>
  </si>
  <si>
    <t>KE115.4</t>
  </si>
  <si>
    <t>D5_TC_M09_DP83_L32_TD1_H05__PCIEX16_TXP_15__RXP_15__TC</t>
  </si>
  <si>
    <t>J1603.DS1</t>
  </si>
  <si>
    <t>J1603.110</t>
  </si>
  <si>
    <t>J1603_PIN110</t>
  </si>
  <si>
    <t>KE116.2</t>
  </si>
  <si>
    <t>LE132.2</t>
  </si>
  <si>
    <t>KE116.4</t>
  </si>
  <si>
    <t>D5_TC_M09_DP84_L33_TD1_H05__PCIEX16_TXP_2__RXP_2__TC</t>
  </si>
  <si>
    <t>J1707.DS2</t>
  </si>
  <si>
    <t>J1707.108</t>
  </si>
  <si>
    <t>J1707_PIN108</t>
  </si>
  <si>
    <t>KE103.2</t>
  </si>
  <si>
    <t>LE106.2</t>
  </si>
  <si>
    <t>KE103.4</t>
  </si>
  <si>
    <t>D5_TC_M09_DP85_L34_TD1_H05__PCIEX16_TXP_3__RXP_3__TC</t>
  </si>
  <si>
    <t>J1707.AS5</t>
  </si>
  <si>
    <t>J1707.118</t>
  </si>
  <si>
    <t>J1707_PIN118</t>
  </si>
  <si>
    <t>KE104.2</t>
  </si>
  <si>
    <t>LE108.2</t>
  </si>
  <si>
    <t>KE104.4</t>
  </si>
  <si>
    <t>D5_TC_M09_DP86_L35_TD1_H05__PCIEX16_TXP_4__RXP_4__TC</t>
  </si>
  <si>
    <t>J1707.CS6</t>
  </si>
  <si>
    <t>J1707.101</t>
  </si>
  <si>
    <t>J1707_PIN101</t>
  </si>
  <si>
    <t>KE105.2</t>
  </si>
  <si>
    <t>LE110.2</t>
  </si>
  <si>
    <t>KE105.4</t>
  </si>
  <si>
    <t>D5_TC_M09_DP87_L36_TD1_H05__PCIEX16_TXP_5__RXP_5__TC</t>
  </si>
  <si>
    <t>J1708.CS6</t>
  </si>
  <si>
    <t>J1708.57</t>
  </si>
  <si>
    <t>J1708_PIN057</t>
  </si>
  <si>
    <t>KE106.2</t>
  </si>
  <si>
    <t>LE112.2</t>
  </si>
  <si>
    <t>KE106.4</t>
  </si>
  <si>
    <t>D5_TC_M09_DP88_L37_TD1_H05__PCIEX16_TXP_6__RXP_6__TC</t>
  </si>
  <si>
    <t>J1708.DS9</t>
  </si>
  <si>
    <t>J1708.52</t>
  </si>
  <si>
    <t>J1708_PIN052</t>
  </si>
  <si>
    <t>KE107.2</t>
  </si>
  <si>
    <t>LE114.2</t>
  </si>
  <si>
    <t>KE107.4</t>
  </si>
  <si>
    <t>D5_TC_M09_DP89_L38_TD1_H05__PCIEX16_TXP_7__RXP_7__TC</t>
  </si>
  <si>
    <t>J1708.AS6</t>
  </si>
  <si>
    <t>J1708.76</t>
  </si>
  <si>
    <t>J1708_PIN076</t>
  </si>
  <si>
    <t>KE108.2</t>
  </si>
  <si>
    <t>LE116.2</t>
  </si>
  <si>
    <t>KE108.4</t>
  </si>
  <si>
    <t>D5_TC_M09_DP90_L39_TD1_H05__PCIEX16_TXP_8__RXP_8__TC</t>
  </si>
  <si>
    <t>J1708.CS7</t>
  </si>
  <si>
    <t>J1708.55</t>
  </si>
  <si>
    <t>J1708_PIN055</t>
  </si>
  <si>
    <t>KE109.2</t>
  </si>
  <si>
    <t>LE118.2</t>
  </si>
  <si>
    <t>KE109.4</t>
  </si>
  <si>
    <t>D5_TC_M09_DP91_L40_TD1_H05__PCIEX16_TXP_9__RXP_9__TC</t>
  </si>
  <si>
    <t>J1709.CS6</t>
  </si>
  <si>
    <t>J1709.13</t>
  </si>
  <si>
    <t>J1709_PIN013</t>
  </si>
  <si>
    <t>KE110.2</t>
  </si>
  <si>
    <t>LE120.2</t>
  </si>
  <si>
    <t>KE110.4</t>
  </si>
  <si>
    <t>LE101.1</t>
  </si>
  <si>
    <t>CE101.2</t>
  </si>
  <si>
    <t>LE103.1</t>
  </si>
  <si>
    <t>CE103.2</t>
  </si>
  <si>
    <t>LE121.1</t>
  </si>
  <si>
    <t>CE121.2</t>
  </si>
  <si>
    <t>LE123.1</t>
  </si>
  <si>
    <t>CE123.2</t>
  </si>
  <si>
    <t>LE125.1</t>
  </si>
  <si>
    <t>CE125.2</t>
  </si>
  <si>
    <t>LE127.1</t>
  </si>
  <si>
    <t>CE127.2</t>
  </si>
  <si>
    <t>LE129.1</t>
  </si>
  <si>
    <t>CE129.2</t>
  </si>
  <si>
    <t>LE131.1</t>
  </si>
  <si>
    <t>CE131.2</t>
  </si>
  <si>
    <t>LE105.1</t>
  </si>
  <si>
    <t>CE105.2</t>
  </si>
  <si>
    <t>LE107.1</t>
  </si>
  <si>
    <t>CE107.2</t>
  </si>
  <si>
    <t>LE109.1</t>
  </si>
  <si>
    <t>CE109.2</t>
  </si>
  <si>
    <t>LE111.1</t>
  </si>
  <si>
    <t>CE111.2</t>
  </si>
  <si>
    <t>LE113.1</t>
  </si>
  <si>
    <t>CE113.2</t>
  </si>
  <si>
    <t>LE115.1</t>
  </si>
  <si>
    <t>CE115.2</t>
  </si>
  <si>
    <t>LE117.1</t>
  </si>
  <si>
    <t>CE117.2</t>
  </si>
  <si>
    <t>LE119.1</t>
  </si>
  <si>
    <t>CE119.2</t>
  </si>
  <si>
    <t>LE102.1</t>
  </si>
  <si>
    <t>CE102.1</t>
  </si>
  <si>
    <t>LE104.1</t>
  </si>
  <si>
    <t>CE104.1</t>
  </si>
  <si>
    <t>LE122.1</t>
  </si>
  <si>
    <t>CE122.1</t>
  </si>
  <si>
    <t>LE124.1</t>
  </si>
  <si>
    <t>CE124.1</t>
  </si>
  <si>
    <t>LE126.1</t>
  </si>
  <si>
    <t>CE126.1</t>
  </si>
  <si>
    <t>LE128.1</t>
  </si>
  <si>
    <t>CE128.1</t>
  </si>
  <si>
    <t>LE130.1</t>
  </si>
  <si>
    <t>CE130.1</t>
  </si>
  <si>
    <t>LE132.1</t>
  </si>
  <si>
    <t>CE132.1</t>
  </si>
  <si>
    <t>LE106.1</t>
  </si>
  <si>
    <t>CE106.1</t>
  </si>
  <si>
    <t>LE108.1</t>
  </si>
  <si>
    <t>CE108.1</t>
  </si>
  <si>
    <t>LE110.1</t>
  </si>
  <si>
    <t>CE110.1</t>
  </si>
  <si>
    <t>D5_TC_M41_TD1_TP__PE16_AMON1_PEG_VIEW_0</t>
  </si>
  <si>
    <t>J1602.AS3</t>
  </si>
  <si>
    <t>J1602.70</t>
  </si>
  <si>
    <t>J1602_PIN070</t>
  </si>
  <si>
    <t>D5_TC_M41_TD1_TP__PE16_AMON2_PEG_VIEW_1</t>
  </si>
  <si>
    <t>J1602.AS2</t>
  </si>
  <si>
    <t>J1602.68</t>
  </si>
  <si>
    <t>J1602_PIN068</t>
  </si>
  <si>
    <t>D5_TC_M41_TD1_TP__PEG_VIEW_2</t>
  </si>
  <si>
    <t>J1708.CS3</t>
  </si>
  <si>
    <t>J1708.61</t>
  </si>
  <si>
    <t>J1708_PIN061</t>
  </si>
  <si>
    <t>D5_TC_M41_TD1_TP__PEG_VIEW_3</t>
  </si>
  <si>
    <t>J1708.BS3</t>
  </si>
  <si>
    <t>J1708.69</t>
  </si>
  <si>
    <t>J1708_PIN069</t>
  </si>
  <si>
    <t>D5_TC_TD1_TP__PM_DOWN</t>
  </si>
  <si>
    <t>J1708.AS14</t>
  </si>
  <si>
    <t>J1708.84</t>
  </si>
  <si>
    <t>J1708_PIN084</t>
  </si>
  <si>
    <t>D5_TC_TD1_TP__PM_SYNC</t>
  </si>
  <si>
    <t>J1709.DS9</t>
  </si>
  <si>
    <t>J1709.8</t>
  </si>
  <si>
    <t>J1709_PIN008</t>
  </si>
  <si>
    <t>D5_TC_TD1_TP__PRDY_N</t>
  </si>
  <si>
    <t>J1708.BS4</t>
  </si>
  <si>
    <t>J1708.71</t>
  </si>
  <si>
    <t>J1708_PIN071</t>
  </si>
  <si>
    <t>D5_TC_TD1_TP__PREQ_N</t>
  </si>
  <si>
    <t>J1709.BS5</t>
  </si>
  <si>
    <t>J1709.29</t>
  </si>
  <si>
    <t>J1709_PIN029</t>
  </si>
  <si>
    <t>D5_TC_TD1_TP__PROCHOT_N</t>
  </si>
  <si>
    <t>J1708.DS11</t>
  </si>
  <si>
    <t>J1708.48</t>
  </si>
  <si>
    <t>J1708_PIN048</t>
  </si>
  <si>
    <t>D5_TC_TD1__RESET_N</t>
  </si>
  <si>
    <t>J1602.BS7</t>
  </si>
  <si>
    <t>J1602.77</t>
  </si>
  <si>
    <t>J1602_PIN077</t>
  </si>
  <si>
    <t>D5_TC_TD1__CPU_ID</t>
  </si>
  <si>
    <t>J1707.BS2</t>
  </si>
  <si>
    <t>J1707.111</t>
  </si>
  <si>
    <t>J1707_PIN111</t>
  </si>
  <si>
    <t>D5_TC_TD1__SKTOCC_N</t>
  </si>
  <si>
    <t>J1707.DS4</t>
  </si>
  <si>
    <t>J1707.104</t>
  </si>
  <si>
    <t>J1707_PIN104</t>
  </si>
  <si>
    <t>D5_TC_TD1__THERMTRIP_N</t>
  </si>
  <si>
    <t>J1603.DS12</t>
  </si>
  <si>
    <t>J1603.90</t>
  </si>
  <si>
    <t>J1603_PIN090</t>
  </si>
  <si>
    <t>D5_TC_TD1__VCCST_PWRGD</t>
  </si>
  <si>
    <t>J1708.CS14</t>
  </si>
  <si>
    <t>J1708.41</t>
  </si>
  <si>
    <t>J1708_PIN041</t>
  </si>
  <si>
    <t>D5_TC_M38_TD1__VIDALERT_N</t>
  </si>
  <si>
    <t>J1708.CS12</t>
  </si>
  <si>
    <t>J1708.45</t>
  </si>
  <si>
    <t>J1708_PIN045</t>
  </si>
  <si>
    <t>D5_TC_M38_TD1__VIDSCLK</t>
  </si>
  <si>
    <t>J1708.DS10</t>
  </si>
  <si>
    <t>J1708.50</t>
  </si>
  <si>
    <t>J1708_PIN050</t>
  </si>
  <si>
    <t>D5_TC_M38_TD1__VIDSOUT</t>
  </si>
  <si>
    <t>J1708.CS11</t>
  </si>
  <si>
    <t>J1708.47</t>
  </si>
  <si>
    <t>J1708_PIN047</t>
  </si>
  <si>
    <t>J1603.CS9</t>
  </si>
  <si>
    <t>J1603.95</t>
  </si>
  <si>
    <t>J1603_PIN095</t>
  </si>
  <si>
    <t>J1602.CS14</t>
  </si>
  <si>
    <t>J1602.41</t>
  </si>
  <si>
    <t>J1602_PIN041</t>
  </si>
  <si>
    <t>J1709.DS4</t>
  </si>
  <si>
    <t>J1709.16</t>
  </si>
  <si>
    <t>J1709_PIN016</t>
  </si>
  <si>
    <t>Ch LINK Assignment  (Reorder based on Tch)</t>
    <phoneticPr fontId="2"/>
  </si>
  <si>
    <t>DUT1</t>
    <phoneticPr fontId="5"/>
  </si>
  <si>
    <t>DUT3</t>
    <phoneticPr fontId="5"/>
  </si>
  <si>
    <t>DUT5</t>
    <phoneticPr fontId="5"/>
  </si>
  <si>
    <t>J No.</t>
  </si>
  <si>
    <t>PIN</t>
    <phoneticPr fontId="2"/>
  </si>
  <si>
    <t>Assigned Sig. Name</t>
    <phoneticPr fontId="2"/>
  </si>
  <si>
    <t>Ball#</t>
    <phoneticPr fontId="2"/>
  </si>
  <si>
    <t>sc2</t>
    <phoneticPr fontId="5"/>
  </si>
  <si>
    <t>sc8</t>
    <phoneticPr fontId="5"/>
  </si>
  <si>
    <t>TOTAL(3SITES)</t>
    <phoneticPr fontId="5"/>
  </si>
  <si>
    <t>1 SITE</t>
    <phoneticPr fontId="5"/>
  </si>
  <si>
    <t>SC2</t>
    <phoneticPr fontId="5"/>
  </si>
  <si>
    <t>SC8</t>
    <phoneticPr fontId="5"/>
  </si>
  <si>
    <t>TD Assignment  (Reorder based on Tch)</t>
    <phoneticPr fontId="2"/>
  </si>
  <si>
    <t>TD1</t>
    <phoneticPr fontId="5"/>
  </si>
  <si>
    <t>TD2</t>
    <phoneticPr fontId="5"/>
  </si>
  <si>
    <r>
      <t>·</t>
    </r>
    <r>
      <rPr>
        <sz val="7"/>
        <color indexed="8"/>
        <rFont val="Arial"/>
        <family val="2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</si>
  <si>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DUT to MUX (MM)</t>
    <phoneticPr fontId="2"/>
  </si>
  <si>
    <t>MUX to Tch (MM)</t>
    <phoneticPr fontId="2"/>
  </si>
  <si>
    <t>TOTAL (MM)</t>
    <phoneticPr fontId="2"/>
  </si>
  <si>
    <t>SITE1</t>
  </si>
  <si>
    <t>SITE3</t>
  </si>
  <si>
    <t>SITE5</t>
  </si>
  <si>
    <t>max</t>
    <phoneticPr fontId="10"/>
  </si>
  <si>
    <t>min</t>
    <phoneticPr fontId="10"/>
  </si>
  <si>
    <t>Less than</t>
    <phoneticPr fontId="2"/>
  </si>
  <si>
    <t>Diff.</t>
    <phoneticPr fontId="10"/>
  </si>
  <si>
    <t>MUX to XDP (MM)</t>
    <phoneticPr fontId="2"/>
  </si>
  <si>
    <t>DDI &amp; EDP</t>
    <phoneticPr fontId="21"/>
  </si>
  <si>
    <t>Diff pair MAX</t>
    <phoneticPr fontId="19"/>
  </si>
  <si>
    <t>mm</t>
    <phoneticPr fontId="19"/>
  </si>
  <si>
    <r>
      <t xml:space="preserve">DUT to Termination or </t>
    </r>
    <r>
      <rPr>
        <sz val="10"/>
        <color indexed="62"/>
        <rFont val="Arial"/>
        <family val="2"/>
      </rPr>
      <t>Tch</t>
    </r>
    <r>
      <rPr>
        <sz val="10"/>
        <color indexed="8"/>
        <rFont val="Arial"/>
        <family val="2"/>
      </rPr>
      <t>(MM)</t>
    </r>
    <phoneticPr fontId="2"/>
  </si>
  <si>
    <t>Termination to Tch (MM)</t>
    <phoneticPr fontId="2"/>
  </si>
  <si>
    <t>Diff pair (MM)</t>
    <phoneticPr fontId="2"/>
  </si>
  <si>
    <t xml:space="preserve">Max
Trace
Length
</t>
    <phoneticPr fontId="19"/>
  </si>
  <si>
    <t>CPU HSIO</t>
    <phoneticPr fontId="21"/>
  </si>
  <si>
    <t>Diff pair MAX</t>
    <phoneticPr fontId="2"/>
  </si>
  <si>
    <t>Loop Back</t>
    <phoneticPr fontId="21"/>
  </si>
  <si>
    <t>DUT to Tch (MM)</t>
    <phoneticPr fontId="2"/>
  </si>
  <si>
    <t xml:space="preserve">DUT to Tch </t>
    <phoneticPr fontId="2"/>
  </si>
  <si>
    <t>DUT to Relay (MM)</t>
    <phoneticPr fontId="2"/>
  </si>
  <si>
    <t>Relay  to Tch(MM)</t>
    <phoneticPr fontId="2"/>
  </si>
  <si>
    <t>DUT to Tch (MM)  RXN</t>
    <phoneticPr fontId="2"/>
  </si>
  <si>
    <t>DUT to Inductor(MM)</t>
    <phoneticPr fontId="2"/>
  </si>
  <si>
    <t>Inductor to Tch(MM)</t>
    <phoneticPr fontId="2"/>
  </si>
  <si>
    <t>DUT to Tch (MM)  TXN</t>
    <phoneticPr fontId="2"/>
  </si>
  <si>
    <t>Relay to Tch(MM)</t>
    <phoneticPr fontId="2"/>
  </si>
  <si>
    <t>MBP</t>
    <phoneticPr fontId="21"/>
  </si>
  <si>
    <r>
      <t>·</t>
    </r>
    <r>
      <rPr>
        <sz val="7"/>
        <color indexed="8"/>
        <rFont val="Times New Roman"/>
        <family val="1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</si>
  <si>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M06 (SITE1)</t>
    <phoneticPr fontId="23"/>
  </si>
  <si>
    <t>M06 (SITE3)</t>
    <phoneticPr fontId="23"/>
  </si>
  <si>
    <t>M06 (SITE5)</t>
    <phoneticPr fontId="23"/>
  </si>
  <si>
    <t>VID</t>
    <phoneticPr fontId="21"/>
  </si>
  <si>
    <t>M38 (SITE1)</t>
  </si>
  <si>
    <t>M38 (SITE3)</t>
  </si>
  <si>
    <t>M38 (SITE5)</t>
  </si>
  <si>
    <t>View and FIVR</t>
    <phoneticPr fontId="21"/>
  </si>
  <si>
    <t>AUDIO</t>
    <phoneticPr fontId="21"/>
  </si>
  <si>
    <t>AUDCLK</t>
    <phoneticPr fontId="23"/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</si>
  <si>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0"/>
        <color theme="1"/>
        <rFont val="Arial"/>
        <family val="2"/>
      </rPr>
      <t>No matching to other sites required.</t>
    </r>
  </si>
  <si>
    <t>M42 (SITE1)</t>
  </si>
  <si>
    <t>M42 (SITE3)</t>
  </si>
  <si>
    <t>M42 (SITE5)</t>
  </si>
  <si>
    <t>NOA    DDR</t>
    <phoneticPr fontId="21"/>
  </si>
  <si>
    <t>Diff pair</t>
    <phoneticPr fontId="11"/>
  </si>
  <si>
    <t>Diff
pair
number</t>
    <phoneticPr fontId="11"/>
  </si>
  <si>
    <t>Diff
phase
tolerance
(+/- mils)</t>
  </si>
  <si>
    <t>Match Group
tolerance
(+/- mils)</t>
  </si>
  <si>
    <t>TDAU</t>
    <phoneticPr fontId="24"/>
  </si>
  <si>
    <t>J1313_R1TD2IP</t>
  </si>
  <si>
    <t>J1313_R1TD2VP</t>
    <phoneticPr fontId="24"/>
  </si>
  <si>
    <t>J1313_R1TD1IP</t>
    <phoneticPr fontId="24"/>
  </si>
  <si>
    <t>J1313_R1TD1VP</t>
    <phoneticPr fontId="24"/>
  </si>
  <si>
    <t>J1313_R1TD2IM</t>
    <phoneticPr fontId="24"/>
  </si>
  <si>
    <t>J1313_R1TD2VM</t>
    <phoneticPr fontId="24"/>
  </si>
  <si>
    <t>J1313_R1TD1IM</t>
    <phoneticPr fontId="24"/>
  </si>
  <si>
    <t>J1313_R1TD1VM</t>
    <phoneticPr fontId="24"/>
  </si>
  <si>
    <t>MATCH LOOP &amp; SYNC</t>
    <phoneticPr fontId="24"/>
  </si>
  <si>
    <t>The trace length must be matched between all 3 sites over TIU with 20 mil accuracy.</t>
    <phoneticPr fontId="24"/>
  </si>
  <si>
    <t>mil</t>
    <phoneticPr fontId="24"/>
  </si>
  <si>
    <t>Sync1</t>
    <phoneticPr fontId="24"/>
  </si>
  <si>
    <t>SENSE</t>
    <phoneticPr fontId="24"/>
  </si>
  <si>
    <t>DUT to Termination (MM)</t>
    <phoneticPr fontId="2"/>
  </si>
  <si>
    <t>VCCCORE_SENSE</t>
    <phoneticPr fontId="24"/>
  </si>
  <si>
    <t>HIMONI</t>
    <phoneticPr fontId="2"/>
  </si>
  <si>
    <t>J1313_R1PF1IP</t>
    <phoneticPr fontId="2"/>
  </si>
  <si>
    <t>J1313_R1PF1IM</t>
    <phoneticPr fontId="2"/>
  </si>
  <si>
    <t>J1313_R1PF1VP</t>
  </si>
  <si>
    <t>J1313_R1PF1VM</t>
  </si>
  <si>
    <t>Power Supply Assignment</t>
  </si>
  <si>
    <t>Site1</t>
  </si>
  <si>
    <t>Site3</t>
  </si>
  <si>
    <t>Site5</t>
  </si>
  <si>
    <t>HC</t>
  </si>
  <si>
    <t>LC</t>
  </si>
  <si>
    <t>DPS150A</t>
  </si>
  <si>
    <t>Layer</t>
  </si>
  <si>
    <t>D3_P_HC1_11__VCCCORE</t>
  </si>
  <si>
    <r>
      <rPr>
        <sz val="11"/>
        <color rgb="FFFF0000"/>
        <rFont val="Calibri"/>
        <family val="2"/>
      </rPr>
      <t>J1205HDP1F</t>
    </r>
    <r>
      <rPr>
        <sz val="11"/>
        <color theme="1"/>
        <rFont val="Calibri"/>
        <family val="2"/>
      </rPr>
      <t>,J1205HDP2F,J1206HDP3F,J1206HDP4F,J1207HDP5F,J1207HDP6F,J1208HDP7F,J1201HDP1F,J1201HDP2F,J1202HDP3F,J1202HDP4F</t>
    </r>
    <phoneticPr fontId="13"/>
  </si>
  <si>
    <t>L3_HC1,L38_HC5,L40_HC6,L5_HC2</t>
  </si>
  <si>
    <r>
      <rPr>
        <sz val="11"/>
        <color indexed="10"/>
        <rFont val="Calibri"/>
        <family val="2"/>
      </rPr>
      <t>J1401HDP1F</t>
    </r>
    <r>
      <rPr>
        <sz val="11"/>
        <color indexed="8"/>
        <rFont val="Calibri"/>
        <family val="2"/>
      </rPr>
      <t>,J1401HDP2F,J1402HDP3F,J1402HDP4F,J1403HDP5F,J1403HDP6F,J1404HDP7F,J1103HDP3F,J1103HDP4F,J1104HDP1F,J1104HDP2F</t>
    </r>
    <phoneticPr fontId="13"/>
  </si>
  <si>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,J1304HDP2F,J1307HDP3F,J1307HDP4F,J1308HDP1F,J1308HDP2F,J1301HDP7F,J1302HDP5F,J1302HDP6F,J1303HDP3F,J1303HDP4F</t>
    </r>
    <phoneticPr fontId="13"/>
  </si>
  <si>
    <t>D3_P_HC2_4__VCCGT</t>
  </si>
  <si>
    <r>
      <rPr>
        <sz val="11"/>
        <color indexed="10"/>
        <rFont val="Calibri"/>
        <family val="2"/>
      </rPr>
      <t>J1203HDP5F</t>
    </r>
    <r>
      <rPr>
        <sz val="11"/>
        <color indexed="8"/>
        <rFont val="Calibri"/>
        <family val="2"/>
      </rPr>
      <t>,J1203HDP6F,J1204HDP7F,J1204HDP8F</t>
    </r>
    <phoneticPr fontId="13"/>
  </si>
  <si>
    <t>L7_HC3,L9_HC4</t>
  </si>
  <si>
    <r>
      <rPr>
        <sz val="11"/>
        <color indexed="10"/>
        <rFont val="Calibri"/>
        <family val="2"/>
      </rPr>
      <t>J1102HDP5F</t>
    </r>
    <r>
      <rPr>
        <sz val="11"/>
        <color indexed="8"/>
        <rFont val="Calibri"/>
        <family val="2"/>
      </rPr>
      <t>,J1102HDP6F,J1101HDP7F,J1101HDP8F</t>
    </r>
    <phoneticPr fontId="13"/>
  </si>
  <si>
    <r>
      <rPr>
        <sz val="11"/>
        <color indexed="10"/>
        <rFont val="Calibri"/>
        <family val="2"/>
      </rPr>
      <t>J1306HDP5F</t>
    </r>
    <r>
      <rPr>
        <sz val="11"/>
        <color indexed="8"/>
        <rFont val="Calibri"/>
        <family val="2"/>
      </rPr>
      <t>,J1306HDP6F,J1305HDP7F,J1305HDP8F</t>
    </r>
    <phoneticPr fontId="13"/>
  </si>
  <si>
    <t>D3_P_HC3_1__VCCSA</t>
  </si>
  <si>
    <t>J1208HDP8F</t>
  </si>
  <si>
    <t>L9_HC4</t>
  </si>
  <si>
    <t>J1404HDP8F</t>
  </si>
  <si>
    <t>J1301HDP8F</t>
  </si>
  <si>
    <t>D3_P_LC1_4__VCCDDQ</t>
  </si>
  <si>
    <r>
      <rPr>
        <sz val="11"/>
        <color rgb="FFFF0000"/>
        <rFont val="Calibri"/>
        <family val="2"/>
      </rPr>
      <t>J1205LDP1F</t>
    </r>
    <r>
      <rPr>
        <sz val="11"/>
        <color theme="1"/>
        <rFont val="Calibri"/>
        <family val="2"/>
      </rPr>
      <t>,J1205LDP2F,J1206LDP3F,J1202LDP4F</t>
    </r>
    <phoneticPr fontId="13"/>
  </si>
  <si>
    <t>L21_LC1</t>
  </si>
  <si>
    <r>
      <rPr>
        <sz val="11"/>
        <color rgb="FFFF0000"/>
        <rFont val="Calibri"/>
        <family val="2"/>
      </rPr>
      <t>J1401LDP1F</t>
    </r>
    <r>
      <rPr>
        <sz val="11"/>
        <color theme="1"/>
        <rFont val="Calibri"/>
        <family val="2"/>
      </rPr>
      <t>,J1401LDP2F,J1402LDP3F,J1103LDP4F</t>
    </r>
    <phoneticPr fontId="13"/>
  </si>
  <si>
    <r>
      <rPr>
        <sz val="11"/>
        <color rgb="FFFF0000"/>
        <rFont val="Calibri"/>
        <family val="2"/>
      </rPr>
      <t>J1304LDP1F,</t>
    </r>
    <r>
      <rPr>
        <sz val="11"/>
        <color theme="1"/>
        <rFont val="Calibri"/>
        <family val="2"/>
      </rPr>
      <t>J1304LDP2F,J1307LDP4F,J1303LDP3F</t>
    </r>
    <phoneticPr fontId="13"/>
  </si>
  <si>
    <t>D3_P_LC2_4__VCCIO_0</t>
  </si>
  <si>
    <r>
      <rPr>
        <sz val="11"/>
        <color rgb="FFFF0000"/>
        <rFont val="Calibri"/>
        <family val="2"/>
      </rPr>
      <t>J1206LDP4F</t>
    </r>
    <r>
      <rPr>
        <sz val="11"/>
        <color theme="1"/>
        <rFont val="Calibri"/>
        <family val="2"/>
      </rPr>
      <t>,J1207LDP5F,J1207LDP6F,J1203LDP5F</t>
    </r>
    <phoneticPr fontId="13"/>
  </si>
  <si>
    <t>L22_LC2</t>
  </si>
  <si>
    <r>
      <rPr>
        <sz val="11"/>
        <color rgb="FFFF0000"/>
        <rFont val="Calibri"/>
        <family val="2"/>
      </rPr>
      <t>J1402LDP4F</t>
    </r>
    <r>
      <rPr>
        <sz val="11"/>
        <color theme="1"/>
        <rFont val="Calibri"/>
        <family val="2"/>
      </rPr>
      <t>,J1403LDP5F,J1403LDP6F,J1102LDP5F</t>
    </r>
    <phoneticPr fontId="13"/>
  </si>
  <si>
    <r>
      <rPr>
        <sz val="11"/>
        <color rgb="FFFF0000"/>
        <rFont val="Calibri"/>
        <family val="2"/>
      </rPr>
      <t>J1303LDP4F</t>
    </r>
    <r>
      <rPr>
        <sz val="11"/>
        <color theme="1"/>
        <rFont val="Calibri"/>
        <family val="2"/>
      </rPr>
      <t>,J1306LDP5F,J1302LDP5F,J1302LDP6F</t>
    </r>
    <phoneticPr fontId="13"/>
  </si>
  <si>
    <t>D3_P_LC3_1__VCCFPGM0</t>
  </si>
  <si>
    <t>J1208LDP8F</t>
  </si>
  <si>
    <t>L36_LC3</t>
  </si>
  <si>
    <t>J1404LDP8F</t>
  </si>
  <si>
    <t>J1301LDP8F</t>
  </si>
  <si>
    <t>D3_P_LC4_1__VCCSFR</t>
  </si>
  <si>
    <t>J1201LDP1F</t>
  </si>
  <si>
    <t>J1104LDP1F</t>
  </si>
  <si>
    <t>J1308LDP1F</t>
  </si>
  <si>
    <t>D3_P_LC5_1__VCCST</t>
  </si>
  <si>
    <t>J1201LDP2F</t>
  </si>
  <si>
    <t>J1104LDP2F</t>
  </si>
  <si>
    <t>J1308LDP2F</t>
  </si>
  <si>
    <t>D3_P_LC6_1__VCCSTG</t>
  </si>
  <si>
    <t>J1208LDP7F</t>
  </si>
  <si>
    <t>J1404LDP7F</t>
  </si>
  <si>
    <t>J1301LDP7F</t>
  </si>
  <si>
    <t>D3_P_LC7_1__VCCSFR_OC</t>
  </si>
  <si>
    <t>J1202LDP3F</t>
  </si>
  <si>
    <t>J1103LDP3F</t>
  </si>
  <si>
    <t>J1307LDP3F</t>
  </si>
  <si>
    <t>R1PS,R2PS</t>
    <phoneticPr fontId="13"/>
  </si>
  <si>
    <t>J1207LDP6F</t>
  </si>
  <si>
    <t>L34_URL5V</t>
  </si>
  <si>
    <t>J1403LDP6F</t>
  </si>
  <si>
    <t>J1302LDP6F</t>
  </si>
  <si>
    <t>master ch</t>
    <phoneticPr fontId="13"/>
  </si>
  <si>
    <t>Loop Back</t>
    <phoneticPr fontId="2"/>
  </si>
  <si>
    <t>SMP to SMP (MM)</t>
    <phoneticPr fontId="2"/>
  </si>
  <si>
    <t>SMP to  Relay (MM)</t>
    <phoneticPr fontId="2"/>
  </si>
  <si>
    <t>Relay to SMP(MM)</t>
    <phoneticPr fontId="2"/>
  </si>
  <si>
    <t>SMP2</t>
  </si>
  <si>
    <t>COUPON_RXN</t>
  </si>
  <si>
    <t>SMP4</t>
  </si>
  <si>
    <t>COUPON_RXP</t>
  </si>
  <si>
    <t>SMP1</t>
  </si>
  <si>
    <t>COUPON_TXN</t>
  </si>
  <si>
    <t>SMP5</t>
  </si>
  <si>
    <t>COUPON_TXP</t>
  </si>
  <si>
    <t xml:space="preserve"> Relay Map</t>
    <phoneticPr fontId="47"/>
  </si>
  <si>
    <t>Controlled circuit</t>
  </si>
  <si>
    <t>Default connection</t>
  </si>
  <si>
    <t>Logic state</t>
  </si>
  <si>
    <t>Max Current</t>
  </si>
  <si>
    <t>Control bit</t>
  </si>
  <si>
    <t>SITE1</t>
    <phoneticPr fontId="47"/>
  </si>
  <si>
    <t>XCW00</t>
    <phoneticPr fontId="47"/>
  </si>
  <si>
    <t>NA</t>
  </si>
  <si>
    <t>XCW01</t>
  </si>
  <si>
    <t>XCW02</t>
  </si>
  <si>
    <t>XCW03</t>
  </si>
  <si>
    <t>XCW04</t>
  </si>
  <si>
    <t>XCW05</t>
  </si>
  <si>
    <t>XCW06</t>
  </si>
  <si>
    <t>XCW07</t>
  </si>
  <si>
    <t>PCIe/DMI</t>
  </si>
  <si>
    <t xml:space="preserve">TC </t>
  </si>
  <si>
    <t>“0” OPEN/SHORT  (5V)</t>
  </si>
  <si>
    <t>Bit7 =1.3A</t>
  </si>
  <si>
    <t>J1212_XCW07</t>
    <phoneticPr fontId="47"/>
  </si>
  <si>
    <t>J1412_XCW07</t>
    <phoneticPr fontId="47"/>
  </si>
  <si>
    <t>J1312_XCW07</t>
    <phoneticPr fontId="47"/>
  </si>
  <si>
    <t>“1” Loop back (0V)</t>
  </si>
  <si>
    <t>XCW08</t>
  </si>
  <si>
    <t>XCW09</t>
  </si>
  <si>
    <t>XCW10</t>
  </si>
  <si>
    <t xml:space="preserve">NA </t>
  </si>
  <si>
    <t>XCW11</t>
  </si>
  <si>
    <t>XCW12</t>
  </si>
  <si>
    <t>XCW13</t>
  </si>
  <si>
    <t>XCW14</t>
  </si>
  <si>
    <t>XCW15</t>
  </si>
  <si>
    <t>Trigger Map</t>
    <phoneticPr fontId="47"/>
  </si>
  <si>
    <t>SITE3</t>
    <phoneticPr fontId="47"/>
  </si>
  <si>
    <t>SITE5</t>
    <phoneticPr fontId="47"/>
  </si>
  <si>
    <t>800MDM</t>
    <phoneticPr fontId="47"/>
  </si>
  <si>
    <t>150A</t>
    <phoneticPr fontId="47"/>
  </si>
  <si>
    <t>J1604_PMDTRG0</t>
  </si>
  <si>
    <t>J1204_LIMTRG</t>
  </si>
  <si>
    <t>J1804_PMDTRG0</t>
  </si>
  <si>
    <t>J1101_LIMTRG</t>
  </si>
  <si>
    <t>J1703_PMDTRG0</t>
  </si>
  <si>
    <t>J1305_LIMTRG</t>
  </si>
  <si>
    <t>J1208_LIMTRG</t>
  </si>
  <si>
    <t>J1404_LIMTRG</t>
    <phoneticPr fontId="47"/>
  </si>
  <si>
    <t>J1301_LIMTRG</t>
  </si>
  <si>
    <t>J1202_HIMTRG</t>
  </si>
  <si>
    <t>J1103_HIMTRG</t>
    <phoneticPr fontId="47"/>
  </si>
  <si>
    <t>J1307_HIMTRG</t>
  </si>
  <si>
    <t>J1206_HIMTRG</t>
  </si>
  <si>
    <t>J1402_HIMTRG</t>
    <phoneticPr fontId="47"/>
  </si>
  <si>
    <t>J1303_HIMTRG</t>
  </si>
  <si>
    <t>J1604_PMDTRG1</t>
  </si>
  <si>
    <t>J1204_LVBMP0</t>
  </si>
  <si>
    <t>J1804_PMDTRG1</t>
  </si>
  <si>
    <t>J1101_LVBMP0</t>
    <phoneticPr fontId="47"/>
  </si>
  <si>
    <t>J1703_PMDTRG1</t>
  </si>
  <si>
    <t>J1305_LVBMP0</t>
  </si>
  <si>
    <t>J1208_LVBMP0</t>
  </si>
  <si>
    <t>J1404_LVBMP0</t>
    <phoneticPr fontId="47"/>
  </si>
  <si>
    <t>J1301_LVBMP0</t>
  </si>
  <si>
    <t>J1201_HVBMP0</t>
  </si>
  <si>
    <t>J1104_HVBMP0</t>
    <phoneticPr fontId="47"/>
  </si>
  <si>
    <t>J1308_HVBMP0</t>
  </si>
  <si>
    <t>J1205_HVBMP0</t>
  </si>
  <si>
    <t>J1401_HVBMP0</t>
    <phoneticPr fontId="47"/>
  </si>
  <si>
    <t>J1304_HVBMP0</t>
  </si>
  <si>
    <t>J1604_PMDTRG2</t>
    <phoneticPr fontId="47"/>
  </si>
  <si>
    <t>J1204_LVBMP1</t>
  </si>
  <si>
    <t>J1804_PMDTRG2</t>
    <phoneticPr fontId="47"/>
  </si>
  <si>
    <t>J1101_LVBMP1</t>
    <phoneticPr fontId="47"/>
  </si>
  <si>
    <t>J1703_PMDTRG2</t>
  </si>
  <si>
    <t>J1305_LVBMP1</t>
  </si>
  <si>
    <t>J1208_LVBMP1</t>
  </si>
  <si>
    <t>J1404_LVBMP1</t>
    <phoneticPr fontId="47"/>
  </si>
  <si>
    <t>J1301_LVBMP1</t>
  </si>
  <si>
    <t>J1201_HVBMP1</t>
  </si>
  <si>
    <t>J1104_HVBMP1</t>
    <phoneticPr fontId="47"/>
  </si>
  <si>
    <t>J1308_HVBMP1</t>
  </si>
  <si>
    <t>J1205_HVBMP1</t>
  </si>
  <si>
    <t>J1401_HVBMP1</t>
    <phoneticPr fontId="47"/>
  </si>
  <si>
    <t>J1304_HVBMP1</t>
  </si>
  <si>
    <t>J1604_PMDTRG3</t>
    <phoneticPr fontId="47"/>
  </si>
  <si>
    <t>J1203_HVBMP2</t>
  </si>
  <si>
    <t>J1804_PMDTRG3</t>
    <phoneticPr fontId="47"/>
  </si>
  <si>
    <t>J1102_HVBMP2</t>
    <phoneticPr fontId="47"/>
  </si>
  <si>
    <t>J1703_PMDTRG3</t>
  </si>
  <si>
    <t>J1306_HVBMP2</t>
  </si>
  <si>
    <t>J1207_HVBMP2</t>
  </si>
  <si>
    <t>J1403_HVBMP2</t>
    <phoneticPr fontId="4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</si>
</sst>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"/>
    <numFmt numFmtId="165" formatCode="[$-409]mmmm\ d\,\ yyyy;@"/>
    <numFmt numFmtId="166" formatCode="0.0000"/>
    <numFmt numFmtId="167" formatCode="#&quot;mil&quot;"/>
    <numFmt numFmtId="168" formatCode="0.0000_ "/>
    <numFmt numFmtId="169" formatCode="#.####&quot;mm&quot;"/>
    <numFmt numFmtId="170" formatCode="0.0000_);[Red]\(0.0000\)"/>
  </numFmts>
  <fonts count="57">
    <font>
      <sz val="11"/>
      <color theme="1"/>
      <name val="Calibri"/>
      <family val="3"/>
      <charset val="128"/>
      <scheme val="minor"/>
    </font>
    <font>
      <b/>
      <sz val="10"/>
      <name val="Arial"/>
      <family val="2"/>
    </font>
    <font>
      <sz val="6"/>
      <name val="ＭＳ Ｐゴシック"/>
      <family val="3"/>
      <charset val="128"/>
    </font>
    <font>
      <sz val="10"/>
      <name val="Arial"/>
      <family val="2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Osaka"/>
      <family val="3"/>
      <charset val="128"/>
    </font>
    <font>
      <sz val="20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Verdana"/>
      <family val="2"/>
    </font>
    <font>
      <sz val="6"/>
      <name val="ＭＳ Ｐゴシック"/>
      <family val="3"/>
      <charset val="128"/>
    </font>
    <font>
      <sz val="11"/>
      <color indexed="8"/>
      <name val="Arial"/>
      <family val="2"/>
    </font>
    <font>
      <sz val="6"/>
      <name val="ＭＳ Ｐゴシック"/>
      <family val="3"/>
      <charset val="128"/>
    </font>
    <font>
      <b/>
      <sz val="11"/>
      <name val="Arial"/>
      <family val="2"/>
    </font>
    <font>
      <sz val="6"/>
      <name val="ＭＳ Ｐゴシック"/>
      <family val="3"/>
      <charset val="128"/>
    </font>
    <font>
      <sz val="10"/>
      <color indexed="62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7"/>
      <color indexed="8"/>
      <name val="Times New Roman"/>
      <family val="1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rgb="FF00B0F0"/>
      <name val="Calibri"/>
      <family val="3"/>
      <charset val="128"/>
      <scheme val="minor"/>
    </font>
    <font>
      <sz val="20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0061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8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Symbol"/>
      <family val="1"/>
      <charset val="2"/>
    </font>
    <font>
      <sz val="6"/>
      <name val="Calibri"/>
      <family val="3"/>
      <charset val="128"/>
      <scheme val="minor"/>
    </font>
    <font>
      <sz val="11"/>
      <color theme="4" tint="-0.249977111117893"/>
      <name val="Arial"/>
      <family val="2"/>
    </font>
    <font>
      <sz val="8"/>
      <color theme="1"/>
      <name val="Arial"/>
      <family val="2"/>
    </font>
    <font>
      <sz val="11"/>
      <color rgb="FFFF0000"/>
      <name val="Calibri"/>
      <family val="2"/>
    </font>
    <font>
      <sz val="7"/>
      <color theme="1"/>
      <name val="Times New Roman"/>
      <family val="1"/>
    </font>
    <font>
      <b/>
      <sz val="14"/>
      <color theme="1"/>
      <name val="Arial"/>
      <family val="2"/>
    </font>
    <font>
      <sz val="11"/>
      <color rgb="FFFF0000"/>
      <name val="Calibri"/>
      <family val="3"/>
      <charset val="128"/>
      <scheme val="minor"/>
    </font>
    <font>
      <sz val="7"/>
      <color indexed="8"/>
      <name val="Arial"/>
      <family val="2"/>
    </font>
    <font>
      <sz val="10"/>
      <color theme="1"/>
      <name val="Arial Unicode MS"/>
      <family val="3"/>
      <charset val="128"/>
    </font>
    <font>
      <b/>
      <sz val="18"/>
      <color theme="1"/>
      <name val="Calibri"/>
      <family val="3"/>
      <charset val="128"/>
      <scheme val="minor"/>
    </font>
  </fonts>
  <fills count="53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FF89FF"/>
        <bgColor indexed="64"/>
      </patternFill>
    </fill>
    <fill>
      <patternFill patternType="solid">
        <fgColor rgb="FFB1B1E5"/>
        <bgColor indexed="64"/>
      </patternFill>
    </fill>
    <fill>
      <patternFill patternType="solid">
        <fgColor rgb="FFFF8A4F"/>
        <bgColor indexed="64"/>
      </patternFill>
    </fill>
    <fill>
      <patternFill patternType="solid">
        <fgColor rgb="FF9191DB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rgb="FF0066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9D9D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>
      <alignment vertical="center"/>
    </xf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9" fillId="0" borderId="0"/>
    <xf numFmtId="0" fontId="29" fillId="0" borderId="0">
      <alignment vertical="center"/>
    </xf>
    <xf numFmtId="0" fontId="6" fillId="0" borderId="0"/>
    <xf numFmtId="0" fontId="4" fillId="0" borderId="0">
      <alignment vertical="center"/>
    </xf>
    <xf numFmtId="0" fontId="30" fillId="23" borderId="0" applyNumberFormat="0" applyBorder="0" applyAlignment="0" applyProtection="0">
      <alignment vertical="center"/>
    </xf>
  </cellStyleXfs>
  <cellXfs count="469">
    <xf numFmtId="0" fontId="0" fillId="0" borderId="0" xfId="0">
      <alignment vertical="center"/>
    </xf>
    <xf numFmtId="0" fontId="1" fillId="24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0" borderId="0" xfId="0" applyAlignment="1"/>
    <xf numFmtId="0" fontId="0" fillId="0" borderId="1" xfId="0" applyBorder="1">
      <alignment vertical="center"/>
    </xf>
    <xf numFmtId="0" fontId="32" fillId="0" borderId="0" xfId="0" applyFont="1" applyAlignment="1"/>
    <xf numFmtId="0" fontId="7" fillId="0" borderId="0" xfId="34" applyFont="1" applyAlignment="1">
      <alignment vertical="center"/>
    </xf>
    <xf numFmtId="0" fontId="33" fillId="0" borderId="0" xfId="35" applyFont="1">
      <alignment vertical="center"/>
    </xf>
    <xf numFmtId="165" fontId="33" fillId="0" borderId="0" xfId="32" applyNumberFormat="1" applyFont="1" applyAlignment="1">
      <alignment shrinkToFit="1"/>
    </xf>
    <xf numFmtId="0" fontId="34" fillId="0" borderId="0" xfId="35" applyFont="1">
      <alignment vertical="center"/>
    </xf>
    <xf numFmtId="166" fontId="33" fillId="0" borderId="0" xfId="32" applyNumberFormat="1" applyFont="1" applyAlignment="1">
      <alignment horizontal="right"/>
    </xf>
    <xf numFmtId="0" fontId="35" fillId="0" borderId="0" xfId="35" applyFont="1">
      <alignment vertical="center"/>
    </xf>
    <xf numFmtId="0" fontId="36" fillId="0" borderId="0" xfId="35" applyFont="1">
      <alignment vertical="center"/>
    </xf>
    <xf numFmtId="0" fontId="33" fillId="0" borderId="10" xfId="35" applyFont="1" applyBorder="1">
      <alignment vertical="center"/>
    </xf>
    <xf numFmtId="0" fontId="33" fillId="0" borderId="11" xfId="35" applyFont="1" applyBorder="1">
      <alignment vertical="center"/>
    </xf>
    <xf numFmtId="0" fontId="33" fillId="0" borderId="12" xfId="35" applyFont="1" applyBorder="1">
      <alignment vertical="center"/>
    </xf>
    <xf numFmtId="0" fontId="33" fillId="0" borderId="3" xfId="35" applyFont="1" applyBorder="1">
      <alignment vertical="center"/>
    </xf>
    <xf numFmtId="0" fontId="33" fillId="0" borderId="4" xfId="35" applyFont="1" applyBorder="1">
      <alignment vertical="center"/>
    </xf>
    <xf numFmtId="0" fontId="33" fillId="0" borderId="4" xfId="35" applyFont="1" applyBorder="1" applyAlignment="1">
      <alignment vertical="center" shrinkToFit="1"/>
    </xf>
    <xf numFmtId="0" fontId="33" fillId="0" borderId="5" xfId="35" applyFont="1" applyBorder="1">
      <alignment vertical="center"/>
    </xf>
    <xf numFmtId="0" fontId="33" fillId="0" borderId="2" xfId="35" applyFont="1" applyBorder="1">
      <alignment vertical="center"/>
    </xf>
    <xf numFmtId="0" fontId="33" fillId="0" borderId="13" xfId="35" applyFont="1" applyBorder="1">
      <alignment vertical="center"/>
    </xf>
    <xf numFmtId="0" fontId="33" fillId="0" borderId="6" xfId="35" applyFont="1" applyBorder="1">
      <alignment vertical="center"/>
    </xf>
    <xf numFmtId="0" fontId="33" fillId="0" borderId="1" xfId="35" applyFont="1" applyBorder="1">
      <alignment vertical="center"/>
    </xf>
    <xf numFmtId="0" fontId="33" fillId="0" borderId="1" xfId="35" applyFont="1" applyBorder="1" applyAlignment="1">
      <alignment vertical="center" shrinkToFit="1"/>
    </xf>
    <xf numFmtId="0" fontId="33" fillId="0" borderId="8" xfId="35" applyFont="1" applyBorder="1">
      <alignment vertical="center"/>
    </xf>
    <xf numFmtId="0" fontId="33" fillId="0" borderId="7" xfId="35" applyFont="1" applyBorder="1">
      <alignment vertical="center"/>
    </xf>
    <xf numFmtId="0" fontId="33" fillId="0" borderId="14" xfId="35" applyFont="1" applyBorder="1">
      <alignment vertical="center"/>
    </xf>
    <xf numFmtId="0" fontId="33" fillId="0" borderId="15" xfId="35" applyFont="1" applyBorder="1">
      <alignment vertical="center"/>
    </xf>
    <xf numFmtId="0" fontId="33" fillId="0" borderId="15" xfId="35" applyFont="1" applyBorder="1" applyAlignment="1">
      <alignment vertical="center" shrinkToFit="1"/>
    </xf>
    <xf numFmtId="0" fontId="33" fillId="0" borderId="16" xfId="35" applyFont="1" applyBorder="1">
      <alignment vertical="center"/>
    </xf>
    <xf numFmtId="0" fontId="33" fillId="0" borderId="17" xfId="35" applyFont="1" applyBorder="1">
      <alignment vertical="center"/>
    </xf>
    <xf numFmtId="0" fontId="33" fillId="0" borderId="18" xfId="35" applyFont="1" applyBorder="1">
      <alignment vertical="center"/>
    </xf>
    <xf numFmtId="0" fontId="33" fillId="0" borderId="19" xfId="35" applyFont="1" applyBorder="1">
      <alignment vertical="center"/>
    </xf>
    <xf numFmtId="0" fontId="33" fillId="0" borderId="20" xfId="35" applyFont="1" applyBorder="1">
      <alignment vertical="center"/>
    </xf>
    <xf numFmtId="0" fontId="33" fillId="0" borderId="21" xfId="35" applyFont="1" applyBorder="1">
      <alignment vertical="center"/>
    </xf>
    <xf numFmtId="0" fontId="33" fillId="0" borderId="22" xfId="35" applyFont="1" applyBorder="1">
      <alignment vertical="center"/>
    </xf>
    <xf numFmtId="0" fontId="33" fillId="0" borderId="23" xfId="35" applyFont="1" applyBorder="1">
      <alignment vertical="center"/>
    </xf>
    <xf numFmtId="0" fontId="33" fillId="0" borderId="24" xfId="35" applyFont="1" applyBorder="1">
      <alignment vertical="center"/>
    </xf>
    <xf numFmtId="0" fontId="8" fillId="0" borderId="0" xfId="35" applyFont="1">
      <alignment vertical="center"/>
    </xf>
    <xf numFmtId="0" fontId="33" fillId="0" borderId="0" xfId="0" applyFont="1" applyAlignment="1"/>
    <xf numFmtId="0" fontId="33" fillId="0" borderId="0" xfId="0" applyFont="1">
      <alignment vertical="center"/>
    </xf>
    <xf numFmtId="165" fontId="33" fillId="0" borderId="0" xfId="33" applyNumberFormat="1" applyFont="1" applyAlignment="1">
      <alignment vertical="center" shrinkToFit="1"/>
    </xf>
    <xf numFmtId="0" fontId="9" fillId="0" borderId="0" xfId="14" applyFont="1"/>
    <xf numFmtId="167" fontId="33" fillId="0" borderId="0" xfId="33" applyNumberFormat="1" applyFont="1">
      <alignment vertical="center"/>
    </xf>
    <xf numFmtId="169" fontId="33" fillId="0" borderId="0" xfId="33" applyNumberFormat="1" applyFont="1">
      <alignment vertical="center"/>
    </xf>
    <xf numFmtId="0" fontId="33" fillId="0" borderId="0" xfId="33" applyFont="1">
      <alignment vertical="center"/>
    </xf>
    <xf numFmtId="164" fontId="32" fillId="0" borderId="7" xfId="0" applyNumberFormat="1" applyFont="1" applyBorder="1" applyAlignment="1"/>
    <xf numFmtId="0" fontId="33" fillId="0" borderId="9" xfId="35" applyFont="1" applyBorder="1">
      <alignment vertical="center"/>
    </xf>
    <xf numFmtId="0" fontId="33" fillId="0" borderId="28" xfId="35" applyFont="1" applyBorder="1">
      <alignment vertical="center"/>
    </xf>
    <xf numFmtId="0" fontId="33" fillId="0" borderId="29" xfId="35" applyFont="1" applyBorder="1">
      <alignment vertical="center"/>
    </xf>
    <xf numFmtId="0" fontId="0" fillId="0" borderId="34" xfId="0" applyBorder="1">
      <alignment vertical="center"/>
    </xf>
    <xf numFmtId="0" fontId="8" fillId="0" borderId="0" xfId="34" applyFont="1" applyAlignment="1">
      <alignment horizontal="center" vertical="center"/>
    </xf>
    <xf numFmtId="170" fontId="33" fillId="0" borderId="0" xfId="31" applyNumberFormat="1" applyFont="1"/>
    <xf numFmtId="166" fontId="33" fillId="0" borderId="0" xfId="31" applyNumberFormat="1" applyFont="1"/>
    <xf numFmtId="0" fontId="8" fillId="0" borderId="1" xfId="0" applyFont="1" applyBorder="1" applyAlignment="1">
      <alignment horizontal="left" vertical="center"/>
    </xf>
    <xf numFmtId="0" fontId="33" fillId="0" borderId="23" xfId="0" applyFont="1" applyBorder="1">
      <alignment vertical="center"/>
    </xf>
    <xf numFmtId="0" fontId="33" fillId="0" borderId="7" xfId="0" applyFont="1" applyBorder="1" applyAlignment="1"/>
    <xf numFmtId="0" fontId="33" fillId="0" borderId="9" xfId="0" applyFont="1" applyBorder="1" applyAlignment="1"/>
    <xf numFmtId="0" fontId="33" fillId="0" borderId="25" xfId="0" applyFont="1" applyBorder="1" applyAlignment="1"/>
    <xf numFmtId="0" fontId="33" fillId="0" borderId="24" xfId="0" applyFont="1" applyBorder="1" applyAlignment="1">
      <alignment horizontal="left" vertical="center"/>
    </xf>
    <xf numFmtId="0" fontId="31" fillId="0" borderId="0" xfId="0" applyFont="1" applyAlignment="1"/>
    <xf numFmtId="0" fontId="37" fillId="0" borderId="1" xfId="0" applyFont="1" applyBorder="1">
      <alignment vertical="center"/>
    </xf>
    <xf numFmtId="0" fontId="0" fillId="0" borderId="7" xfId="0" applyBorder="1">
      <alignment vertical="center"/>
    </xf>
    <xf numFmtId="0" fontId="37" fillId="0" borderId="0" xfId="0" applyFont="1">
      <alignment vertical="center"/>
    </xf>
    <xf numFmtId="0" fontId="8" fillId="0" borderId="9" xfId="0" applyFont="1" applyBorder="1" applyAlignment="1">
      <alignment horizontal="left" vertical="center"/>
    </xf>
    <xf numFmtId="170" fontId="33" fillId="0" borderId="1" xfId="0" applyNumberFormat="1" applyFont="1" applyBorder="1" applyAlignment="1">
      <alignment horizontal="left" vertical="center"/>
    </xf>
    <xf numFmtId="0" fontId="0" fillId="26" borderId="1" xfId="0" applyFill="1" applyBorder="1">
      <alignment vertical="center"/>
    </xf>
    <xf numFmtId="0" fontId="33" fillId="26" borderId="1" xfId="0" applyFont="1" applyFill="1" applyBorder="1" applyAlignment="1"/>
    <xf numFmtId="0" fontId="38" fillId="0" borderId="0" xfId="0" applyFont="1">
      <alignment vertical="center"/>
    </xf>
    <xf numFmtId="0" fontId="39" fillId="0" borderId="0" xfId="0" applyFont="1">
      <alignment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" fillId="0" borderId="0" xfId="31" applyAlignment="1">
      <alignment vertical="center"/>
    </xf>
    <xf numFmtId="0" fontId="41" fillId="23" borderId="10" xfId="36" applyFont="1" applyBorder="1" applyAlignment="1"/>
    <xf numFmtId="0" fontId="41" fillId="23" borderId="11" xfId="36" applyFont="1" applyBorder="1" applyAlignment="1"/>
    <xf numFmtId="0" fontId="41" fillId="23" borderId="12" xfId="36" applyFont="1" applyBorder="1" applyAlignment="1">
      <alignment horizontal="center" wrapText="1"/>
    </xf>
    <xf numFmtId="14" fontId="33" fillId="0" borderId="1" xfId="0" applyNumberFormat="1" applyFont="1" applyBorder="1" applyAlignment="1"/>
    <xf numFmtId="0" fontId="33" fillId="0" borderId="1" xfId="0" applyFont="1" applyBorder="1" applyAlignment="1"/>
    <xf numFmtId="0" fontId="33" fillId="0" borderId="1" xfId="0" applyFont="1" applyBorder="1" applyAlignment="1">
      <alignment horizontal="left" wrapText="1"/>
    </xf>
    <xf numFmtId="0" fontId="8" fillId="0" borderId="1" xfId="31" applyFont="1" applyBorder="1" applyAlignment="1">
      <alignment vertical="center"/>
    </xf>
    <xf numFmtId="0" fontId="1" fillId="28" borderId="1" xfId="0" applyFont="1" applyFill="1" applyBorder="1" applyAlignment="1">
      <alignment horizontal="left" vertical="top" wrapText="1"/>
    </xf>
    <xf numFmtId="0" fontId="1" fillId="24" borderId="1" xfId="0" applyFont="1" applyFill="1" applyBorder="1" applyAlignment="1">
      <alignment horizontal="left" vertical="top" wrapText="1"/>
    </xf>
    <xf numFmtId="0" fontId="1" fillId="11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" fillId="9" borderId="1" xfId="0" applyFont="1" applyFill="1" applyBorder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30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31" borderId="1" xfId="0" applyFont="1" applyFill="1" applyBorder="1" applyAlignment="1">
      <alignment horizontal="left" vertical="top" wrapText="1"/>
    </xf>
    <xf numFmtId="0" fontId="1" fillId="32" borderId="1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31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15" fillId="26" borderId="1" xfId="0" applyFont="1" applyFill="1" applyBorder="1" applyAlignment="1">
      <alignment horizontal="left" vertical="top"/>
    </xf>
    <xf numFmtId="0" fontId="0" fillId="15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left" vertical="top"/>
    </xf>
    <xf numFmtId="0" fontId="3" fillId="10" borderId="1" xfId="0" applyFont="1" applyFill="1" applyBorder="1" applyAlignment="1">
      <alignment horizontal="left" vertical="top"/>
    </xf>
    <xf numFmtId="0" fontId="0" fillId="17" borderId="1" xfId="0" applyFill="1" applyBorder="1" applyAlignment="1">
      <alignment horizontal="left" vertical="top"/>
    </xf>
    <xf numFmtId="0" fontId="0" fillId="14" borderId="1" xfId="0" applyFill="1" applyBorder="1" applyAlignment="1">
      <alignment horizontal="left" vertical="top"/>
    </xf>
    <xf numFmtId="0" fontId="0" fillId="18" borderId="1" xfId="0" applyFill="1" applyBorder="1" applyAlignment="1">
      <alignment horizontal="left" vertical="top"/>
    </xf>
    <xf numFmtId="0" fontId="0" fillId="19" borderId="1" xfId="0" applyFill="1" applyBorder="1" applyAlignment="1">
      <alignment horizontal="left" vertical="top"/>
    </xf>
    <xf numFmtId="0" fontId="0" fillId="20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6" borderId="1" xfId="0" applyFill="1" applyBorder="1" applyAlignment="1">
      <alignment horizontal="left" vertical="top"/>
    </xf>
    <xf numFmtId="0" fontId="0" fillId="21" borderId="1" xfId="0" applyFill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0" fontId="0" fillId="22" borderId="1" xfId="0" applyFill="1" applyBorder="1" applyAlignment="1">
      <alignment horizontal="left" vertical="top"/>
    </xf>
    <xf numFmtId="0" fontId="42" fillId="33" borderId="1" xfId="0" applyFont="1" applyFill="1" applyBorder="1" applyAlignment="1">
      <alignment horizontal="left" vertical="top"/>
    </xf>
    <xf numFmtId="0" fontId="15" fillId="34" borderId="1" xfId="0" applyFont="1" applyFill="1" applyBorder="1" applyAlignment="1">
      <alignment horizontal="left" vertical="top"/>
    </xf>
    <xf numFmtId="0" fontId="0" fillId="34" borderId="1" xfId="0" applyFill="1" applyBorder="1" applyAlignment="1">
      <alignment horizontal="left" vertical="top"/>
    </xf>
    <xf numFmtId="0" fontId="3" fillId="33" borderId="1" xfId="0" applyFont="1" applyFill="1" applyBorder="1" applyAlignment="1">
      <alignment horizontal="left" vertical="top"/>
    </xf>
    <xf numFmtId="0" fontId="15" fillId="27" borderId="1" xfId="0" applyFont="1" applyFill="1" applyBorder="1" applyAlignment="1">
      <alignment horizontal="left" vertical="top"/>
    </xf>
    <xf numFmtId="0" fontId="42" fillId="35" borderId="1" xfId="0" applyFont="1" applyFill="1" applyBorder="1" applyAlignment="1">
      <alignment horizontal="left" vertical="top"/>
    </xf>
    <xf numFmtId="0" fontId="42" fillId="36" borderId="1" xfId="0" applyFont="1" applyFill="1" applyBorder="1" applyAlignment="1">
      <alignment horizontal="left" vertical="top"/>
    </xf>
    <xf numFmtId="0" fontId="42" fillId="37" borderId="1" xfId="0" applyFont="1" applyFill="1" applyBorder="1" applyAlignment="1">
      <alignment horizontal="left" vertical="top"/>
    </xf>
    <xf numFmtId="0" fontId="42" fillId="38" borderId="1" xfId="0" applyFont="1" applyFill="1" applyBorder="1" applyAlignment="1">
      <alignment horizontal="left" vertical="top"/>
    </xf>
    <xf numFmtId="0" fontId="42" fillId="39" borderId="1" xfId="0" applyFont="1" applyFill="1" applyBorder="1" applyAlignment="1">
      <alignment horizontal="left" vertical="top"/>
    </xf>
    <xf numFmtId="0" fontId="42" fillId="40" borderId="1" xfId="0" applyFont="1" applyFill="1" applyBorder="1" applyAlignment="1">
      <alignment horizontal="left" vertical="top"/>
    </xf>
    <xf numFmtId="0" fontId="42" fillId="41" borderId="1" xfId="0" applyFont="1" applyFill="1" applyBorder="1" applyAlignment="1">
      <alignment horizontal="left" vertical="top"/>
    </xf>
    <xf numFmtId="0" fontId="42" fillId="42" borderId="1" xfId="0" applyFont="1" applyFill="1" applyBorder="1" applyAlignment="1">
      <alignment horizontal="left" vertical="top"/>
    </xf>
    <xf numFmtId="0" fontId="42" fillId="43" borderId="1" xfId="0" applyFont="1" applyFill="1" applyBorder="1" applyAlignment="1">
      <alignment horizontal="left" vertical="top"/>
    </xf>
    <xf numFmtId="0" fontId="42" fillId="44" borderId="1" xfId="0" applyFont="1" applyFill="1" applyBorder="1" applyAlignment="1">
      <alignment horizontal="left" vertical="top"/>
    </xf>
    <xf numFmtId="0" fontId="42" fillId="45" borderId="1" xfId="0" applyFont="1" applyFill="1" applyBorder="1" applyAlignment="1">
      <alignment horizontal="left" vertical="top"/>
    </xf>
    <xf numFmtId="0" fontId="42" fillId="46" borderId="1" xfId="0" applyFont="1" applyFill="1" applyBorder="1" applyAlignment="1">
      <alignment horizontal="left" vertical="top"/>
    </xf>
    <xf numFmtId="0" fontId="0" fillId="4" borderId="23" xfId="0" applyFill="1" applyBorder="1" applyAlignment="1">
      <alignment horizontal="left" vertical="top"/>
    </xf>
    <xf numFmtId="0" fontId="15" fillId="27" borderId="23" xfId="0" applyFont="1" applyFill="1" applyBorder="1" applyAlignment="1">
      <alignment horizontal="left" vertical="top"/>
    </xf>
    <xf numFmtId="0" fontId="0" fillId="15" borderId="23" xfId="0" applyFill="1" applyBorder="1" applyAlignment="1">
      <alignment horizontal="left" vertical="top"/>
    </xf>
    <xf numFmtId="0" fontId="0" fillId="16" borderId="23" xfId="0" applyFill="1" applyBorder="1" applyAlignment="1">
      <alignment horizontal="left" vertical="top"/>
    </xf>
    <xf numFmtId="0" fontId="3" fillId="10" borderId="23" xfId="0" applyFont="1" applyFill="1" applyBorder="1" applyAlignment="1">
      <alignment horizontal="left" vertical="top"/>
    </xf>
    <xf numFmtId="0" fontId="42" fillId="35" borderId="23" xfId="0" applyFont="1" applyFill="1" applyBorder="1" applyAlignment="1">
      <alignment horizontal="left" vertical="top"/>
    </xf>
    <xf numFmtId="0" fontId="42" fillId="36" borderId="23" xfId="0" applyFont="1" applyFill="1" applyBorder="1" applyAlignment="1">
      <alignment horizontal="left" vertical="top"/>
    </xf>
    <xf numFmtId="0" fontId="42" fillId="37" borderId="23" xfId="0" applyFont="1" applyFill="1" applyBorder="1" applyAlignment="1">
      <alignment horizontal="left" vertical="top"/>
    </xf>
    <xf numFmtId="0" fontId="42" fillId="38" borderId="23" xfId="0" applyFont="1" applyFill="1" applyBorder="1" applyAlignment="1">
      <alignment horizontal="left" vertical="top"/>
    </xf>
    <xf numFmtId="0" fontId="42" fillId="39" borderId="23" xfId="0" applyFont="1" applyFill="1" applyBorder="1" applyAlignment="1">
      <alignment horizontal="left" vertical="top"/>
    </xf>
    <xf numFmtId="0" fontId="42" fillId="40" borderId="23" xfId="0" applyFont="1" applyFill="1" applyBorder="1" applyAlignment="1">
      <alignment horizontal="left" vertical="top"/>
    </xf>
    <xf numFmtId="0" fontId="42" fillId="41" borderId="23" xfId="0" applyFont="1" applyFill="1" applyBorder="1" applyAlignment="1">
      <alignment horizontal="left" vertical="top"/>
    </xf>
    <xf numFmtId="0" fontId="42" fillId="42" borderId="23" xfId="0" applyFont="1" applyFill="1" applyBorder="1" applyAlignment="1">
      <alignment horizontal="left" vertical="top"/>
    </xf>
    <xf numFmtId="0" fontId="42" fillId="33" borderId="23" xfId="0" applyFont="1" applyFill="1" applyBorder="1" applyAlignment="1">
      <alignment horizontal="left" vertical="top"/>
    </xf>
    <xf numFmtId="0" fontId="42" fillId="43" borderId="23" xfId="0" applyFont="1" applyFill="1" applyBorder="1" applyAlignment="1">
      <alignment horizontal="left" vertical="top"/>
    </xf>
    <xf numFmtId="0" fontId="42" fillId="44" borderId="23" xfId="0" applyFont="1" applyFill="1" applyBorder="1" applyAlignment="1">
      <alignment horizontal="left" vertical="top"/>
    </xf>
    <xf numFmtId="0" fontId="42" fillId="45" borderId="23" xfId="0" applyFont="1" applyFill="1" applyBorder="1" applyAlignment="1">
      <alignment horizontal="left" vertical="top"/>
    </xf>
    <xf numFmtId="0" fontId="42" fillId="46" borderId="23" xfId="0" applyFont="1" applyFill="1" applyBorder="1" applyAlignment="1">
      <alignment horizontal="left" vertical="top"/>
    </xf>
    <xf numFmtId="0" fontId="3" fillId="33" borderId="23" xfId="0" applyFont="1" applyFill="1" applyBorder="1" applyAlignment="1">
      <alignment horizontal="left" vertical="top"/>
    </xf>
    <xf numFmtId="0" fontId="0" fillId="4" borderId="20" xfId="0" applyFill="1" applyBorder="1" applyAlignment="1">
      <alignment horizontal="left" vertical="top"/>
    </xf>
    <xf numFmtId="0" fontId="15" fillId="47" borderId="20" xfId="0" applyFont="1" applyFill="1" applyBorder="1" applyAlignment="1">
      <alignment horizontal="left" vertical="top"/>
    </xf>
    <xf numFmtId="0" fontId="0" fillId="15" borderId="20" xfId="0" applyFill="1" applyBorder="1" applyAlignment="1">
      <alignment horizontal="left" vertical="top"/>
    </xf>
    <xf numFmtId="0" fontId="3" fillId="16" borderId="20" xfId="0" applyFont="1" applyFill="1" applyBorder="1" applyAlignment="1">
      <alignment horizontal="left" vertical="top"/>
    </xf>
    <xf numFmtId="0" fontId="3" fillId="10" borderId="20" xfId="0" applyFont="1" applyFill="1" applyBorder="1" applyAlignment="1">
      <alignment horizontal="left" vertical="top"/>
    </xf>
    <xf numFmtId="0" fontId="0" fillId="17" borderId="20" xfId="0" applyFill="1" applyBorder="1" applyAlignment="1">
      <alignment horizontal="left" vertical="top"/>
    </xf>
    <xf numFmtId="0" fontId="0" fillId="14" borderId="20" xfId="0" applyFill="1" applyBorder="1" applyAlignment="1">
      <alignment horizontal="left" vertical="top"/>
    </xf>
    <xf numFmtId="0" fontId="0" fillId="18" borderId="20" xfId="0" applyFill="1" applyBorder="1" applyAlignment="1">
      <alignment horizontal="left" vertical="top"/>
    </xf>
    <xf numFmtId="0" fontId="0" fillId="19" borderId="20" xfId="0" applyFill="1" applyBorder="1" applyAlignment="1">
      <alignment horizontal="left" vertical="top"/>
    </xf>
    <xf numFmtId="0" fontId="0" fillId="20" borderId="20" xfId="0" applyFill="1" applyBorder="1" applyAlignment="1">
      <alignment horizontal="left" vertical="top"/>
    </xf>
    <xf numFmtId="0" fontId="0" fillId="5" borderId="20" xfId="0" applyFill="1" applyBorder="1" applyAlignment="1">
      <alignment horizontal="left" vertical="top"/>
    </xf>
    <xf numFmtId="0" fontId="0" fillId="6" borderId="20" xfId="0" applyFill="1" applyBorder="1" applyAlignment="1">
      <alignment horizontal="left" vertical="top"/>
    </xf>
    <xf numFmtId="0" fontId="0" fillId="21" borderId="20" xfId="0" applyFill="1" applyBorder="1" applyAlignment="1">
      <alignment horizontal="left" vertical="top"/>
    </xf>
    <xf numFmtId="0" fontId="0" fillId="10" borderId="20" xfId="0" applyFill="1" applyBorder="1" applyAlignment="1">
      <alignment horizontal="left" vertical="top"/>
    </xf>
    <xf numFmtId="0" fontId="0" fillId="22" borderId="20" xfId="0" applyFill="1" applyBorder="1" applyAlignment="1">
      <alignment horizontal="left" vertical="top"/>
    </xf>
    <xf numFmtId="0" fontId="0" fillId="16" borderId="20" xfId="0" applyFill="1" applyBorder="1" applyAlignment="1">
      <alignment horizontal="left" vertical="top"/>
    </xf>
    <xf numFmtId="0" fontId="42" fillId="33" borderId="20" xfId="0" applyFont="1" applyFill="1" applyBorder="1" applyAlignment="1">
      <alignment horizontal="left" vertical="top"/>
    </xf>
    <xf numFmtId="0" fontId="15" fillId="28" borderId="1" xfId="0" applyFont="1" applyFill="1" applyBorder="1" applyAlignment="1">
      <alignment horizontal="left" vertical="top"/>
    </xf>
    <xf numFmtId="0" fontId="3" fillId="16" borderId="1" xfId="0" applyFont="1" applyFill="1" applyBorder="1" applyAlignment="1">
      <alignment horizontal="left" vertical="top"/>
    </xf>
    <xf numFmtId="0" fontId="3" fillId="35" borderId="1" xfId="0" applyFont="1" applyFill="1" applyBorder="1" applyAlignment="1">
      <alignment horizontal="left" vertical="top"/>
    </xf>
    <xf numFmtId="0" fontId="3" fillId="38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5" fillId="25" borderId="1" xfId="0" applyFont="1" applyFill="1" applyBorder="1" applyAlignment="1">
      <alignment horizontal="left" vertical="top"/>
    </xf>
    <xf numFmtId="0" fontId="3" fillId="33" borderId="1" xfId="4" applyFill="1" applyBorder="1" applyAlignment="1">
      <alignment horizontal="left" vertical="top"/>
    </xf>
    <xf numFmtId="0" fontId="42" fillId="42" borderId="1" xfId="1" applyFont="1" applyFill="1" applyBorder="1" applyAlignment="1">
      <alignment horizontal="left" vertical="top"/>
    </xf>
    <xf numFmtId="0" fontId="3" fillId="42" borderId="1" xfId="3" applyFill="1" applyBorder="1" applyAlignment="1">
      <alignment horizontal="left" vertical="top"/>
    </xf>
    <xf numFmtId="0" fontId="3" fillId="36" borderId="1" xfId="0" applyFont="1" applyFill="1" applyBorder="1" applyAlignment="1">
      <alignment horizontal="left" vertical="top"/>
    </xf>
    <xf numFmtId="0" fontId="3" fillId="42" borderId="1" xfId="5" applyFill="1" applyBorder="1" applyAlignment="1">
      <alignment horizontal="left" vertical="top"/>
    </xf>
    <xf numFmtId="0" fontId="3" fillId="33" borderId="1" xfId="5" applyFill="1" applyBorder="1" applyAlignment="1">
      <alignment horizontal="left" vertical="top"/>
    </xf>
    <xf numFmtId="0" fontId="3" fillId="33" borderId="1" xfId="6" applyFill="1" applyBorder="1" applyAlignment="1">
      <alignment horizontal="left" vertical="top"/>
    </xf>
    <xf numFmtId="0" fontId="3" fillId="33" borderId="1" xfId="17" applyFill="1" applyBorder="1" applyAlignment="1">
      <alignment horizontal="left" vertical="top"/>
    </xf>
    <xf numFmtId="0" fontId="3" fillId="42" borderId="1" xfId="18" applyFill="1" applyBorder="1" applyAlignment="1">
      <alignment horizontal="left" vertical="top"/>
    </xf>
    <xf numFmtId="0" fontId="3" fillId="42" borderId="1" xfId="19" applyFill="1" applyBorder="1" applyAlignment="1">
      <alignment horizontal="left" vertical="top"/>
    </xf>
    <xf numFmtId="0" fontId="3" fillId="42" borderId="1" xfId="20" applyFill="1" applyBorder="1" applyAlignment="1">
      <alignment horizontal="left" vertical="top"/>
    </xf>
    <xf numFmtId="0" fontId="3" fillId="42" borderId="1" xfId="22" applyFill="1" applyBorder="1" applyAlignment="1">
      <alignment horizontal="left" vertical="top"/>
    </xf>
    <xf numFmtId="0" fontId="3" fillId="42" borderId="1" xfId="23" applyFill="1" applyBorder="1" applyAlignment="1">
      <alignment horizontal="left" vertical="top"/>
    </xf>
    <xf numFmtId="0" fontId="3" fillId="33" borderId="1" xfId="23" applyFill="1" applyBorder="1" applyAlignment="1">
      <alignment horizontal="left" vertical="top"/>
    </xf>
    <xf numFmtId="0" fontId="3" fillId="42" borderId="1" xfId="0" applyFont="1" applyFill="1" applyBorder="1" applyAlignment="1">
      <alignment horizontal="left" vertical="top"/>
    </xf>
    <xf numFmtId="0" fontId="3" fillId="42" borderId="1" xfId="21" applyFill="1" applyBorder="1" applyAlignment="1">
      <alignment horizontal="left" vertical="top"/>
    </xf>
    <xf numFmtId="0" fontId="3" fillId="33" borderId="1" xfId="24" applyFill="1" applyBorder="1" applyAlignment="1">
      <alignment horizontal="left" vertical="top"/>
    </xf>
    <xf numFmtId="0" fontId="3" fillId="33" borderId="1" xfId="21" applyFill="1" applyBorder="1" applyAlignment="1">
      <alignment horizontal="left" vertical="top"/>
    </xf>
    <xf numFmtId="0" fontId="3" fillId="33" borderId="1" xfId="7" applyFill="1" applyBorder="1" applyAlignment="1">
      <alignment horizontal="left" vertical="top"/>
    </xf>
    <xf numFmtId="0" fontId="3" fillId="42" borderId="1" xfId="8" applyFill="1" applyBorder="1" applyAlignment="1">
      <alignment horizontal="left" vertical="top"/>
    </xf>
    <xf numFmtId="0" fontId="3" fillId="33" borderId="1" xfId="9" applyFill="1" applyBorder="1" applyAlignment="1">
      <alignment horizontal="left" vertical="top"/>
    </xf>
    <xf numFmtId="0" fontId="3" fillId="33" borderId="1" xfId="10" applyFill="1" applyBorder="1" applyAlignment="1">
      <alignment horizontal="left" vertical="top"/>
    </xf>
    <xf numFmtId="0" fontId="3" fillId="42" borderId="1" xfId="12" applyFill="1" applyBorder="1" applyAlignment="1">
      <alignment horizontal="left" vertical="top"/>
    </xf>
    <xf numFmtId="0" fontId="3" fillId="33" borderId="1" xfId="11" applyFill="1" applyBorder="1" applyAlignment="1">
      <alignment horizontal="left" vertical="top"/>
    </xf>
    <xf numFmtId="0" fontId="3" fillId="42" borderId="1" xfId="13" applyFill="1" applyBorder="1" applyAlignment="1">
      <alignment horizontal="left" vertical="top"/>
    </xf>
    <xf numFmtId="0" fontId="3" fillId="42" borderId="1" xfId="25" applyFill="1" applyBorder="1" applyAlignment="1">
      <alignment horizontal="left" vertical="top"/>
    </xf>
    <xf numFmtId="0" fontId="3" fillId="33" borderId="1" xfId="25" applyFill="1" applyBorder="1" applyAlignment="1">
      <alignment horizontal="left" vertical="top"/>
    </xf>
    <xf numFmtId="0" fontId="3" fillId="33" borderId="1" xfId="15" applyFill="1" applyBorder="1" applyAlignment="1">
      <alignment horizontal="left" vertical="top"/>
    </xf>
    <xf numFmtId="0" fontId="3" fillId="33" borderId="1" xfId="26" applyFill="1" applyBorder="1" applyAlignment="1">
      <alignment horizontal="left" vertical="top"/>
    </xf>
    <xf numFmtId="0" fontId="3" fillId="33" borderId="1" xfId="30" applyFill="1" applyBorder="1" applyAlignment="1">
      <alignment horizontal="left" vertical="top"/>
    </xf>
    <xf numFmtId="0" fontId="3" fillId="33" borderId="1" xfId="27" applyFill="1" applyBorder="1" applyAlignment="1">
      <alignment horizontal="left" vertical="top"/>
    </xf>
    <xf numFmtId="0" fontId="3" fillId="33" borderId="1" xfId="28" applyFill="1" applyBorder="1" applyAlignment="1">
      <alignment horizontal="left" vertical="top"/>
    </xf>
    <xf numFmtId="0" fontId="3" fillId="33" borderId="1" xfId="29" applyFill="1" applyBorder="1" applyAlignment="1">
      <alignment horizontal="left" vertical="top"/>
    </xf>
    <xf numFmtId="0" fontId="3" fillId="33" borderId="1" xfId="16" applyFill="1" applyBorder="1" applyAlignment="1">
      <alignment horizontal="left" vertical="top"/>
    </xf>
    <xf numFmtId="0" fontId="16" fillId="48" borderId="0" xfId="0" applyFont="1" applyFill="1" applyAlignment="1"/>
    <xf numFmtId="0" fontId="0" fillId="0" borderId="1" xfId="0" applyBorder="1" applyAlignment="1">
      <alignment horizontal="left" vertical="top"/>
    </xf>
    <xf numFmtId="0" fontId="29" fillId="25" borderId="1" xfId="2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5" xfId="0" applyBorder="1">
      <alignment vertical="center"/>
    </xf>
    <xf numFmtId="0" fontId="0" fillId="0" borderId="29" xfId="0" applyBorder="1">
      <alignment vertical="center"/>
    </xf>
    <xf numFmtId="0" fontId="0" fillId="0" borderId="27" xfId="0" applyBorder="1">
      <alignment vertical="center"/>
    </xf>
    <xf numFmtId="0" fontId="0" fillId="0" borderId="24" xfId="0" applyBorder="1">
      <alignment vertical="center"/>
    </xf>
    <xf numFmtId="0" fontId="0" fillId="0" borderId="36" xfId="0" applyBorder="1">
      <alignment vertical="center"/>
    </xf>
    <xf numFmtId="0" fontId="0" fillId="0" borderId="35" xfId="0" applyBorder="1">
      <alignment vertical="center"/>
    </xf>
    <xf numFmtId="0" fontId="15" fillId="25" borderId="20" xfId="0" applyFont="1" applyFill="1" applyBorder="1" applyAlignment="1">
      <alignment horizontal="left" vertical="top"/>
    </xf>
    <xf numFmtId="0" fontId="15" fillId="25" borderId="23" xfId="0" applyFont="1" applyFill="1" applyBorder="1" applyAlignment="1">
      <alignment horizontal="left" vertical="top"/>
    </xf>
    <xf numFmtId="0" fontId="42" fillId="42" borderId="20" xfId="1" applyFont="1" applyFill="1" applyBorder="1" applyAlignment="1">
      <alignment horizontal="left" vertical="top"/>
    </xf>
    <xf numFmtId="0" fontId="3" fillId="42" borderId="20" xfId="12" applyFill="1" applyBorder="1" applyAlignment="1">
      <alignment horizontal="left" vertical="top"/>
    </xf>
    <xf numFmtId="0" fontId="3" fillId="33" borderId="23" xfId="10" applyFill="1" applyBorder="1" applyAlignment="1">
      <alignment horizontal="left" vertical="top"/>
    </xf>
    <xf numFmtId="0" fontId="3" fillId="33" borderId="20" xfId="11" applyFill="1" applyBorder="1" applyAlignment="1">
      <alignment horizontal="left" vertical="top"/>
    </xf>
    <xf numFmtId="0" fontId="0" fillId="0" borderId="9" xfId="0" applyBorder="1">
      <alignment vertical="center"/>
    </xf>
    <xf numFmtId="0" fontId="33" fillId="0" borderId="1" xfId="0" applyFont="1" applyBorder="1">
      <alignment vertical="center"/>
    </xf>
    <xf numFmtId="168" fontId="33" fillId="0" borderId="1" xfId="0" applyNumberFormat="1" applyFont="1" applyBorder="1">
      <alignment vertical="center"/>
    </xf>
    <xf numFmtId="168" fontId="33" fillId="0" borderId="0" xfId="33" applyNumberFormat="1" applyFont="1">
      <alignment vertical="center"/>
    </xf>
    <xf numFmtId="0" fontId="8" fillId="0" borderId="7" xfId="0" applyFont="1" applyBorder="1" applyAlignment="1">
      <alignment horizontal="left" vertical="center"/>
    </xf>
    <xf numFmtId="0" fontId="33" fillId="4" borderId="1" xfId="0" applyFont="1" applyFill="1" applyBorder="1" applyAlignment="1">
      <alignment horizontal="left" vertical="top"/>
    </xf>
    <xf numFmtId="0" fontId="43" fillId="42" borderId="1" xfId="1" applyFont="1" applyFill="1" applyBorder="1" applyAlignment="1">
      <alignment horizontal="left" vertical="top"/>
    </xf>
    <xf numFmtId="0" fontId="20" fillId="28" borderId="1" xfId="0" applyFont="1" applyFill="1" applyBorder="1" applyAlignment="1">
      <alignment horizontal="left" vertical="top" wrapText="1"/>
    </xf>
    <xf numFmtId="0" fontId="20" fillId="24" borderId="1" xfId="0" applyFont="1" applyFill="1" applyBorder="1" applyAlignment="1">
      <alignment horizontal="left" vertical="top" wrapText="1"/>
    </xf>
    <xf numFmtId="0" fontId="20" fillId="2" borderId="1" xfId="0" applyFont="1" applyFill="1" applyBorder="1" applyAlignment="1">
      <alignment horizontal="left" vertical="top" wrapText="1"/>
    </xf>
    <xf numFmtId="0" fontId="20" fillId="31" borderId="1" xfId="0" applyFont="1" applyFill="1" applyBorder="1" applyAlignment="1">
      <alignment horizontal="left" vertical="top" wrapText="1"/>
    </xf>
    <xf numFmtId="0" fontId="18" fillId="25" borderId="1" xfId="0" applyFont="1" applyFill="1" applyBorder="1" applyAlignment="1">
      <alignment horizontal="left" vertical="top"/>
    </xf>
    <xf numFmtId="0" fontId="8" fillId="42" borderId="1" xfId="5" applyFont="1" applyFill="1" applyBorder="1" applyAlignment="1">
      <alignment horizontal="left" vertical="top"/>
    </xf>
    <xf numFmtId="0" fontId="8" fillId="33" borderId="1" xfId="5" applyFont="1" applyFill="1" applyBorder="1" applyAlignment="1">
      <alignment horizontal="left" vertical="top"/>
    </xf>
    <xf numFmtId="0" fontId="8" fillId="42" borderId="1" xfId="21" applyFont="1" applyFill="1" applyBorder="1" applyAlignment="1">
      <alignment horizontal="left" vertical="top"/>
    </xf>
    <xf numFmtId="0" fontId="8" fillId="33" borderId="1" xfId="21" applyFont="1" applyFill="1" applyBorder="1" applyAlignment="1">
      <alignment horizontal="left" vertical="top"/>
    </xf>
    <xf numFmtId="0" fontId="8" fillId="42" borderId="1" xfId="0" applyFont="1" applyFill="1" applyBorder="1" applyAlignment="1">
      <alignment horizontal="left" vertical="top"/>
    </xf>
    <xf numFmtId="0" fontId="8" fillId="33" borderId="1" xfId="24" applyFont="1" applyFill="1" applyBorder="1" applyAlignment="1">
      <alignment horizontal="left" vertical="top"/>
    </xf>
    <xf numFmtId="170" fontId="32" fillId="0" borderId="7" xfId="0" applyNumberFormat="1" applyFont="1" applyBorder="1" applyAlignment="1"/>
    <xf numFmtId="170" fontId="32" fillId="0" borderId="25" xfId="0" applyNumberFormat="1" applyFont="1" applyBorder="1" applyAlignment="1">
      <alignment wrapText="1"/>
    </xf>
    <xf numFmtId="170" fontId="0" fillId="0" borderId="1" xfId="0" applyNumberFormat="1" applyBorder="1">
      <alignment vertical="center"/>
    </xf>
    <xf numFmtId="170" fontId="33" fillId="0" borderId="1" xfId="0" applyNumberFormat="1" applyFont="1" applyBorder="1">
      <alignment vertical="center"/>
    </xf>
    <xf numFmtId="170" fontId="32" fillId="0" borderId="21" xfId="0" applyNumberFormat="1" applyFont="1" applyBorder="1" applyAlignment="1"/>
    <xf numFmtId="170" fontId="32" fillId="0" borderId="27" xfId="0" applyNumberFormat="1" applyFont="1" applyBorder="1" applyAlignment="1">
      <alignment wrapText="1"/>
    </xf>
    <xf numFmtId="0" fontId="15" fillId="25" borderId="4" xfId="0" applyFont="1" applyFill="1" applyBorder="1" applyAlignment="1">
      <alignment horizontal="left" vertical="top"/>
    </xf>
    <xf numFmtId="0" fontId="15" fillId="25" borderId="15" xfId="0" applyFont="1" applyFill="1" applyBorder="1" applyAlignment="1">
      <alignment horizontal="left" vertical="top"/>
    </xf>
    <xf numFmtId="0" fontId="20" fillId="28" borderId="23" xfId="0" applyFont="1" applyFill="1" applyBorder="1" applyAlignment="1">
      <alignment horizontal="left" vertical="top" wrapText="1"/>
    </xf>
    <xf numFmtId="0" fontId="20" fillId="24" borderId="23" xfId="0" applyFont="1" applyFill="1" applyBorder="1" applyAlignment="1">
      <alignment horizontal="left" vertical="top" wrapText="1"/>
    </xf>
    <xf numFmtId="0" fontId="20" fillId="2" borderId="23" xfId="0" applyFont="1" applyFill="1" applyBorder="1" applyAlignment="1">
      <alignment horizontal="left" vertical="top" wrapText="1"/>
    </xf>
    <xf numFmtId="0" fontId="20" fillId="31" borderId="23" xfId="0" applyFont="1" applyFill="1" applyBorder="1" applyAlignment="1">
      <alignment horizontal="left" vertical="top" wrapText="1"/>
    </xf>
    <xf numFmtId="0" fontId="3" fillId="33" borderId="4" xfId="26" applyFill="1" applyBorder="1" applyAlignment="1">
      <alignment horizontal="left" vertical="top"/>
    </xf>
    <xf numFmtId="0" fontId="3" fillId="33" borderId="15" xfId="26" applyFill="1" applyBorder="1" applyAlignment="1">
      <alignment horizontal="left" vertical="top"/>
    </xf>
    <xf numFmtId="0" fontId="33" fillId="0" borderId="9" xfId="0" applyFont="1" applyBorder="1">
      <alignment vertical="center"/>
    </xf>
    <xf numFmtId="0" fontId="44" fillId="0" borderId="0" xfId="0" applyFont="1">
      <alignment vertical="center"/>
    </xf>
    <xf numFmtId="170" fontId="33" fillId="0" borderId="0" xfId="0" applyNumberFormat="1" applyFont="1">
      <alignment vertical="center"/>
    </xf>
    <xf numFmtId="170" fontId="33" fillId="0" borderId="7" xfId="0" applyNumberFormat="1" applyFont="1" applyBorder="1">
      <alignment vertical="center"/>
    </xf>
    <xf numFmtId="170" fontId="33" fillId="0" borderId="25" xfId="0" applyNumberFormat="1" applyFont="1" applyBorder="1">
      <alignment vertical="center"/>
    </xf>
    <xf numFmtId="0" fontId="33" fillId="0" borderId="25" xfId="0" applyFont="1" applyBorder="1">
      <alignment vertical="center"/>
    </xf>
    <xf numFmtId="170" fontId="33" fillId="0" borderId="9" xfId="0" applyNumberFormat="1" applyFont="1" applyBorder="1">
      <alignment vertical="center"/>
    </xf>
    <xf numFmtId="170" fontId="33" fillId="0" borderId="34" xfId="0" applyNumberFormat="1" applyFont="1" applyBorder="1">
      <alignment vertical="center"/>
    </xf>
    <xf numFmtId="170" fontId="33" fillId="0" borderId="21" xfId="0" applyNumberFormat="1" applyFont="1" applyBorder="1">
      <alignment vertical="center"/>
    </xf>
    <xf numFmtId="170" fontId="33" fillId="0" borderId="20" xfId="0" applyNumberFormat="1" applyFont="1" applyBorder="1">
      <alignment vertical="center"/>
    </xf>
    <xf numFmtId="170" fontId="33" fillId="0" borderId="27" xfId="0" applyNumberFormat="1" applyFont="1" applyBorder="1">
      <alignment vertical="center"/>
    </xf>
    <xf numFmtId="0" fontId="33" fillId="0" borderId="24" xfId="0" applyFont="1" applyBorder="1">
      <alignment vertical="center"/>
    </xf>
    <xf numFmtId="0" fontId="33" fillId="0" borderId="35" xfId="0" applyFont="1" applyBorder="1">
      <alignment vertical="center"/>
    </xf>
    <xf numFmtId="0" fontId="1" fillId="28" borderId="23" xfId="0" applyFont="1" applyFill="1" applyBorder="1" applyAlignment="1">
      <alignment horizontal="left" vertical="top" wrapText="1"/>
    </xf>
    <xf numFmtId="0" fontId="1" fillId="24" borderId="23" xfId="0" applyFont="1" applyFill="1" applyBorder="1" applyAlignment="1">
      <alignment horizontal="left" vertical="top" wrapText="1"/>
    </xf>
    <xf numFmtId="0" fontId="1" fillId="2" borderId="23" xfId="0" applyFont="1" applyFill="1" applyBorder="1" applyAlignment="1">
      <alignment horizontal="left" vertical="top" wrapText="1"/>
    </xf>
    <xf numFmtId="0" fontId="1" fillId="31" borderId="23" xfId="0" applyFont="1" applyFill="1" applyBorder="1" applyAlignment="1">
      <alignment horizontal="left" vertical="top" wrapText="1"/>
    </xf>
    <xf numFmtId="0" fontId="3" fillId="33" borderId="5" xfId="26" applyFill="1" applyBorder="1" applyAlignment="1">
      <alignment horizontal="left" vertical="top"/>
    </xf>
    <xf numFmtId="0" fontId="3" fillId="33" borderId="8" xfId="26" applyFill="1" applyBorder="1" applyAlignment="1">
      <alignment horizontal="left" vertical="top"/>
    </xf>
    <xf numFmtId="0" fontId="3" fillId="33" borderId="16" xfId="26" applyFill="1" applyBorder="1" applyAlignment="1">
      <alignment horizontal="left" vertical="top"/>
    </xf>
    <xf numFmtId="0" fontId="39" fillId="0" borderId="7" xfId="0" applyFont="1" applyBorder="1" applyAlignment="1">
      <alignment horizontal="centerContinuous" vertical="center"/>
    </xf>
    <xf numFmtId="0" fontId="39" fillId="0" borderId="9" xfId="0" applyFont="1" applyBorder="1" applyAlignment="1">
      <alignment horizontal="centerContinuous" vertical="center" wrapText="1"/>
    </xf>
    <xf numFmtId="0" fontId="39" fillId="0" borderId="1" xfId="0" applyFont="1" applyBorder="1">
      <alignment vertic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/>
    </xf>
    <xf numFmtId="0" fontId="45" fillId="0" borderId="0" xfId="0" applyFont="1">
      <alignment vertical="center"/>
    </xf>
    <xf numFmtId="0" fontId="46" fillId="0" borderId="0" xfId="0" applyFont="1" applyAlignment="1">
      <alignment horizontal="left" vertical="center" indent="2"/>
    </xf>
    <xf numFmtId="164" fontId="32" fillId="50" borderId="7" xfId="0" applyNumberFormat="1" applyFont="1" applyFill="1" applyBorder="1" applyAlignment="1"/>
    <xf numFmtId="164" fontId="32" fillId="49" borderId="7" xfId="0" applyNumberFormat="1" applyFont="1" applyFill="1" applyBorder="1" applyAlignment="1"/>
    <xf numFmtId="0" fontId="33" fillId="51" borderId="0" xfId="0" applyFont="1" applyFill="1">
      <alignment vertical="center"/>
    </xf>
    <xf numFmtId="164" fontId="32" fillId="51" borderId="7" xfId="0" applyNumberFormat="1" applyFont="1" applyFill="1" applyBorder="1" applyAlignment="1"/>
    <xf numFmtId="0" fontId="33" fillId="51" borderId="7" xfId="0" applyFont="1" applyFill="1" applyBorder="1">
      <alignment vertical="center"/>
    </xf>
    <xf numFmtId="0" fontId="33" fillId="51" borderId="9" xfId="0" applyFont="1" applyFill="1" applyBorder="1">
      <alignment vertical="center"/>
    </xf>
    <xf numFmtId="168" fontId="33" fillId="51" borderId="23" xfId="33" applyNumberFormat="1" applyFont="1" applyFill="1" applyBorder="1">
      <alignment vertical="center"/>
    </xf>
    <xf numFmtId="164" fontId="33" fillId="51" borderId="20" xfId="33" applyNumberFormat="1" applyFont="1" applyFill="1" applyBorder="1">
      <alignment vertical="center"/>
    </xf>
    <xf numFmtId="0" fontId="33" fillId="49" borderId="25" xfId="0" applyFont="1" applyFill="1" applyBorder="1">
      <alignment vertical="center"/>
    </xf>
    <xf numFmtId="0" fontId="33" fillId="49" borderId="9" xfId="0" applyFont="1" applyFill="1" applyBorder="1">
      <alignment vertical="center"/>
    </xf>
    <xf numFmtId="0" fontId="33" fillId="50" borderId="25" xfId="0" applyFont="1" applyFill="1" applyBorder="1">
      <alignment vertical="center"/>
    </xf>
    <xf numFmtId="0" fontId="33" fillId="50" borderId="9" xfId="0" applyFont="1" applyFill="1" applyBorder="1">
      <alignment vertical="center"/>
    </xf>
    <xf numFmtId="0" fontId="33" fillId="0" borderId="7" xfId="0" applyFont="1" applyBorder="1">
      <alignment vertical="center"/>
    </xf>
    <xf numFmtId="0" fontId="43" fillId="41" borderId="1" xfId="0" applyFont="1" applyFill="1" applyBorder="1" applyAlignment="1">
      <alignment horizontal="left" vertical="top"/>
    </xf>
    <xf numFmtId="170" fontId="48" fillId="49" borderId="1" xfId="0" applyNumberFormat="1" applyFont="1" applyFill="1" applyBorder="1">
      <alignment vertical="center"/>
    </xf>
    <xf numFmtId="170" fontId="33" fillId="49" borderId="1" xfId="0" applyNumberFormat="1" applyFont="1" applyFill="1" applyBorder="1">
      <alignment vertical="center"/>
    </xf>
    <xf numFmtId="170" fontId="33" fillId="50" borderId="1" xfId="0" applyNumberFormat="1" applyFont="1" applyFill="1" applyBorder="1">
      <alignment vertical="center"/>
    </xf>
    <xf numFmtId="0" fontId="33" fillId="26" borderId="1" xfId="0" applyFont="1" applyFill="1" applyBorder="1">
      <alignment vertical="center"/>
    </xf>
    <xf numFmtId="164" fontId="32" fillId="0" borderId="24" xfId="0" applyNumberFormat="1" applyFont="1" applyBorder="1" applyAlignment="1"/>
    <xf numFmtId="0" fontId="33" fillId="0" borderId="20" xfId="0" applyFont="1" applyBorder="1">
      <alignment vertical="center"/>
    </xf>
    <xf numFmtId="168" fontId="33" fillId="0" borderId="20" xfId="0" applyNumberFormat="1" applyFont="1" applyBorder="1">
      <alignment vertical="center"/>
    </xf>
    <xf numFmtId="170" fontId="32" fillId="0" borderId="9" xfId="0" applyNumberFormat="1" applyFont="1" applyBorder="1" applyAlignment="1">
      <alignment wrapText="1"/>
    </xf>
    <xf numFmtId="164" fontId="32" fillId="51" borderId="1" xfId="0" applyNumberFormat="1" applyFont="1" applyFill="1" applyBorder="1" applyAlignment="1"/>
    <xf numFmtId="170" fontId="33" fillId="51" borderId="1" xfId="0" applyNumberFormat="1" applyFont="1" applyFill="1" applyBorder="1">
      <alignment vertical="center"/>
    </xf>
    <xf numFmtId="168" fontId="33" fillId="51" borderId="9" xfId="0" applyNumberFormat="1" applyFont="1" applyFill="1" applyBorder="1">
      <alignment vertical="center"/>
    </xf>
    <xf numFmtId="170" fontId="32" fillId="51" borderId="1" xfId="0" applyNumberFormat="1" applyFont="1" applyFill="1" applyBorder="1" applyAlignment="1"/>
    <xf numFmtId="170" fontId="33" fillId="51" borderId="21" xfId="0" applyNumberFormat="1" applyFont="1" applyFill="1" applyBorder="1">
      <alignment vertical="center"/>
    </xf>
    <xf numFmtId="170" fontId="33" fillId="51" borderId="20" xfId="0" applyNumberFormat="1" applyFont="1" applyFill="1" applyBorder="1">
      <alignment vertical="center"/>
    </xf>
    <xf numFmtId="170" fontId="33" fillId="51" borderId="34" xfId="0" applyNumberFormat="1" applyFont="1" applyFill="1" applyBorder="1">
      <alignment vertical="center"/>
    </xf>
    <xf numFmtId="0" fontId="33" fillId="51" borderId="27" xfId="0" applyFont="1" applyFill="1" applyBorder="1">
      <alignment vertical="center"/>
    </xf>
    <xf numFmtId="0" fontId="33" fillId="51" borderId="34" xfId="0" applyFont="1" applyFill="1" applyBorder="1">
      <alignment vertical="center"/>
    </xf>
    <xf numFmtId="0" fontId="33" fillId="51" borderId="25" xfId="0" applyFont="1" applyFill="1" applyBorder="1">
      <alignment vertical="center"/>
    </xf>
    <xf numFmtId="0" fontId="0" fillId="0" borderId="23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49" fillId="4" borderId="1" xfId="0" applyFont="1" applyFill="1" applyBorder="1" applyAlignment="1">
      <alignment horizontal="center"/>
    </xf>
    <xf numFmtId="0" fontId="0" fillId="15" borderId="1" xfId="0" applyFill="1" applyBorder="1" applyAlignment="1"/>
    <xf numFmtId="0" fontId="0" fillId="16" borderId="1" xfId="0" applyFill="1" applyBorder="1" applyAlignment="1"/>
    <xf numFmtId="0" fontId="0" fillId="10" borderId="1" xfId="0" applyFill="1" applyBorder="1" applyAlignment="1"/>
    <xf numFmtId="0" fontId="0" fillId="17" borderId="1" xfId="0" applyFill="1" applyBorder="1" applyAlignment="1"/>
    <xf numFmtId="0" fontId="0" fillId="14" borderId="1" xfId="0" applyFill="1" applyBorder="1" applyAlignment="1"/>
    <xf numFmtId="0" fontId="0" fillId="18" borderId="1" xfId="0" applyFill="1" applyBorder="1" applyAlignment="1"/>
    <xf numFmtId="0" fontId="0" fillId="19" borderId="1" xfId="0" applyFill="1" applyBorder="1" applyAlignment="1"/>
    <xf numFmtId="0" fontId="0" fillId="20" borderId="1" xfId="0" applyFill="1" applyBorder="1" applyAlignment="1"/>
    <xf numFmtId="0" fontId="0" fillId="21" borderId="1" xfId="0" applyFill="1" applyBorder="1" applyAlignment="1"/>
    <xf numFmtId="0" fontId="0" fillId="22" borderId="1" xfId="0" applyFill="1" applyBorder="1" applyAlignment="1"/>
    <xf numFmtId="0" fontId="3" fillId="6" borderId="1" xfId="0" applyFont="1" applyFill="1" applyBorder="1" applyAlignment="1"/>
    <xf numFmtId="0" fontId="31" fillId="0" borderId="1" xfId="0" applyFont="1" applyBorder="1">
      <alignment vertical="center"/>
    </xf>
    <xf numFmtId="0" fontId="37" fillId="0" borderId="9" xfId="0" applyFont="1" applyBorder="1">
      <alignment vertical="center"/>
    </xf>
    <xf numFmtId="0" fontId="31" fillId="0" borderId="1" xfId="0" applyFont="1" applyBorder="1" applyAlignment="1"/>
    <xf numFmtId="0" fontId="37" fillId="0" borderId="1" xfId="0" applyFont="1" applyBorder="1" applyAlignment="1"/>
    <xf numFmtId="0" fontId="33" fillId="0" borderId="1" xfId="0" applyFont="1" applyBorder="1" applyAlignment="1">
      <alignment horizontal="left" vertical="center"/>
    </xf>
    <xf numFmtId="0" fontId="50" fillId="0" borderId="1" xfId="0" applyFont="1" applyBorder="1">
      <alignment vertical="center"/>
    </xf>
    <xf numFmtId="0" fontId="18" fillId="25" borderId="23" xfId="0" applyFont="1" applyFill="1" applyBorder="1" applyAlignment="1">
      <alignment horizontal="left" vertical="top"/>
    </xf>
    <xf numFmtId="0" fontId="43" fillId="41" borderId="23" xfId="0" applyFont="1" applyFill="1" applyBorder="1" applyAlignment="1">
      <alignment horizontal="left" vertical="top"/>
    </xf>
    <xf numFmtId="0" fontId="43" fillId="42" borderId="23" xfId="1" applyFont="1" applyFill="1" applyBorder="1" applyAlignment="1">
      <alignment horizontal="left" vertical="top"/>
    </xf>
    <xf numFmtId="0" fontId="8" fillId="42" borderId="23" xfId="5" applyFont="1" applyFill="1" applyBorder="1" applyAlignment="1">
      <alignment horizontal="left" vertical="top"/>
    </xf>
    <xf numFmtId="0" fontId="8" fillId="33" borderId="23" xfId="5" applyFont="1" applyFill="1" applyBorder="1" applyAlignment="1">
      <alignment horizontal="left" vertical="top"/>
    </xf>
    <xf numFmtId="170" fontId="33" fillId="49" borderId="23" xfId="0" applyNumberFormat="1" applyFont="1" applyFill="1" applyBorder="1">
      <alignment vertical="center"/>
    </xf>
    <xf numFmtId="170" fontId="33" fillId="50" borderId="23" xfId="0" applyNumberFormat="1" applyFont="1" applyFill="1" applyBorder="1">
      <alignment vertical="center"/>
    </xf>
    <xf numFmtId="170" fontId="33" fillId="0" borderId="23" xfId="0" applyNumberFormat="1" applyFont="1" applyBorder="1">
      <alignment vertical="center"/>
    </xf>
    <xf numFmtId="164" fontId="33" fillId="51" borderId="26" xfId="33" applyNumberFormat="1" applyFont="1" applyFill="1" applyBorder="1">
      <alignment vertical="center"/>
    </xf>
    <xf numFmtId="0" fontId="18" fillId="25" borderId="20" xfId="0" applyFont="1" applyFill="1" applyBorder="1" applyAlignment="1">
      <alignment horizontal="left" vertical="top"/>
    </xf>
    <xf numFmtId="0" fontId="43" fillId="41" borderId="20" xfId="0" applyFont="1" applyFill="1" applyBorder="1" applyAlignment="1">
      <alignment horizontal="left" vertical="top"/>
    </xf>
    <xf numFmtId="0" fontId="43" fillId="42" borderId="20" xfId="1" applyFont="1" applyFill="1" applyBorder="1" applyAlignment="1">
      <alignment horizontal="left" vertical="top"/>
    </xf>
    <xf numFmtId="0" fontId="8" fillId="42" borderId="20" xfId="5" applyFont="1" applyFill="1" applyBorder="1" applyAlignment="1">
      <alignment horizontal="left" vertical="top"/>
    </xf>
    <xf numFmtId="0" fontId="8" fillId="33" borderId="20" xfId="5" applyFont="1" applyFill="1" applyBorder="1" applyAlignment="1">
      <alignment horizontal="left" vertical="top"/>
    </xf>
    <xf numFmtId="170" fontId="48" fillId="49" borderId="20" xfId="0" applyNumberFormat="1" applyFont="1" applyFill="1" applyBorder="1">
      <alignment vertical="center"/>
    </xf>
    <xf numFmtId="168" fontId="33" fillId="51" borderId="26" xfId="33" applyNumberFormat="1" applyFont="1" applyFill="1" applyBorder="1">
      <alignment vertical="center"/>
    </xf>
    <xf numFmtId="0" fontId="33" fillId="4" borderId="3" xfId="0" applyFont="1" applyFill="1" applyBorder="1" applyAlignment="1">
      <alignment horizontal="left" vertical="top"/>
    </xf>
    <xf numFmtId="0" fontId="18" fillId="25" borderId="4" xfId="0" applyFont="1" applyFill="1" applyBorder="1" applyAlignment="1">
      <alignment horizontal="left" vertical="top"/>
    </xf>
    <xf numFmtId="0" fontId="43" fillId="41" borderId="4" xfId="0" applyFont="1" applyFill="1" applyBorder="1" applyAlignment="1">
      <alignment horizontal="left" vertical="top"/>
    </xf>
    <xf numFmtId="0" fontId="43" fillId="42" borderId="4" xfId="1" applyFont="1" applyFill="1" applyBorder="1" applyAlignment="1">
      <alignment horizontal="left" vertical="top"/>
    </xf>
    <xf numFmtId="0" fontId="8" fillId="42" borderId="4" xfId="5" applyFont="1" applyFill="1" applyBorder="1" applyAlignment="1">
      <alignment horizontal="left" vertical="top"/>
    </xf>
    <xf numFmtId="0" fontId="8" fillId="33" borderId="4" xfId="5" applyFont="1" applyFill="1" applyBorder="1" applyAlignment="1">
      <alignment horizontal="left" vertical="top"/>
    </xf>
    <xf numFmtId="0" fontId="33" fillId="0" borderId="2" xfId="0" applyFont="1" applyBorder="1">
      <alignment vertical="center"/>
    </xf>
    <xf numFmtId="170" fontId="48" fillId="49" borderId="4" xfId="0" applyNumberFormat="1" applyFont="1" applyFill="1" applyBorder="1">
      <alignment vertical="center"/>
    </xf>
    <xf numFmtId="0" fontId="33" fillId="24" borderId="2" xfId="0" applyFont="1" applyFill="1" applyBorder="1">
      <alignment vertical="center"/>
    </xf>
    <xf numFmtId="170" fontId="33" fillId="0" borderId="4" xfId="0" applyNumberFormat="1" applyFont="1" applyBorder="1">
      <alignment vertical="center"/>
    </xf>
    <xf numFmtId="168" fontId="33" fillId="51" borderId="11" xfId="33" applyNumberFormat="1" applyFont="1" applyFill="1" applyBorder="1">
      <alignment vertical="center"/>
    </xf>
    <xf numFmtId="168" fontId="33" fillId="51" borderId="12" xfId="33" applyNumberFormat="1" applyFont="1" applyFill="1" applyBorder="1">
      <alignment vertical="center"/>
    </xf>
    <xf numFmtId="0" fontId="33" fillId="4" borderId="6" xfId="0" applyFont="1" applyFill="1" applyBorder="1" applyAlignment="1">
      <alignment horizontal="left" vertical="top"/>
    </xf>
    <xf numFmtId="0" fontId="33" fillId="24" borderId="0" xfId="0" applyFont="1" applyFill="1">
      <alignment vertical="center"/>
    </xf>
    <xf numFmtId="164" fontId="33" fillId="51" borderId="31" xfId="33" applyNumberFormat="1" applyFont="1" applyFill="1" applyBorder="1">
      <alignment vertical="center"/>
    </xf>
    <xf numFmtId="168" fontId="33" fillId="51" borderId="30" xfId="33" applyNumberFormat="1" applyFont="1" applyFill="1" applyBorder="1">
      <alignment vertical="center"/>
    </xf>
    <xf numFmtId="0" fontId="33" fillId="4" borderId="14" xfId="0" applyFont="1" applyFill="1" applyBorder="1" applyAlignment="1">
      <alignment horizontal="left" vertical="top"/>
    </xf>
    <xf numFmtId="0" fontId="18" fillId="25" borderId="15" xfId="0" applyFont="1" applyFill="1" applyBorder="1" applyAlignment="1">
      <alignment horizontal="left" vertical="top"/>
    </xf>
    <xf numFmtId="0" fontId="43" fillId="41" borderId="15" xfId="0" applyFont="1" applyFill="1" applyBorder="1" applyAlignment="1">
      <alignment horizontal="left" vertical="top"/>
    </xf>
    <xf numFmtId="0" fontId="43" fillId="42" borderId="15" xfId="1" applyFont="1" applyFill="1" applyBorder="1" applyAlignment="1">
      <alignment horizontal="left" vertical="top"/>
    </xf>
    <xf numFmtId="0" fontId="8" fillId="42" borderId="15" xfId="5" applyFont="1" applyFill="1" applyBorder="1" applyAlignment="1">
      <alignment horizontal="left" vertical="top"/>
    </xf>
    <xf numFmtId="0" fontId="8" fillId="33" borderId="15" xfId="5" applyFont="1" applyFill="1" applyBorder="1" applyAlignment="1">
      <alignment horizontal="left" vertical="top"/>
    </xf>
    <xf numFmtId="0" fontId="33" fillId="0" borderId="17" xfId="0" applyFont="1" applyBorder="1">
      <alignment vertical="center"/>
    </xf>
    <xf numFmtId="170" fontId="33" fillId="49" borderId="15" xfId="0" applyNumberFormat="1" applyFont="1" applyFill="1" applyBorder="1">
      <alignment vertical="center"/>
    </xf>
    <xf numFmtId="170" fontId="33" fillId="50" borderId="15" xfId="0" applyNumberFormat="1" applyFont="1" applyFill="1" applyBorder="1">
      <alignment vertical="center"/>
    </xf>
    <xf numFmtId="170" fontId="33" fillId="0" borderId="15" xfId="0" applyNumberFormat="1" applyFont="1" applyBorder="1">
      <alignment vertical="center"/>
    </xf>
    <xf numFmtId="164" fontId="33" fillId="51" borderId="37" xfId="33" applyNumberFormat="1" applyFont="1" applyFill="1" applyBorder="1">
      <alignment vertical="center"/>
    </xf>
    <xf numFmtId="164" fontId="33" fillId="51" borderId="33" xfId="33" applyNumberFormat="1" applyFont="1" applyFill="1" applyBorder="1">
      <alignment vertical="center"/>
    </xf>
    <xf numFmtId="0" fontId="1" fillId="7" borderId="23" xfId="0" applyFont="1" applyFill="1" applyBorder="1" applyAlignment="1">
      <alignment horizontal="left" vertical="top" wrapText="1"/>
    </xf>
    <xf numFmtId="0" fontId="33" fillId="49" borderId="24" xfId="0" applyFont="1" applyFill="1" applyBorder="1">
      <alignment vertical="center"/>
    </xf>
    <xf numFmtId="0" fontId="33" fillId="49" borderId="23" xfId="0" applyFont="1" applyFill="1" applyBorder="1">
      <alignment vertical="center"/>
    </xf>
    <xf numFmtId="0" fontId="33" fillId="49" borderId="35" xfId="0" applyFont="1" applyFill="1" applyBorder="1">
      <alignment vertical="center"/>
    </xf>
    <xf numFmtId="0" fontId="33" fillId="50" borderId="24" xfId="0" applyFont="1" applyFill="1" applyBorder="1">
      <alignment vertical="center"/>
    </xf>
    <xf numFmtId="0" fontId="33" fillId="50" borderId="23" xfId="0" applyFont="1" applyFill="1" applyBorder="1">
      <alignment vertical="center"/>
    </xf>
    <xf numFmtId="0" fontId="33" fillId="50" borderId="35" xfId="0" applyFont="1" applyFill="1" applyBorder="1">
      <alignment vertical="center"/>
    </xf>
    <xf numFmtId="0" fontId="33" fillId="51" borderId="24" xfId="0" applyFont="1" applyFill="1" applyBorder="1">
      <alignment vertical="center"/>
    </xf>
    <xf numFmtId="0" fontId="33" fillId="51" borderId="23" xfId="0" applyFont="1" applyFill="1" applyBorder="1">
      <alignment vertical="center"/>
    </xf>
    <xf numFmtId="0" fontId="33" fillId="51" borderId="35" xfId="0" applyFont="1" applyFill="1" applyBorder="1">
      <alignment vertical="center"/>
    </xf>
    <xf numFmtId="0" fontId="8" fillId="42" borderId="20" xfId="21" applyFont="1" applyFill="1" applyBorder="1" applyAlignment="1">
      <alignment horizontal="left" vertical="top"/>
    </xf>
    <xf numFmtId="0" fontId="8" fillId="33" borderId="20" xfId="21" applyFont="1" applyFill="1" applyBorder="1" applyAlignment="1">
      <alignment horizontal="left" vertical="top"/>
    </xf>
    <xf numFmtId="170" fontId="33" fillId="49" borderId="20" xfId="0" applyNumberFormat="1" applyFont="1" applyFill="1" applyBorder="1">
      <alignment vertical="center"/>
    </xf>
    <xf numFmtId="170" fontId="33" fillId="50" borderId="20" xfId="0" applyNumberFormat="1" applyFont="1" applyFill="1" applyBorder="1">
      <alignment vertical="center"/>
    </xf>
    <xf numFmtId="0" fontId="33" fillId="4" borderId="22" xfId="0" applyFont="1" applyFill="1" applyBorder="1" applyAlignment="1">
      <alignment horizontal="left" vertical="top"/>
    </xf>
    <xf numFmtId="164" fontId="33" fillId="51" borderId="32" xfId="33" applyNumberFormat="1" applyFont="1" applyFill="1" applyBorder="1">
      <alignment vertical="center"/>
    </xf>
    <xf numFmtId="0" fontId="33" fillId="4" borderId="19" xfId="0" applyFont="1" applyFill="1" applyBorder="1" applyAlignment="1">
      <alignment horizontal="left" vertical="top"/>
    </xf>
    <xf numFmtId="168" fontId="33" fillId="51" borderId="32" xfId="33" applyNumberFormat="1" applyFont="1" applyFill="1" applyBorder="1">
      <alignment vertical="center"/>
    </xf>
    <xf numFmtId="0" fontId="8" fillId="42" borderId="15" xfId="0" applyFont="1" applyFill="1" applyBorder="1" applyAlignment="1">
      <alignment horizontal="left" vertical="top"/>
    </xf>
    <xf numFmtId="0" fontId="8" fillId="42" borderId="15" xfId="21" applyFont="1" applyFill="1" applyBorder="1" applyAlignment="1">
      <alignment horizontal="left" vertical="top"/>
    </xf>
    <xf numFmtId="0" fontId="8" fillId="33" borderId="15" xfId="24" applyFont="1" applyFill="1" applyBorder="1" applyAlignment="1">
      <alignment horizontal="left" vertical="top"/>
    </xf>
    <xf numFmtId="170" fontId="48" fillId="49" borderId="15" xfId="0" applyNumberFormat="1" applyFont="1" applyFill="1" applyBorder="1">
      <alignment vertical="center"/>
    </xf>
    <xf numFmtId="0" fontId="33" fillId="24" borderId="17" xfId="0" applyFont="1" applyFill="1" applyBorder="1">
      <alignment vertical="center"/>
    </xf>
    <xf numFmtId="169" fontId="33" fillId="51" borderId="0" xfId="33" applyNumberFormat="1" applyFont="1" applyFill="1">
      <alignment vertical="center"/>
    </xf>
    <xf numFmtId="0" fontId="33" fillId="51" borderId="0" xfId="33" applyFont="1" applyFill="1">
      <alignment vertical="center"/>
    </xf>
    <xf numFmtId="168" fontId="33" fillId="51" borderId="0" xfId="0" applyNumberFormat="1" applyFont="1" applyFill="1">
      <alignment vertical="center"/>
    </xf>
    <xf numFmtId="0" fontId="0" fillId="51" borderId="25" xfId="0" applyFill="1" applyBorder="1">
      <alignment vertical="center"/>
    </xf>
    <xf numFmtId="0" fontId="0" fillId="51" borderId="9" xfId="0" applyFill="1" applyBorder="1">
      <alignment vertical="center"/>
    </xf>
    <xf numFmtId="170" fontId="0" fillId="51" borderId="21" xfId="0" applyNumberFormat="1" applyFill="1" applyBorder="1">
      <alignment vertical="center"/>
    </xf>
    <xf numFmtId="170" fontId="0" fillId="51" borderId="20" xfId="0" applyNumberFormat="1" applyFill="1" applyBorder="1">
      <alignment vertical="center"/>
    </xf>
    <xf numFmtId="170" fontId="0" fillId="51" borderId="34" xfId="0" applyNumberFormat="1" applyFill="1" applyBorder="1">
      <alignment vertical="center"/>
    </xf>
    <xf numFmtId="0" fontId="0" fillId="4" borderId="0" xfId="0" applyFill="1" applyAlignment="1">
      <alignment horizontal="left" vertical="top"/>
    </xf>
    <xf numFmtId="0" fontId="15" fillId="25" borderId="0" xfId="0" applyFont="1" applyFill="1" applyAlignment="1">
      <alignment horizontal="left" vertical="top"/>
    </xf>
    <xf numFmtId="0" fontId="42" fillId="42" borderId="0" xfId="0" applyFont="1" applyFill="1" applyAlignment="1">
      <alignment horizontal="left" vertical="top"/>
    </xf>
    <xf numFmtId="0" fontId="3" fillId="33" borderId="0" xfId="17" applyFill="1" applyAlignment="1">
      <alignment horizontal="left" vertical="top"/>
    </xf>
    <xf numFmtId="170" fontId="0" fillId="0" borderId="0" xfId="0" applyNumberFormat="1">
      <alignment vertical="center"/>
    </xf>
    <xf numFmtId="0" fontId="0" fillId="51" borderId="0" xfId="0" applyFill="1">
      <alignment vertical="center"/>
    </xf>
    <xf numFmtId="0" fontId="0" fillId="51" borderId="28" xfId="0" applyFill="1" applyBorder="1">
      <alignment vertical="center"/>
    </xf>
    <xf numFmtId="0" fontId="0" fillId="51" borderId="29" xfId="0" applyFill="1" applyBorder="1">
      <alignment vertical="center"/>
    </xf>
    <xf numFmtId="0" fontId="0" fillId="51" borderId="21" xfId="0" applyFill="1" applyBorder="1">
      <alignment vertical="center"/>
    </xf>
    <xf numFmtId="0" fontId="0" fillId="51" borderId="27" xfId="0" applyFill="1" applyBorder="1">
      <alignment vertical="center"/>
    </xf>
    <xf numFmtId="0" fontId="0" fillId="51" borderId="34" xfId="0" applyFill="1" applyBorder="1">
      <alignment vertical="center"/>
    </xf>
    <xf numFmtId="0" fontId="0" fillId="0" borderId="23" xfId="0" applyBorder="1">
      <alignment vertical="center"/>
    </xf>
    <xf numFmtId="170" fontId="0" fillId="51" borderId="28" xfId="0" applyNumberFormat="1" applyFill="1" applyBorder="1">
      <alignment vertical="center"/>
    </xf>
    <xf numFmtId="170" fontId="0" fillId="51" borderId="26" xfId="0" applyNumberFormat="1" applyFill="1" applyBorder="1">
      <alignment vertical="center"/>
    </xf>
    <xf numFmtId="170" fontId="0" fillId="51" borderId="29" xfId="0" applyNumberFormat="1" applyFill="1" applyBorder="1">
      <alignment vertical="center"/>
    </xf>
    <xf numFmtId="0" fontId="52" fillId="0" borderId="0" xfId="0" applyFont="1">
      <alignment vertical="center"/>
    </xf>
    <xf numFmtId="0" fontId="43" fillId="42" borderId="4" xfId="0" applyFont="1" applyFill="1" applyBorder="1" applyAlignment="1">
      <alignment horizontal="left" vertical="top"/>
    </xf>
    <xf numFmtId="0" fontId="43" fillId="42" borderId="1" xfId="0" applyFont="1" applyFill="1" applyBorder="1" applyAlignment="1">
      <alignment horizontal="left" vertical="top"/>
    </xf>
    <xf numFmtId="0" fontId="43" fillId="42" borderId="15" xfId="0" applyFont="1" applyFill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25" borderId="4" xfId="2" applyFont="1" applyFill="1" applyBorder="1" applyAlignment="1">
      <alignment horizontal="left" vertical="top"/>
    </xf>
    <xf numFmtId="0" fontId="33" fillId="0" borderId="4" xfId="0" applyFont="1" applyBorder="1" applyAlignment="1">
      <alignment horizontal="left" vertical="top"/>
    </xf>
    <xf numFmtId="0" fontId="33" fillId="0" borderId="14" xfId="0" applyFont="1" applyBorder="1" applyAlignment="1">
      <alignment horizontal="left" vertical="top"/>
    </xf>
    <xf numFmtId="0" fontId="33" fillId="25" borderId="15" xfId="2" applyFont="1" applyFill="1" applyBorder="1" applyAlignment="1">
      <alignment horizontal="left" vertical="top"/>
    </xf>
    <xf numFmtId="0" fontId="33" fillId="0" borderId="15" xfId="0" applyFont="1" applyBorder="1" applyAlignment="1">
      <alignment horizontal="left" vertical="top"/>
    </xf>
    <xf numFmtId="0" fontId="33" fillId="0" borderId="0" xfId="0" applyFont="1" applyAlignment="1">
      <alignment horizontal="left" vertical="top"/>
    </xf>
    <xf numFmtId="0" fontId="53" fillId="0" borderId="0" xfId="0" applyFont="1" applyAlignment="1"/>
    <xf numFmtId="0" fontId="32" fillId="0" borderId="0" xfId="0" applyFont="1" applyAlignment="1">
      <alignment horizontal="left" vertical="center" indent="2"/>
    </xf>
    <xf numFmtId="0" fontId="49" fillId="0" borderId="1" xfId="0" applyFont="1" applyBorder="1" applyAlignment="1">
      <alignment horizontal="center" vertical="center" wrapText="1"/>
    </xf>
    <xf numFmtId="0" fontId="0" fillId="0" borderId="20" xfId="0" applyBorder="1">
      <alignment vertical="center"/>
    </xf>
    <xf numFmtId="0" fontId="32" fillId="52" borderId="1" xfId="0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0" fillId="51" borderId="16" xfId="0" applyFill="1" applyBorder="1">
      <alignment vertical="center"/>
    </xf>
    <xf numFmtId="0" fontId="0" fillId="25" borderId="38" xfId="0" applyFill="1" applyBorder="1">
      <alignment vertical="center"/>
    </xf>
    <xf numFmtId="0" fontId="0" fillId="51" borderId="31" xfId="0" applyFill="1" applyBorder="1">
      <alignment vertical="center"/>
    </xf>
    <xf numFmtId="0" fontId="0" fillId="25" borderId="39" xfId="0" applyFill="1" applyBorder="1">
      <alignment vertical="center"/>
    </xf>
    <xf numFmtId="0" fontId="0" fillId="0" borderId="17" xfId="0" applyBorder="1">
      <alignment vertical="center"/>
    </xf>
    <xf numFmtId="0" fontId="0" fillId="51" borderId="8" xfId="0" applyFill="1" applyBorder="1">
      <alignment vertical="center"/>
    </xf>
    <xf numFmtId="0" fontId="0" fillId="51" borderId="5" xfId="0" applyFill="1" applyBorder="1">
      <alignment vertical="center"/>
    </xf>
    <xf numFmtId="0" fontId="0" fillId="25" borderId="10" xfId="0" applyFill="1" applyBorder="1">
      <alignment vertical="center"/>
    </xf>
    <xf numFmtId="0" fontId="0" fillId="0" borderId="2" xfId="0" applyBorder="1">
      <alignment vertical="center"/>
    </xf>
    <xf numFmtId="0" fontId="0" fillId="51" borderId="30" xfId="0" applyFill="1" applyBorder="1">
      <alignment vertical="center"/>
    </xf>
    <xf numFmtId="0" fontId="0" fillId="25" borderId="22" xfId="0" applyFill="1" applyBorder="1">
      <alignment vertical="center"/>
    </xf>
    <xf numFmtId="0" fontId="0" fillId="51" borderId="33" xfId="0" applyFill="1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33" fillId="51" borderId="20" xfId="0" applyFont="1" applyFill="1" applyBorder="1" applyAlignment="1">
      <alignment horizontal="center" vertical="center"/>
    </xf>
    <xf numFmtId="0" fontId="33" fillId="51" borderId="23" xfId="33" applyFont="1" applyFill="1" applyBorder="1" applyAlignment="1">
      <alignment horizontal="center" vertical="center"/>
    </xf>
    <xf numFmtId="0" fontId="33" fillId="51" borderId="23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0" fontId="32" fillId="52" borderId="7" xfId="0" applyFont="1" applyFill="1" applyBorder="1" applyAlignment="1">
      <alignment horizontal="center" vertical="center" wrapText="1"/>
    </xf>
    <xf numFmtId="0" fontId="32" fillId="52" borderId="25" xfId="0" applyFont="1" applyFill="1" applyBorder="1" applyAlignment="1">
      <alignment horizontal="center" vertical="center" wrapText="1"/>
    </xf>
    <xf numFmtId="0" fontId="32" fillId="52" borderId="9" xfId="0" applyFont="1" applyFill="1" applyBorder="1" applyAlignment="1">
      <alignment horizontal="center" vertical="center" wrapText="1"/>
    </xf>
  </cellXfs>
  <cellStyles count="37">
    <cellStyle name="Good" xfId="36" builtinId="26"/>
    <cellStyle name="Normal" xfId="0" builtinId="0"/>
    <cellStyle name="Normal 164" xfId="1" xr:uid="{00000000-0005-0000-0000-000000000000}"/>
    <cellStyle name="Normal 170" xfId="2" xr:uid="{00000000-0005-0000-0000-000001000000}"/>
    <cellStyle name="Normal 183" xfId="3" xr:uid="{00000000-0005-0000-0000-000002000000}"/>
    <cellStyle name="Normal 184" xfId="4" xr:uid="{00000000-0005-0000-0000-000003000000}"/>
    <cellStyle name="Normal 185" xfId="5" xr:uid="{00000000-0005-0000-0000-000004000000}"/>
    <cellStyle name="Normal 186" xfId="6" xr:uid="{00000000-0005-0000-0000-000005000000}"/>
    <cellStyle name="Normal 188" xfId="7" xr:uid="{00000000-0005-0000-0000-000006000000}"/>
    <cellStyle name="Normal 189" xfId="8" xr:uid="{00000000-0005-0000-0000-000007000000}"/>
    <cellStyle name="Normal 193" xfId="9" xr:uid="{00000000-0005-0000-0000-000008000000}"/>
    <cellStyle name="Normal 194" xfId="10" xr:uid="{00000000-0005-0000-0000-000009000000}"/>
    <cellStyle name="Normal 195" xfId="11" xr:uid="{00000000-0005-0000-0000-00000A000000}"/>
    <cellStyle name="Normal 196" xfId="12" xr:uid="{00000000-0005-0000-0000-00000B000000}"/>
    <cellStyle name="Normal 197" xfId="13" xr:uid="{00000000-0005-0000-0000-00000C000000}"/>
    <cellStyle name="Normal 2 14" xfId="14" xr:uid="{00000000-0005-0000-0000-00000D000000}"/>
    <cellStyle name="Normal 201" xfId="15" xr:uid="{00000000-0005-0000-0000-00000E000000}"/>
    <cellStyle name="Normal 202" xfId="16" xr:uid="{00000000-0005-0000-0000-00000F000000}"/>
    <cellStyle name="Normal 203" xfId="17" xr:uid="{00000000-0005-0000-0000-000010000000}"/>
    <cellStyle name="Normal 204" xfId="18" xr:uid="{00000000-0005-0000-0000-000011000000}"/>
    <cellStyle name="Normal 205" xfId="19" xr:uid="{00000000-0005-0000-0000-000012000000}"/>
    <cellStyle name="Normal 206" xfId="20" xr:uid="{00000000-0005-0000-0000-000013000000}"/>
    <cellStyle name="Normal 207" xfId="21" xr:uid="{00000000-0005-0000-0000-000014000000}"/>
    <cellStyle name="Normal 208" xfId="22" xr:uid="{00000000-0005-0000-0000-000015000000}"/>
    <cellStyle name="Normal 209" xfId="23" xr:uid="{00000000-0005-0000-0000-000016000000}"/>
    <cellStyle name="Normal 210" xfId="24" xr:uid="{00000000-0005-0000-0000-000017000000}"/>
    <cellStyle name="Normal 211" xfId="25" xr:uid="{00000000-0005-0000-0000-000018000000}"/>
    <cellStyle name="Normal 212" xfId="26" xr:uid="{00000000-0005-0000-0000-000019000000}"/>
    <cellStyle name="Normal 213" xfId="27" xr:uid="{00000000-0005-0000-0000-00001A000000}"/>
    <cellStyle name="Normal 214" xfId="28" xr:uid="{00000000-0005-0000-0000-00001B000000}"/>
    <cellStyle name="Normal 215" xfId="29" xr:uid="{00000000-0005-0000-0000-00001C000000}"/>
    <cellStyle name="Normal 216" xfId="30" xr:uid="{00000000-0005-0000-0000-00001D000000}"/>
    <cellStyle name="標準 2" xfId="31" xr:uid="{00000000-0005-0000-0000-00001F000000}"/>
    <cellStyle name="標準 2 2" xfId="32" xr:uid="{00000000-0005-0000-0000-000020000000}"/>
    <cellStyle name="標準 3" xfId="33" xr:uid="{00000000-0005-0000-0000-000021000000}"/>
    <cellStyle name="標準 3 2" xfId="34" xr:uid="{00000000-0005-0000-0000-000022000000}"/>
    <cellStyle name="標準 4" xfId="35" xr:uid="{00000000-0005-0000-0000-000023000000}"/>
  </cellStyles>
  <dxfs count="50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200025</xdr:colOff>
          <xdr:row>25</xdr:row>
          <xdr:rowOff>47625</xdr:rowOff>
        </xdr:from>
        <xdr:to>
          <xdr:col>12</xdr:col>
          <xdr:colOff>476250</xdr:colOff>
          <xdr:row>45</xdr:row>
          <xdr:rowOff>57150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77444444444444444444111111111111111111111111111111111111111111111111.vsdx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IV4"/>
  <sheetViews>
    <sheetView workbookViewId="0"/>
  </sheetViews>
  <sheetFormatPr defaultColWidth="9" defaultRowHeight="12.75"/>
  <cols>
    <col min="1" max="1" width="11.5703125" style="78" bestFit="1" customWidth="1"/>
    <col min="2" max="2" width="8.140625" style="78" bestFit="1" customWidth="1"/>
    <col min="3" max="3" width="12.7109375" style="78" bestFit="1" customWidth="1"/>
    <col min="4" max="4" width="74.85546875" style="78" customWidth="1"/>
    <col min="5" max="16384" width="9" style="78"/>
  </cols>
  <sheetData>
    <row r="1" spans="1:256" ht="15">
      <c r="A1" s="79" t="s">
        <v>0</v>
      </c>
      <c r="B1" s="80" t="s">
        <v>1</v>
      </c>
      <c r="C1" s="80" t="s">
        <v>2</v>
      </c>
      <c r="D1" s="81" t="s">
        <v>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</row>
    <row r="2" spans="1:256" ht="15">
      <c r="A2" s="82">
        <v>43481</v>
      </c>
      <c r="B2" s="83" t="s">
        <v>4</v>
      </c>
      <c r="C2" s="83" t="s">
        <v>5</v>
      </c>
      <c r="D2" s="84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15">
      <c r="A3" s="82">
        <v>43482</v>
      </c>
      <c r="B3" s="83" t="s">
        <v>7</v>
      </c>
      <c r="C3" s="83" t="s">
        <v>5</v>
      </c>
      <c r="D3" s="85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 ht="14.25">
      <c r="A4" s="82"/>
      <c r="B4" s="83"/>
      <c r="C4" s="83"/>
      <c r="D4" s="85"/>
    </row>
  </sheetData>
  <phoneticPr fontId="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6D76-40E0-40B5-B39C-5DC1D511FED8}">
  <dimension ref="A1:K1220"/>
  <sheetViews>
    <sheetView tabSelected="1" workbookViewId="0">
      <selection activeCell="F2" sqref="F2"/>
    </sheetView>
  </sheetViews>
  <sheetFormatPr defaultRowHeight="15"/>
  <cols>
    <col min="3" max="3" width="7.7109375" customWidth="1"/>
    <col min="6" max="7" width="9.140625" customWidth="1"/>
  </cols>
  <sheetData>
    <row r="1" spans="1:11">
      <c r="A1" t="s">
        <v>3835</v>
      </c>
      <c r="B1" t="str">
        <f>_xlfn.XLOOKUP(A1,SITE1!$S$4:$S$1223,SITE1!$T$4:$T$1223)</f>
        <v>VSS</v>
      </c>
      <c r="C1" t="str" cm="1">
        <f t="array" ref="C1">_xlfn.TEXTJOIN(",",TRUE,_xlfn.UNIQUE(TRANSPOSE(_xlfn.MAP(_xlfn.XLOOKUP(A1,SITE1!$C$4:$C$1223,SITE1!$G$4:$L$1223),_xlfn.LAMBDA(_xlpm.x,IF(_xlpm.x&lt;&gt;"",TRIM(CLEAN(LEFT(_xlpm.x,FIND(".",_xlpm.x &amp; ".")-1))),""))))))</f>
        <v/>
      </c>
      <c r="D1">
        <v>118.50624000000001</v>
      </c>
      <c r="E1">
        <v>128.38176000000001</v>
      </c>
      <c r="F1" t="str">
        <f>_xlfn.LET(_xlpm.raw,_xlfn.XLOOKUP(A1,SITE1!$C$4:$C$1223,SITE1!$E$4:$E$1223,_xlfn.XLOOKUP(A1,SITE1!$C$4:$C$1223,SITE1!$F$4:$F$1223)),_xlpm.cleanRaw,SUBSTITUTE(SUBSTITUTE(_xlpm.raw,"_PIN","."),"PIN","."),_xlpm.mainPart,MID(_xlpm.cleanRaw,2,FIND(".",_xlpm.cleanRaw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_xlfn.LET(_xlpm.raw,_xlfn.XLOOKUP(A1,SITE3!$C$4:$C$1223,SITE3!$E$4:$E$1223,_xlfn.XLOOKUP(A1,SITE3!$C$4:$C$1223,SITE3!$F$4:$F$1223)),_xlpm.cleanRaw,SUBSTITUTE(_xlpm.raw,"_PIN","."),_xlpm.mainPart,MID(_xlpm.cleanRaw,2,FIND(".",_xlpm.cleanRaw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" t="str">
        <f>_xlfn.LET(_xlpm.raw,_xlfn.XLOOKUP(A1,SITE5!$C$4:$C$1223,SITE5!$E$4:$E$1223,_xlfn.XLOOKUP(A1,SITE5!$C$4:$C$1223,SITE5!$F$4:$F$1223)),_xlpm.cleanRaw,SUBSTITUTE(_xlpm.raw,"_PIN","."),_xlpm.mainPart,MID(_xlpm.cleanRaw,2,FIND(".",_xlpm.cleanRaw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" t="str">
        <f>_xlfn.LET(_xlpm.raw,_xlfn.XLOOKUP(A1,SITE5!$C$4:$C$1223,SITE5!$E$4:$E$1223,_xlfn.XLOOKUP(A1,SITE5!$C$4:$C$1223,SITE5!$F$4:$F$1223)),_xlpm.cleanRaw,SUBSTITUTE(_xlpm.raw,"_PIN","."),_xlpm.mainPart,MID(_xlpm.cleanRaw,2,FIND(".",_xlpm.cleanRaw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" t="str">
        <f>""</f>
        <v/>
      </c>
      <c r="K1" t="str">
        <f>A1&amp;";"&amp;B1&amp;";"&amp;C1&amp;";"&amp;D1&amp;";"&amp;E1&amp;";"&amp;F1&amp;";"&amp;G1&amp;";"&amp;H1&amp;";"&amp;I1&amp;";"&amp;J1</f>
        <v>A4;VSS;;118.50624;128.38176;;;;;</v>
      </c>
    </row>
    <row r="2" spans="1:11">
      <c r="A2" t="s">
        <v>3317</v>
      </c>
      <c r="B2" t="str">
        <f>_xlfn.XLOOKUP(A2,SITE1!$S$4:$S$1223,SITE1!$T$4:$T$1223)</f>
        <v>PCIEX16_TXN[2]</v>
      </c>
      <c r="C2" t="str" cm="1">
        <f t="array" ref="C2">_xlfn.TEXTJOIN(",",TRUE,_xlfn.UNIQUE(TRANSPOSE(_xlfn.MAP(_xlfn.XLOOKUP(A2,SITE1!$C$4:$C$1223,SITE1!$G$4:$L$1223),_xlfn.LAMBDA(_xlpm.x,IF(_xlpm.x&lt;&gt;"",TRIM(CLEAN(LEFT(_xlpm.x,FIND(".",_xlpm.x &amp; ".")-1))),""))))))</f>
        <v>LA105,CA105,KA103</v>
      </c>
      <c r="D2">
        <v>115.2144</v>
      </c>
      <c r="E2">
        <v>128.38176000000001</v>
      </c>
      <c r="F2" t="str">
        <f>_xlfn.LET(_xlpm.raw,_xlfn.XLOOKUP(A2,SITE1!$C$4:$C$1223,SITE1!$E$4:$E$1223,_xlfn.XLOOKUP(A2,SITE1!$C$4:$C$1223,SITE1!$F$4:$F$1223)),_xlpm.cleanRaw,SUBSTITUTE(SUBSTITUTE(_xlpm.raw,"_PIN","."),"PIN","."),_xlpm.mainPart,MID(_xlpm.cleanRaw,2,FIND(".",_xlpm.cleanRaw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G2" t="str">
        <f>_xlfn.LET(_xlpm.raw,_xlfn.XLOOKUP(A2,SITE3!$C$4:$C$1223,SITE3!$E$4:$E$1223,_xlfn.XLOOKUP(A2,SITE3!$C$4:$C$1223,SITE3!$F$4:$F$1223)),_xlpm.cleanRaw,SUBSTITUTE(_xlpm.raw,"_PIN","."),_xlpm.mainPart,MID(_xlpm.cleanRaw,2,FIND(".",_xlpm.cleanRaw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" t="str">
        <f>_xlfn.LET(_xlpm.raw,_xlfn.XLOOKUP(A2,SITE5!$C$4:$C$1223,SITE5!$E$4:$E$1223,_xlfn.XLOOKUP(A2,SITE5!$C$4:$C$1223,SITE5!$F$4:$F$1223)),_xlpm.cleanRaw,SUBSTITUTE(_xlpm.raw,"_PIN","."),_xlpm.mainPart,MID(_xlpm.cleanRaw,2,FIND(".",_xlpm.cleanRaw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" t="str">
        <f>_xlfn.LET(_xlpm.raw,_xlfn.XLOOKUP(A2,SITE5!$C$4:$C$1223,SITE5!$E$4:$E$1223,_xlfn.XLOOKUP(A2,SITE5!$C$4:$C$1223,SITE5!$F$4:$F$1223)),_xlpm.cleanRaw,SUBSTITUTE(_xlpm.raw,"_PIN","."),_xlpm.mainPart,MID(_xlpm.cleanRaw,2,FIND(".",_xlpm.cleanRaw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" t="str">
        <f>""</f>
        <v/>
      </c>
      <c r="K2" t="str">
        <f t="shared" ref="K2:K65" si="0">A2&amp;";"&amp;B2&amp;";"&amp;C2&amp;";"&amp;D2&amp;";"&amp;E2&amp;";"&amp;F2&amp;";"&amp;G2&amp;";"&amp;H2&amp;";"&amp;I2&amp;";"&amp;J2</f>
        <v>A5;PCIEX16_TXN[2];LA105,CA105,KA103;115.2144;128.38176;504104;503001;707107;707107;</v>
      </c>
    </row>
    <row r="3" spans="1:11">
      <c r="A3" t="s">
        <v>3389</v>
      </c>
      <c r="B3" t="str">
        <f>_xlfn.XLOOKUP(A3,SITE1!$S$4:$S$1223,SITE1!$T$4:$T$1223)</f>
        <v>PCIEX16_TXP[2]</v>
      </c>
      <c r="C3" t="str" cm="1">
        <f t="array" ref="C3">_xlfn.TEXTJOIN(",",TRUE,_xlfn.UNIQUE(TRANSPOSE(_xlfn.MAP(_xlfn.XLOOKUP(A3,SITE1!$C$4:$C$1223,SITE1!$G$4:$L$1223),_xlfn.LAMBDA(_xlpm.x,IF(_xlpm.x&lt;&gt;"",TRIM(CLEAN(LEFT(_xlpm.x,FIND(".",_xlpm.x &amp; ".")-1))),""))))))</f>
        <v>LA106,CA106,KA103</v>
      </c>
      <c r="D3">
        <v>111.92256</v>
      </c>
      <c r="E3">
        <v>128.38176000000001</v>
      </c>
      <c r="F3" t="str">
        <f>_xlfn.LET(_xlpm.raw,_xlfn.XLOOKUP(A3,SITE1!$C$4:$C$1223,SITE1!$E$4:$E$1223,_xlfn.XLOOKUP(A3,SITE1!$C$4:$C$1223,SITE1!$F$4:$F$1223)),_xlpm.cleanRaw,SUBSTITUTE(SUBSTITUTE(_xlpm.raw,"_PIN","."),"PIN","."),_xlpm.mainPart,MID(_xlpm.cleanRaw,2,FIND(".",_xlpm.cleanRaw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G3" t="str">
        <f>_xlfn.LET(_xlpm.raw,_xlfn.XLOOKUP(A3,SITE3!$C$4:$C$1223,SITE3!$E$4:$E$1223,_xlfn.XLOOKUP(A3,SITE3!$C$4:$C$1223,SITE3!$F$4:$F$1223)),_xlpm.cleanRaw,SUBSTITUTE(_xlpm.raw,"_PIN","."),_xlpm.mainPart,MID(_xlpm.cleanRaw,2,FIND(".",_xlpm.cleanRaw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3" t="str">
        <f>_xlfn.LET(_xlpm.raw,_xlfn.XLOOKUP(A3,SITE5!$C$4:$C$1223,SITE5!$E$4:$E$1223,_xlfn.XLOOKUP(A3,SITE5!$C$4:$C$1223,SITE5!$F$4:$F$1223)),_xlpm.cleanRaw,SUBSTITUTE(_xlpm.raw,"_PIN","."),_xlpm.mainPart,MID(_xlpm.cleanRaw,2,FIND(".",_xlpm.cleanRaw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3" t="str">
        <f>_xlfn.LET(_xlpm.raw,_xlfn.XLOOKUP(A3,SITE5!$C$4:$C$1223,SITE5!$E$4:$E$1223,_xlfn.XLOOKUP(A3,SITE5!$C$4:$C$1223,SITE5!$F$4:$F$1223)),_xlpm.cleanRaw,SUBSTITUTE(_xlpm.raw,"_PIN","."),_xlpm.mainPart,MID(_xlpm.cleanRaw,2,FIND(".",_xlpm.cleanRaw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3" t="str">
        <f>""</f>
        <v/>
      </c>
      <c r="K3" t="str">
        <f t="shared" si="0"/>
        <v>A6;PCIEX16_TXP[2];LA106,CA106,KA103;111.92256;128.38176;504106;503003;707108;707108;</v>
      </c>
    </row>
    <row r="4" spans="1:11">
      <c r="A4" t="s">
        <v>3836</v>
      </c>
      <c r="B4" t="str">
        <f>_xlfn.XLOOKUP(A4,SITE1!$S$4:$S$1223,SITE1!$T$4:$T$1223)</f>
        <v>VSS</v>
      </c>
      <c r="C4" t="str" cm="1">
        <f t="array" ref="C4">_xlfn.TEXTJOIN(",",TRUE,_xlfn.UNIQUE(TRANSPOSE(_xlfn.MAP(_xlfn.XLOOKUP(A4,SITE1!$C$4:$C$1223,SITE1!$G$4:$L$1223),_xlfn.LAMBDA(_xlpm.x,IF(_xlpm.x&lt;&gt;"",TRIM(CLEAN(LEFT(_xlpm.x,FIND(".",_xlpm.x &amp; ".")-1))),""))))))</f>
        <v/>
      </c>
      <c r="D4">
        <v>108.63072</v>
      </c>
      <c r="E4">
        <v>128.38176000000001</v>
      </c>
      <c r="F4" t="str">
        <f>_xlfn.LET(_xlpm.raw,_xlfn.XLOOKUP(A4,SITE1!$C$4:$C$1223,SITE1!$E$4:$E$1223,_xlfn.XLOOKUP(A4,SITE1!$C$4:$C$1223,SITE1!$F$4:$F$1223)),_xlpm.cleanRaw,SUBSTITUTE(SUBSTITUTE(_xlpm.raw,"_PIN","."),"PIN","."),_xlpm.mainPart,MID(_xlpm.cleanRaw,2,FIND(".",_xlpm.cleanRaw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_xlfn.LET(_xlpm.raw,_xlfn.XLOOKUP(A4,SITE3!$C$4:$C$1223,SITE3!$E$4:$E$1223,_xlfn.XLOOKUP(A4,SITE3!$C$4:$C$1223,SITE3!$F$4:$F$1223)),_xlpm.cleanRaw,SUBSTITUTE(_xlpm.raw,"_PIN","."),_xlpm.mainPart,MID(_xlpm.cleanRaw,2,FIND(".",_xlpm.cleanRaw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" t="str">
        <f>_xlfn.LET(_xlpm.raw,_xlfn.XLOOKUP(A4,SITE5!$C$4:$C$1223,SITE5!$E$4:$E$1223,_xlfn.XLOOKUP(A4,SITE5!$C$4:$C$1223,SITE5!$F$4:$F$1223)),_xlpm.cleanRaw,SUBSTITUTE(_xlpm.raw,"_PIN","."),_xlpm.mainPart,MID(_xlpm.cleanRaw,2,FIND(".",_xlpm.cleanRaw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" t="str">
        <f>_xlfn.LET(_xlpm.raw,_xlfn.XLOOKUP(A4,SITE5!$C$4:$C$1223,SITE5!$E$4:$E$1223,_xlfn.XLOOKUP(A4,SITE5!$C$4:$C$1223,SITE5!$F$4:$F$1223)),_xlpm.cleanRaw,SUBSTITUTE(_xlpm.raw,"_PIN","."),_xlpm.mainPart,MID(_xlpm.cleanRaw,2,FIND(".",_xlpm.cleanRaw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" t="str">
        <f>""</f>
        <v/>
      </c>
      <c r="K4" t="str">
        <f t="shared" si="0"/>
        <v>A7;VSS;;108.63072;128.38176;;;;;</v>
      </c>
    </row>
    <row r="5" spans="1:11">
      <c r="A5" t="s">
        <v>3357</v>
      </c>
      <c r="B5" t="str">
        <f>_xlfn.XLOOKUP(A5,SITE1!$S$4:$S$1223,SITE1!$T$4:$T$1223)</f>
        <v>PCIEX16_TXP[0]</v>
      </c>
      <c r="C5" t="str" cm="1">
        <f t="array" ref="C5">_xlfn.TEXTJOIN(",",TRUE,_xlfn.UNIQUE(TRANSPOSE(_xlfn.MAP(_xlfn.XLOOKUP(A5,SITE1!$C$4:$C$1223,SITE1!$G$4:$L$1223),_xlfn.LAMBDA(_xlpm.x,IF(_xlpm.x&lt;&gt;"",TRIM(CLEAN(LEFT(_xlpm.x,FIND(".",_xlpm.x &amp; ".")-1))),""))))))</f>
        <v>LA102,CA102,KA101</v>
      </c>
      <c r="D5">
        <v>105.33887999999899</v>
      </c>
      <c r="E5">
        <v>128.38176000000001</v>
      </c>
      <c r="F5" t="str">
        <f>_xlfn.LET(_xlpm.raw,_xlfn.XLOOKUP(A5,SITE1!$C$4:$C$1223,SITE1!$E$4:$E$1223,_xlfn.XLOOKUP(A5,SITE1!$C$4:$C$1223,SITE1!$F$4:$F$1223)),_xlpm.cleanRaw,SUBSTITUTE(SUBSTITUTE(_xlpm.raw,"_PIN","."),"PIN","."),_xlpm.mainPart,MID(_xlpm.cleanRaw,2,FIND(".",_xlpm.cleanRaw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G5" t="str">
        <f>_xlfn.LET(_xlpm.raw,_xlfn.XLOOKUP(A5,SITE3!$C$4:$C$1223,SITE3!$E$4:$E$1223,_xlfn.XLOOKUP(A5,SITE3!$C$4:$C$1223,SITE3!$F$4:$F$1223)),_xlpm.cleanRaw,SUBSTITUTE(_xlpm.raw,"_PIN","."),_xlpm.mainPart,MID(_xlpm.cleanRaw,2,FIND(".",_xlpm.cleanRaw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5" t="str">
        <f>_xlfn.LET(_xlpm.raw,_xlfn.XLOOKUP(A5,SITE5!$C$4:$C$1223,SITE5!$E$4:$E$1223,_xlfn.XLOOKUP(A5,SITE5!$C$4:$C$1223,SITE5!$F$4:$F$1223)),_xlpm.cleanRaw,SUBSTITUTE(_xlpm.raw,"_PIN","."),_xlpm.mainPart,MID(_xlpm.cleanRaw,2,FIND(".",_xlpm.cleanRaw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5" t="str">
        <f>_xlfn.LET(_xlpm.raw,_xlfn.XLOOKUP(A5,SITE5!$C$4:$C$1223,SITE5!$E$4:$E$1223,_xlfn.XLOOKUP(A5,SITE5!$C$4:$C$1223,SITE5!$F$4:$F$1223)),_xlpm.cleanRaw,SUBSTITUTE(_xlpm.raw,"_PIN","."),_xlpm.mainPart,MID(_xlpm.cleanRaw,2,FIND(".",_xlpm.cleanRaw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5" t="str">
        <f>""</f>
        <v/>
      </c>
      <c r="K5" t="str">
        <f t="shared" si="0"/>
        <v>A8;PCIEX16_TXP[0];LA102,CA102,KA101;105.338879999999;128.38176;504100;503002;707100;707100;</v>
      </c>
    </row>
    <row r="6" spans="1:11">
      <c r="A6" t="s">
        <v>260</v>
      </c>
      <c r="B6" t="str">
        <f>_xlfn.XLOOKUP(A6,SITE1!$S$4:$S$1223,SITE1!$T$4:$T$1223)</f>
        <v>PCIEX4_TXP[0]</v>
      </c>
      <c r="C6" t="str" cm="1">
        <f t="array" ref="C6">_xlfn.TEXTJOIN(",",TRUE,_xlfn.UNIQUE(TRANSPOSE(_xlfn.MAP(_xlfn.XLOOKUP(A6,SITE1!$C$4:$C$1223,SITE1!$G$4:$L$1223),_xlfn.LAMBDA(_xlpm.x,IF(_xlpm.x&lt;&gt;"",TRIM(CLEAN(LEFT(_xlpm.x,FIND(".",_xlpm.x &amp; ".")-1))),""))))))</f>
        <v/>
      </c>
      <c r="D6">
        <v>92.171519999999603</v>
      </c>
      <c r="E6">
        <v>128.38176000000001</v>
      </c>
      <c r="F6" t="str">
        <f>_xlfn.LET(_xlpm.raw,_xlfn.XLOOKUP(A6,SITE1!$C$4:$C$1223,SITE1!$E$4:$E$1223,_xlfn.XLOOKUP(A6,SITE1!$C$4:$C$1223,SITE1!$F$4:$F$1223)),_xlpm.cleanRaw,SUBSTITUTE(SUBSTITUTE(_xlpm.raw,"_PIN","."),"PIN","."),_xlpm.mainPart,MID(_xlpm.cleanRaw,2,FIND(".",_xlpm.cleanRaw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G6" t="str">
        <f>_xlfn.LET(_xlpm.raw,_xlfn.XLOOKUP(A6,SITE3!$C$4:$C$1223,SITE3!$E$4:$E$1223,_xlfn.XLOOKUP(A6,SITE3!$C$4:$C$1223,SITE3!$F$4:$F$1223)),_xlpm.cleanRaw,SUBSTITUTE(_xlpm.raw,"_PIN","."),_xlpm.mainPart,MID(_xlpm.cleanRaw,2,FIND(".",_xlpm.cleanRaw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808083</v>
      </c>
      <c r="H6" t="str">
        <f>_xlfn.LET(_xlpm.raw,_xlfn.XLOOKUP(A6,SITE5!$C$4:$C$1223,SITE5!$E$4:$E$1223,_xlfn.XLOOKUP(A6,SITE5!$C$4:$C$1223,SITE5!$F$4:$F$1223)),_xlpm.cleanRaw,SUBSTITUTE(_xlpm.raw,"_PIN","."),_xlpm.mainPart,MID(_xlpm.cleanRaw,2,FIND(".",_xlpm.cleanRaw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I6" t="str">
        <f>_xlfn.LET(_xlpm.raw,_xlfn.XLOOKUP(A6,SITE5!$C$4:$C$1223,SITE5!$E$4:$E$1223,_xlfn.XLOOKUP(A6,SITE5!$C$4:$C$1223,SITE5!$F$4:$F$1223)),_xlpm.cleanRaw,SUBSTITUTE(_xlpm.raw,"_PIN","."),_xlpm.mainPart,MID(_xlpm.cleanRaw,2,FIND(".",_xlpm.cleanRaw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J6" t="str">
        <f>""</f>
        <v/>
      </c>
      <c r="K6" t="str">
        <f t="shared" si="0"/>
        <v>A12;PCIEX4_TXP[0];;92.1715199999996;128.38176;504121;808083;707127;707127;</v>
      </c>
    </row>
    <row r="7" spans="1:11">
      <c r="A7" t="s">
        <v>3830</v>
      </c>
      <c r="B7" t="str">
        <f>_xlfn.XLOOKUP(A7,SITE1!$S$4:$S$1223,SITE1!$T$4:$T$1223)</f>
        <v>VSS</v>
      </c>
      <c r="C7" t="str" cm="1">
        <f t="array" ref="C7">_xlfn.TEXTJOIN(",",TRUE,_xlfn.UNIQUE(TRANSPOSE(_xlfn.MAP(_xlfn.XLOOKUP(A7,SITE1!$C$4:$C$1223,SITE1!$G$4:$L$1223),_xlfn.LAMBDA(_xlpm.x,IF(_xlpm.x&lt;&gt;"",TRIM(CLEAN(LEFT(_xlpm.x,FIND(".",_xlpm.x &amp; ".")-1))),""))))))</f>
        <v/>
      </c>
      <c r="D7">
        <v>88.879679999999595</v>
      </c>
      <c r="E7">
        <v>128.38176000000001</v>
      </c>
      <c r="F7" t="str">
        <f>_xlfn.LET(_xlpm.raw,_xlfn.XLOOKUP(A7,SITE1!$C$4:$C$1223,SITE1!$E$4:$E$1223,_xlfn.XLOOKUP(A7,SITE1!$C$4:$C$1223,SITE1!$F$4:$F$1223)),_xlpm.cleanRaw,SUBSTITUTE(SUBSTITUTE(_xlpm.raw,"_PIN","."),"PIN","."),_xlpm.mainPart,MID(_xlpm.cleanRaw,2,FIND(".",_xlpm.cleanRaw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" t="str">
        <f>_xlfn.LET(_xlpm.raw,_xlfn.XLOOKUP(A7,SITE3!$C$4:$C$1223,SITE3!$E$4:$E$1223,_xlfn.XLOOKUP(A7,SITE3!$C$4:$C$1223,SITE3!$F$4:$F$1223)),_xlpm.cleanRaw,SUBSTITUTE(_xlpm.raw,"_PIN","."),_xlpm.mainPart,MID(_xlpm.cleanRaw,2,FIND(".",_xlpm.cleanRaw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" t="str">
        <f>_xlfn.LET(_xlpm.raw,_xlfn.XLOOKUP(A7,SITE5!$C$4:$C$1223,SITE5!$E$4:$E$1223,_xlfn.XLOOKUP(A7,SITE5!$C$4:$C$1223,SITE5!$F$4:$F$1223)),_xlpm.cleanRaw,SUBSTITUTE(_xlpm.raw,"_PIN","."),_xlpm.mainPart,MID(_xlpm.cleanRaw,2,FIND(".",_xlpm.cleanRaw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" t="str">
        <f>_xlfn.LET(_xlpm.raw,_xlfn.XLOOKUP(A7,SITE5!$C$4:$C$1223,SITE5!$E$4:$E$1223,_xlfn.XLOOKUP(A7,SITE5!$C$4:$C$1223,SITE5!$F$4:$F$1223)),_xlpm.cleanRaw,SUBSTITUTE(_xlpm.raw,"_PIN","."),_xlpm.mainPart,MID(_xlpm.cleanRaw,2,FIND(".",_xlpm.cleanRaw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" t="str">
        <f>""</f>
        <v/>
      </c>
      <c r="K7" t="str">
        <f t="shared" si="0"/>
        <v>A13;VSS;;88.8796799999996;128.38176;;;;;</v>
      </c>
    </row>
    <row r="8" spans="1:11">
      <c r="A8" t="s">
        <v>3518</v>
      </c>
      <c r="B8" t="str">
        <f>_xlfn.XLOOKUP(A8,SITE1!$S$4:$S$1223,SITE1!$T$4:$T$1223)</f>
        <v>VIDALERT_N</v>
      </c>
      <c r="C8" t="str" cm="1">
        <f t="array" ref="C8">_xlfn.TEXTJOIN(",",TRUE,_xlfn.UNIQUE(TRANSPOSE(_xlfn.MAP(_xlfn.XLOOKUP(A8,SITE1!$C$4:$C$1223,SITE1!$G$4:$L$1223),_xlfn.LAMBDA(_xlpm.x,IF(_xlpm.x&lt;&gt;"",TRIM(CLEAN(LEFT(_xlpm.x,FIND(".",_xlpm.x &amp; ".")-1))),""))))))</f>
        <v/>
      </c>
      <c r="D8">
        <v>85.58784</v>
      </c>
      <c r="E8">
        <v>128.38176000000001</v>
      </c>
      <c r="F8" t="str">
        <f>_xlfn.LET(_xlpm.raw,_xlfn.XLOOKUP(A8,SITE1!$C$4:$C$1223,SITE1!$E$4:$E$1223,_xlfn.XLOOKUP(A8,SITE1!$C$4:$C$1223,SITE1!$F$4:$F$1223)),_xlpm.cleanRaw,SUBSTITUTE(SUBSTITUTE(_xlpm.raw,"_PIN","."),"PIN","."),_xlpm.mainPart,MID(_xlpm.cleanRaw,2,FIND(".",_xlpm.cleanRaw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G8" t="str">
        <f>_xlfn.LET(_xlpm.raw,_xlfn.XLOOKUP(A8,SITE3!$C$4:$C$1223,SITE3!$E$4:$E$1223,_xlfn.XLOOKUP(A8,SITE3!$C$4:$C$1223,SITE3!$F$4:$F$1223)),_xlpm.cleanRaw,SUBSTITUTE(_xlpm.raw,"_PIN","."),_xlpm.mainPart,MID(_xlpm.cleanRaw,2,FIND(".",_xlpm.cleanRaw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807038</v>
      </c>
      <c r="H8" t="str">
        <f>_xlfn.LET(_xlpm.raw,_xlfn.XLOOKUP(A8,SITE5!$C$4:$C$1223,SITE5!$E$4:$E$1223,_xlfn.XLOOKUP(A8,SITE5!$C$4:$C$1223,SITE5!$F$4:$F$1223)),_xlpm.cleanRaw,SUBSTITUTE(_xlpm.raw,"_PIN","."),_xlpm.mainPart,MID(_xlpm.cleanRaw,2,FIND(".",_xlpm.cleanRaw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I8" t="str">
        <f>_xlfn.LET(_xlpm.raw,_xlfn.XLOOKUP(A8,SITE5!$C$4:$C$1223,SITE5!$E$4:$E$1223,_xlfn.XLOOKUP(A8,SITE5!$C$4:$C$1223,SITE5!$F$4:$F$1223)),_xlpm.cleanRaw,SUBSTITUTE(_xlpm.raw,"_PIN","."),_xlpm.mainPart,MID(_xlpm.cleanRaw,2,FIND(".",_xlpm.cleanRaw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J8" t="str">
        <f>""</f>
        <v/>
      </c>
      <c r="K8" t="str">
        <f t="shared" si="0"/>
        <v>A14;VIDALERT_N;;85.58784;128.38176;504125;807038;708045;708045;</v>
      </c>
    </row>
    <row r="9" spans="1:11">
      <c r="A9" t="s">
        <v>2943</v>
      </c>
      <c r="B9" t="str">
        <f>_xlfn.XLOOKUP(A9,SITE1!$S$4:$S$1223,SITE1!$T$4:$T$1223)</f>
        <v>PECI</v>
      </c>
      <c r="C9" t="str" cm="1">
        <f t="array" ref="C9">_xlfn.TEXTJOIN(",",TRUE,_xlfn.UNIQUE(TRANSPOSE(_xlfn.MAP(_xlfn.XLOOKUP(A9,SITE1!$C$4:$C$1223,SITE1!$G$4:$L$1223),_xlfn.LAMBDA(_xlpm.x,IF(_xlpm.x&lt;&gt;"",TRIM(CLEAN(LEFT(_xlpm.x,FIND(".",_xlpm.x &amp; ".")-1))),""))))))</f>
        <v/>
      </c>
      <c r="D9">
        <v>82.296000000000006</v>
      </c>
      <c r="E9">
        <v>128.38176000000001</v>
      </c>
      <c r="F9" t="str">
        <f>_xlfn.LET(_xlpm.raw,_xlfn.XLOOKUP(A9,SITE1!$C$4:$C$1223,SITE1!$E$4:$E$1223,_xlfn.XLOOKUP(A9,SITE1!$C$4:$C$1223,SITE1!$F$4:$F$1223)),_xlpm.cleanRaw,SUBSTITUTE(SUBSTITUTE(_xlpm.raw,"_PIN","."),"PIN","."),_xlpm.mainPart,MID(_xlpm.cleanRaw,2,FIND(".",_xlpm.cleanRaw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G9" t="str">
        <f>_xlfn.LET(_xlpm.raw,_xlfn.XLOOKUP(A9,SITE3!$C$4:$C$1223,SITE3!$E$4:$E$1223,_xlfn.XLOOKUP(A9,SITE3!$C$4:$C$1223,SITE3!$F$4:$F$1223)),_xlpm.cleanRaw,SUBSTITUTE(_xlpm.raw,"_PIN","."),_xlpm.mainPart,MID(_xlpm.cleanRaw,2,FIND(".",_xlpm.cleanRaw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808072</v>
      </c>
      <c r="H9" t="str">
        <f>_xlfn.LET(_xlpm.raw,_xlfn.XLOOKUP(A9,SITE5!$C$4:$C$1223,SITE5!$E$4:$E$1223,_xlfn.XLOOKUP(A9,SITE5!$C$4:$C$1223,SITE5!$F$4:$F$1223)),_xlpm.cleanRaw,SUBSTITUTE(_xlpm.raw,"_PIN","."),_xlpm.mainPart,MID(_xlpm.cleanRaw,2,FIND(".",_xlpm.cleanRaw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I9" t="str">
        <f>_xlfn.LET(_xlpm.raw,_xlfn.XLOOKUP(A9,SITE5!$C$4:$C$1223,SITE5!$E$4:$E$1223,_xlfn.XLOOKUP(A9,SITE5!$C$4:$C$1223,SITE5!$F$4:$F$1223)),_xlpm.cleanRaw,SUBSTITUTE(_xlpm.raw,"_PIN","."),_xlpm.mainPart,MID(_xlpm.cleanRaw,2,FIND(".",_xlpm.cleanRaw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J9" t="str">
        <f>""</f>
        <v/>
      </c>
      <c r="K9" t="str">
        <f t="shared" si="0"/>
        <v>A15;PECI;;82.296;128.38176;506031;808072;708046;708046;</v>
      </c>
    </row>
    <row r="10" spans="1:11">
      <c r="A10" t="s">
        <v>3460</v>
      </c>
      <c r="B10" t="str">
        <f>_xlfn.XLOOKUP(A10,SITE1!$S$4:$S$1223,SITE1!$T$4:$T$1223)</f>
        <v>PROCHOT_N</v>
      </c>
      <c r="C10" t="str" cm="1">
        <f t="array" ref="C10">_xlfn.TEXTJOIN(",",TRUE,_xlfn.UNIQUE(TRANSPOSE(_xlfn.MAP(_xlfn.XLOOKUP(A10,SITE1!$C$4:$C$1223,SITE1!$G$4:$L$1223),_xlfn.LAMBDA(_xlpm.x,IF(_xlpm.x&lt;&gt;"",TRIM(CLEAN(LEFT(_xlpm.x,FIND(".",_xlpm.x &amp; ".")-1))),""))))))</f>
        <v/>
      </c>
      <c r="D10">
        <v>79.004159999999999</v>
      </c>
      <c r="E10">
        <v>128.38176000000001</v>
      </c>
      <c r="F10" t="str">
        <f>_xlfn.LET(_xlpm.raw,_xlfn.XLOOKUP(A10,SITE1!$C$4:$C$1223,SITE1!$E$4:$E$1223,_xlfn.XLOOKUP(A10,SITE1!$C$4:$C$1223,SITE1!$F$4:$F$1223)),_xlpm.cleanRaw,SUBSTITUTE(SUBSTITUTE(_xlpm.raw,"_PIN","."),"PIN","."),_xlpm.mainPart,MID(_xlpm.cleanRaw,2,FIND(".",_xlpm.cleanRaw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G10" t="str">
        <f>_xlfn.LET(_xlpm.raw,_xlfn.XLOOKUP(A10,SITE3!$C$4:$C$1223,SITE3!$E$4:$E$1223,_xlfn.XLOOKUP(A10,SITE3!$C$4:$C$1223,SITE3!$F$4:$F$1223)),_xlpm.cleanRaw,SUBSTITUTE(_xlpm.raw,"_PIN","."),_xlpm.mainPart,MID(_xlpm.cleanRaw,2,FIND(".",_xlpm.cleanRaw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808057</v>
      </c>
      <c r="H10" t="str">
        <f>_xlfn.LET(_xlpm.raw,_xlfn.XLOOKUP(A10,SITE5!$C$4:$C$1223,SITE5!$E$4:$E$1223,_xlfn.XLOOKUP(A10,SITE5!$C$4:$C$1223,SITE5!$F$4:$F$1223)),_xlpm.cleanRaw,SUBSTITUTE(_xlpm.raw,"_PIN","."),_xlpm.mainPart,MID(_xlpm.cleanRaw,2,FIND(".",_xlpm.cleanRaw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I10" t="str">
        <f>_xlfn.LET(_xlpm.raw,_xlfn.XLOOKUP(A10,SITE5!$C$4:$C$1223,SITE5!$E$4:$E$1223,_xlfn.XLOOKUP(A10,SITE5!$C$4:$C$1223,SITE5!$F$4:$F$1223)),_xlpm.cleanRaw,SUBSTITUTE(_xlpm.raw,"_PIN","."),_xlpm.mainPart,MID(_xlpm.cleanRaw,2,FIND(".",_xlpm.cleanRaw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J10" t="str">
        <f>""</f>
        <v/>
      </c>
      <c r="K10" t="str">
        <f t="shared" si="0"/>
        <v>A16;PROCHOT_N;;79.00416;128.38176;506033;808057;708048;708048;</v>
      </c>
    </row>
    <row r="11" spans="1:11">
      <c r="A11" t="s">
        <v>3542</v>
      </c>
      <c r="B11" t="str">
        <f>_xlfn.XLOOKUP(A11,SITE1!$S$4:$S$1223,SITE1!$T$4:$T$1223)</f>
        <v>VCCCORE</v>
      </c>
      <c r="C11" t="str" cm="1">
        <f t="array" ref="C11">_xlfn.TEXTJOIN(",",TRUE,_xlfn.UNIQUE(TRANSPOSE(_xlfn.MAP(_xlfn.XLOOKUP(A11,SITE1!$C$4:$C$1223,SITE1!$G$4:$L$1223),_xlfn.LAMBDA(_xlpm.x,IF(_xlpm.x&lt;&gt;"",TRIM(CLEAN(LEFT(_xlpm.x,FIND(".",_xlpm.x &amp; ".")-1))),""))))))</f>
        <v/>
      </c>
      <c r="D11">
        <v>75.712320000000005</v>
      </c>
      <c r="E11">
        <v>128.38176000000001</v>
      </c>
      <c r="F11" t="str">
        <f>_xlfn.LET(_xlpm.raw,_xlfn.XLOOKUP(A11,SITE1!$C$4:$C$1223,SITE1!$E$4:$E$1223,_xlfn.XLOOKUP(A11,SITE1!$C$4:$C$1223,SITE1!$F$4:$F$1223)),_xlpm.cleanRaw,SUBSTITUTE(SUBSTITUTE(_xlpm.raw,"_PIN","."),"PIN","."),_xlpm.mainPart,MID(_xlpm.cleanRaw,2,FIND(".",_xlpm.cleanRaw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" t="str">
        <f>_xlfn.LET(_xlpm.raw,_xlfn.XLOOKUP(A11,SITE3!$C$4:$C$1223,SITE3!$E$4:$E$1223,_xlfn.XLOOKUP(A11,SITE3!$C$4:$C$1223,SITE3!$F$4:$F$1223)),_xlpm.cleanRaw,SUBSTITUTE(_xlpm.raw,"_PIN","."),_xlpm.mainPart,MID(_xlpm.cleanRaw,2,FIND(".",_xlpm.cleanRaw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" t="str">
        <f>_xlfn.LET(_xlpm.raw,_xlfn.XLOOKUP(A11,SITE5!$C$4:$C$1223,SITE5!$E$4:$E$1223,_xlfn.XLOOKUP(A11,SITE5!$C$4:$C$1223,SITE5!$F$4:$F$1223)),_xlpm.cleanRaw,SUBSTITUTE(_xlpm.raw,"_PIN","."),_xlpm.mainPart,MID(_xlpm.cleanRaw,2,FIND(".",_xlpm.cleanRaw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" t="str">
        <f>_xlfn.LET(_xlpm.raw,_xlfn.XLOOKUP(A11,SITE5!$C$4:$C$1223,SITE5!$E$4:$E$1223,_xlfn.XLOOKUP(A11,SITE5!$C$4:$C$1223,SITE5!$F$4:$F$1223)),_xlpm.cleanRaw,SUBSTITUTE(_xlpm.raw,"_PIN","."),_xlpm.mainPart,MID(_xlpm.cleanRaw,2,FIND(".",_xlpm.cleanRaw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" t="str">
        <f>""</f>
        <v/>
      </c>
      <c r="K11" t="str">
        <f t="shared" si="0"/>
        <v>A17;VCCCORE;;75.71232;128.38176;;;;;</v>
      </c>
    </row>
    <row r="12" spans="1:11">
      <c r="A12" t="s">
        <v>3545</v>
      </c>
      <c r="B12" t="str">
        <f>_xlfn.XLOOKUP(A12,SITE1!$S$4:$S$1223,SITE1!$T$4:$T$1223)</f>
        <v>VCCCORE</v>
      </c>
      <c r="C12" t="str" cm="1">
        <f t="array" ref="C12">_xlfn.TEXTJOIN(",",TRUE,_xlfn.UNIQUE(TRANSPOSE(_xlfn.MAP(_xlfn.XLOOKUP(A12,SITE1!$C$4:$C$1223,SITE1!$G$4:$L$1223),_xlfn.LAMBDA(_xlpm.x,IF(_xlpm.x&lt;&gt;"",TRIM(CLEAN(LEFT(_xlpm.x,FIND(".",_xlpm.x &amp; ".")-1))),""))))))</f>
        <v/>
      </c>
      <c r="D12">
        <v>72.420479999999998</v>
      </c>
      <c r="E12">
        <v>128.38176000000001</v>
      </c>
      <c r="F12" t="str">
        <f>_xlfn.LET(_xlpm.raw,_xlfn.XLOOKUP(A12,SITE1!$C$4:$C$1223,SITE1!$E$4:$E$1223,_xlfn.XLOOKUP(A12,SITE1!$C$4:$C$1223,SITE1!$F$4:$F$1223)),_xlpm.cleanRaw,SUBSTITUTE(SUBSTITUTE(_xlpm.raw,"_PIN","."),"PIN","."),_xlpm.mainPart,MID(_xlpm.cleanRaw,2,FIND(".",_xlpm.cleanRaw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" t="str">
        <f>_xlfn.LET(_xlpm.raw,_xlfn.XLOOKUP(A12,SITE3!$C$4:$C$1223,SITE3!$E$4:$E$1223,_xlfn.XLOOKUP(A12,SITE3!$C$4:$C$1223,SITE3!$F$4:$F$1223)),_xlpm.cleanRaw,SUBSTITUTE(_xlpm.raw,"_PIN","."),_xlpm.mainPart,MID(_xlpm.cleanRaw,2,FIND(".",_xlpm.cleanRaw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" t="str">
        <f>_xlfn.LET(_xlpm.raw,_xlfn.XLOOKUP(A12,SITE5!$C$4:$C$1223,SITE5!$E$4:$E$1223,_xlfn.XLOOKUP(A12,SITE5!$C$4:$C$1223,SITE5!$F$4:$F$1223)),_xlpm.cleanRaw,SUBSTITUTE(_xlpm.raw,"_PIN","."),_xlpm.mainPart,MID(_xlpm.cleanRaw,2,FIND(".",_xlpm.cleanRaw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" t="str">
        <f>_xlfn.LET(_xlpm.raw,_xlfn.XLOOKUP(A12,SITE5!$C$4:$C$1223,SITE5!$E$4:$E$1223,_xlfn.XLOOKUP(A12,SITE5!$C$4:$C$1223,SITE5!$F$4:$F$1223)),_xlpm.cleanRaw,SUBSTITUTE(_xlpm.raw,"_PIN","."),_xlpm.mainPart,MID(_xlpm.cleanRaw,2,FIND(".",_xlpm.cleanRaw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" t="str">
        <f>""</f>
        <v/>
      </c>
      <c r="K12" t="str">
        <f t="shared" si="0"/>
        <v>A18;VCCCORE;;72.42048;128.38176;;;;;</v>
      </c>
    </row>
    <row r="13" spans="1:11">
      <c r="A13" t="s">
        <v>2907</v>
      </c>
      <c r="B13" t="str">
        <f>_xlfn.XLOOKUP(A13,SITE1!$S$4:$S$1223,SITE1!$T$4:$T$1223)</f>
        <v>FIVR_PROBE_DIG[1]</v>
      </c>
      <c r="C13" t="str" cm="1">
        <f t="array" ref="C13">_xlfn.TEXTJOIN(",",TRUE,_xlfn.UNIQUE(TRANSPOSE(_xlfn.MAP(_xlfn.XLOOKUP(A13,SITE1!$C$4:$C$1223,SITE1!$G$4:$L$1223),_xlfn.LAMBDA(_xlpm.x,IF(_xlpm.x&lt;&gt;"",TRIM(CLEAN(LEFT(_xlpm.x,FIND(".",_xlpm.x &amp; ".")-1))),""))))))</f>
        <v>TPA91</v>
      </c>
      <c r="D13">
        <v>69.128639999999905</v>
      </c>
      <c r="E13">
        <v>128.38176000000001</v>
      </c>
      <c r="F13" t="str">
        <f>_xlfn.LET(_xlpm.raw,_xlfn.XLOOKUP(A13,SITE1!$C$4:$C$1223,SITE1!$E$4:$E$1223,_xlfn.XLOOKUP(A13,SITE1!$C$4:$C$1223,SITE1!$F$4:$F$1223)),_xlpm.cleanRaw,SUBSTITUTE(SUBSTITUTE(_xlpm.raw,"_PIN","."),"PIN","."),_xlpm.mainPart,MID(_xlpm.cleanRaw,2,FIND(".",_xlpm.cleanRaw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505041</v>
      </c>
      <c r="G13" t="str">
        <f>_xlfn.LET(_xlpm.raw,_xlfn.XLOOKUP(A13,SITE3!$C$4:$C$1223,SITE3!$E$4:$E$1223,_xlfn.XLOOKUP(A13,SITE3!$C$4:$C$1223,SITE3!$F$4:$F$1223)),_xlpm.cleanRaw,SUBSTITUTE(_xlpm.raw,"_PIN","."),_xlpm.mainPart,MID(_xlpm.cleanRaw,2,FIND(".",_xlpm.cleanRaw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807010</v>
      </c>
      <c r="H13" t="str">
        <f>_xlfn.LET(_xlpm.raw,_xlfn.XLOOKUP(A13,SITE5!$C$4:$C$1223,SITE5!$E$4:$E$1223,_xlfn.XLOOKUP(A13,SITE5!$C$4:$C$1223,SITE5!$F$4:$F$1223)),_xlpm.cleanRaw,SUBSTITUTE(_xlpm.raw,"_PIN","."),_xlpm.mainPart,MID(_xlpm.cleanRaw,2,FIND(".",_xlpm.cleanRaw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I13" t="str">
        <f>_xlfn.LET(_xlpm.raw,_xlfn.XLOOKUP(A13,SITE5!$C$4:$C$1223,SITE5!$E$4:$E$1223,_xlfn.XLOOKUP(A13,SITE5!$C$4:$C$1223,SITE5!$F$4:$F$1223)),_xlpm.cleanRaw,SUBSTITUTE(_xlpm.raw,"_PIN","."),_xlpm.mainPart,MID(_xlpm.cleanRaw,2,FIND(".",_xlpm.cleanRaw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J13" t="str">
        <f>""</f>
        <v/>
      </c>
      <c r="K13" t="str">
        <f t="shared" si="0"/>
        <v>A19;FIVR_PROBE_DIG[1];TPA91;69.1286399999999;128.38176;505041;807010;707124;707124;</v>
      </c>
    </row>
    <row r="14" spans="1:11">
      <c r="A14" t="s">
        <v>2892</v>
      </c>
      <c r="B14" t="str">
        <f>_xlfn.XLOOKUP(A14,SITE1!$S$4:$S$1223,SITE1!$T$4:$T$1223)</f>
        <v>FIVR_PROBE_DIG[0]</v>
      </c>
      <c r="C14" t="str" cm="1">
        <f t="array" ref="C14">_xlfn.TEXTJOIN(",",TRUE,_xlfn.UNIQUE(TRANSPOSE(_xlfn.MAP(_xlfn.XLOOKUP(A14,SITE1!$C$4:$C$1223,SITE1!$G$4:$L$1223),_xlfn.LAMBDA(_xlpm.x,IF(_xlpm.x&lt;&gt;"",TRIM(CLEAN(LEFT(_xlpm.x,FIND(".",_xlpm.x &amp; ".")-1))),""))))))</f>
        <v>TPA92</v>
      </c>
      <c r="D14">
        <v>65.836799999999997</v>
      </c>
      <c r="E14">
        <v>128.38176000000001</v>
      </c>
      <c r="F14" t="str">
        <f>_xlfn.LET(_xlpm.raw,_xlfn.XLOOKUP(A14,SITE1!$C$4:$C$1223,SITE1!$E$4:$E$1223,_xlfn.XLOOKUP(A14,SITE1!$C$4:$C$1223,SITE1!$F$4:$F$1223)),_xlpm.cleanRaw,SUBSTITUTE(SUBSTITUTE(_xlpm.raw,"_PIN","."),"PIN","."),_xlpm.mainPart,MID(_xlpm.cleanRaw,2,FIND(".",_xlpm.cleanRaw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G14" t="str">
        <f>_xlfn.LET(_xlpm.raw,_xlfn.XLOOKUP(A14,SITE3!$C$4:$C$1223,SITE3!$E$4:$E$1223,_xlfn.XLOOKUP(A14,SITE3!$C$4:$C$1223,SITE3!$F$4:$F$1223)),_xlpm.cleanRaw,SUBSTITUTE(_xlpm.raw,"_PIN","."),_xlpm.mainPart,MID(_xlpm.cleanRaw,2,FIND(".",_xlpm.cleanRaw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807008</v>
      </c>
      <c r="H14" t="str">
        <f>_xlfn.LET(_xlpm.raw,_xlfn.XLOOKUP(A14,SITE5!$C$4:$C$1223,SITE5!$E$4:$E$1223,_xlfn.XLOOKUP(A14,SITE5!$C$4:$C$1223,SITE5!$F$4:$F$1223)),_xlpm.cleanRaw,SUBSTITUTE(_xlpm.raw,"_PIN","."),_xlpm.mainPart,MID(_xlpm.cleanRaw,2,FIND(".",_xlpm.cleanRaw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I14" t="str">
        <f>_xlfn.LET(_xlpm.raw,_xlfn.XLOOKUP(A14,SITE5!$C$4:$C$1223,SITE5!$E$4:$E$1223,_xlfn.XLOOKUP(A14,SITE5!$C$4:$C$1223,SITE5!$F$4:$F$1223)),_xlpm.cleanRaw,SUBSTITUTE(_xlpm.raw,"_PIN","."),_xlpm.mainPart,MID(_xlpm.cleanRaw,2,FIND(".",_xlpm.cleanRaw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J14" t="str">
        <f>""</f>
        <v/>
      </c>
      <c r="K14" t="str">
        <f t="shared" si="0"/>
        <v>A20;FIVR_PROBE_DIG[0];TPA92;65.8368;128.38176;505043;807008;707122;707122;</v>
      </c>
    </row>
    <row r="15" spans="1:11">
      <c r="A15" t="s">
        <v>2856</v>
      </c>
      <c r="B15" t="str">
        <f>_xlfn.XLOOKUP(A15,SITE1!$S$4:$S$1223,SITE1!$T$4:$T$1223)</f>
        <v>EN_FIVR</v>
      </c>
      <c r="C15" t="str" cm="1">
        <f t="array" ref="C15">_xlfn.TEXTJOIN(",",TRUE,_xlfn.UNIQUE(TRANSPOSE(_xlfn.MAP(_xlfn.XLOOKUP(A15,SITE1!$C$4:$C$1223,SITE1!$G$4:$L$1223),_xlfn.LAMBDA(_xlpm.x,IF(_xlpm.x&lt;&gt;"",TRIM(CLEAN(LEFT(_xlpm.x,FIND(".",_xlpm.x &amp; ".")-1))),""))))))</f>
        <v>TPA93</v>
      </c>
      <c r="D15">
        <v>62.544960000000003</v>
      </c>
      <c r="E15">
        <v>128.38176000000001</v>
      </c>
      <c r="F15" t="str">
        <f>_xlfn.LET(_xlpm.raw,_xlfn.XLOOKUP(A15,SITE1!$C$4:$C$1223,SITE1!$E$4:$E$1223,_xlfn.XLOOKUP(A15,SITE1!$C$4:$C$1223,SITE1!$F$4:$F$1223)),_xlpm.cleanRaw,SUBSTITUTE(SUBSTITUTE(_xlpm.raw,"_PIN","."),"PIN","."),_xlpm.mainPart,MID(_xlpm.cleanRaw,2,FIND(".",_xlpm.cleanRaw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G15" t="str">
        <f>_xlfn.LET(_xlpm.raw,_xlfn.XLOOKUP(A15,SITE3!$C$4:$C$1223,SITE3!$E$4:$E$1223,_xlfn.XLOOKUP(A15,SITE3!$C$4:$C$1223,SITE3!$F$4:$F$1223)),_xlpm.cleanRaw,SUBSTITUTE(_xlpm.raw,"_PIN","."),_xlpm.mainPart,MID(_xlpm.cleanRaw,2,FIND(".",_xlpm.cleanRaw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807006</v>
      </c>
      <c r="H15" t="str">
        <f>_xlfn.LET(_xlpm.raw,_xlfn.XLOOKUP(A15,SITE5!$C$4:$C$1223,SITE5!$E$4:$E$1223,_xlfn.XLOOKUP(A15,SITE5!$C$4:$C$1223,SITE5!$F$4:$F$1223)),_xlpm.cleanRaw,SUBSTITUTE(_xlpm.raw,"_PIN","."),_xlpm.mainPart,MID(_xlpm.cleanRaw,2,FIND(".",_xlpm.cleanRaw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I15" t="str">
        <f>_xlfn.LET(_xlpm.raw,_xlfn.XLOOKUP(A15,SITE5!$C$4:$C$1223,SITE5!$E$4:$E$1223,_xlfn.XLOOKUP(A15,SITE5!$C$4:$C$1223,SITE5!$F$4:$F$1223)),_xlpm.cleanRaw,SUBSTITUTE(_xlpm.raw,"_PIN","."),_xlpm.mainPart,MID(_xlpm.cleanRaw,2,FIND(".",_xlpm.cleanRaw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J15" t="str">
        <f>""</f>
        <v/>
      </c>
      <c r="K15" t="str">
        <f t="shared" si="0"/>
        <v>A21;EN_FIVR;TPA93;62.54496;128.38176;506037;807006;707123;707123;</v>
      </c>
    </row>
    <row r="16" spans="1:11">
      <c r="A16" t="s">
        <v>336</v>
      </c>
      <c r="B16" t="str">
        <f>_xlfn.XLOOKUP(A16,SITE1!$S$4:$S$1223,SITE1!$T$4:$T$1223)</f>
        <v>NC01</v>
      </c>
      <c r="C16" t="str" cm="1">
        <f t="array" ref="C16">_xlfn.TEXTJOIN(",",TRUE,_xlfn.UNIQUE(TRANSPOSE(_xlfn.MAP(_xlfn.XLOOKUP(A16,SITE1!$C$4:$C$1223,SITE1!$G$4:$L$1223),_xlfn.LAMBDA(_xlpm.x,IF(_xlpm.x&lt;&gt;"",TRIM(CLEAN(LEFT(_xlpm.x,FIND(".",_xlpm.x &amp; ".")-1))),""))))))</f>
        <v/>
      </c>
      <c r="D16">
        <v>59.253120000000003</v>
      </c>
      <c r="E16">
        <v>128.38176000000001</v>
      </c>
      <c r="F16" t="str">
        <f>_xlfn.LET(_xlpm.raw,_xlfn.XLOOKUP(A16,SITE1!$C$4:$C$1223,SITE1!$E$4:$E$1223,_xlfn.XLOOKUP(A16,SITE1!$C$4:$C$1223,SITE1!$F$4:$F$1223)),_xlpm.cleanRaw,SUBSTITUTE(SUBSTITUTE(_xlpm.raw,"_PIN","."),"PIN","."),_xlpm.mainPart,MID(_xlpm.cleanRaw,2,FIND(".",_xlpm.cleanRaw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" t="str">
        <f>_xlfn.LET(_xlpm.raw,_xlfn.XLOOKUP(A16,SITE3!$C$4:$C$1223,SITE3!$E$4:$E$1223,_xlfn.XLOOKUP(A16,SITE3!$C$4:$C$1223,SITE3!$F$4:$F$1223)),_xlpm.cleanRaw,SUBSTITUTE(_xlpm.raw,"_PIN","."),_xlpm.mainPart,MID(_xlpm.cleanRaw,2,FIND(".",_xlpm.cleanRaw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" t="str">
        <f>_xlfn.LET(_xlpm.raw,_xlfn.XLOOKUP(A16,SITE5!$C$4:$C$1223,SITE5!$E$4:$E$1223,_xlfn.XLOOKUP(A16,SITE5!$C$4:$C$1223,SITE5!$F$4:$F$1223)),_xlpm.cleanRaw,SUBSTITUTE(_xlpm.raw,"_PIN","."),_xlpm.mainPart,MID(_xlpm.cleanRaw,2,FIND(".",_xlpm.cleanRaw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" t="str">
        <f>_xlfn.LET(_xlpm.raw,_xlfn.XLOOKUP(A16,SITE5!$C$4:$C$1223,SITE5!$E$4:$E$1223,_xlfn.XLOOKUP(A16,SITE5!$C$4:$C$1223,SITE5!$F$4:$F$1223)),_xlpm.cleanRaw,SUBSTITUTE(_xlpm.raw,"_PIN","."),_xlpm.mainPart,MID(_xlpm.cleanRaw,2,FIND(".",_xlpm.cleanRaw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" t="str">
        <f>""</f>
        <v/>
      </c>
      <c r="K16" t="str">
        <f t="shared" si="0"/>
        <v>A22;NC01;;59.25312;128.38176;;;;;</v>
      </c>
    </row>
    <row r="17" spans="1:11">
      <c r="A17" t="s">
        <v>3546</v>
      </c>
      <c r="B17" t="str">
        <f>_xlfn.XLOOKUP(A17,SITE1!$S$4:$S$1223,SITE1!$T$4:$T$1223)</f>
        <v>VCCCORE</v>
      </c>
      <c r="C17" t="str" cm="1">
        <f t="array" ref="C17">_xlfn.TEXTJOIN(",",TRUE,_xlfn.UNIQUE(TRANSPOSE(_xlfn.MAP(_xlfn.XLOOKUP(A17,SITE1!$C$4:$C$1223,SITE1!$G$4:$L$1223),_xlfn.LAMBDA(_xlpm.x,IF(_xlpm.x&lt;&gt;"",TRIM(CLEAN(LEFT(_xlpm.x,FIND(".",_xlpm.x &amp; ".")-1))),""))))))</f>
        <v/>
      </c>
      <c r="D17">
        <v>55.961279999999597</v>
      </c>
      <c r="E17">
        <v>128.38176000000001</v>
      </c>
      <c r="F17" t="str">
        <f>_xlfn.LET(_xlpm.raw,_xlfn.XLOOKUP(A17,SITE1!$C$4:$C$1223,SITE1!$E$4:$E$1223,_xlfn.XLOOKUP(A17,SITE1!$C$4:$C$1223,SITE1!$F$4:$F$1223)),_xlpm.cleanRaw,SUBSTITUTE(SUBSTITUTE(_xlpm.raw,"_PIN","."),"PIN","."),_xlpm.mainPart,MID(_xlpm.cleanRaw,2,FIND(".",_xlpm.cleanRaw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" t="str">
        <f>_xlfn.LET(_xlpm.raw,_xlfn.XLOOKUP(A17,SITE3!$C$4:$C$1223,SITE3!$E$4:$E$1223,_xlfn.XLOOKUP(A17,SITE3!$C$4:$C$1223,SITE3!$F$4:$F$1223)),_xlpm.cleanRaw,SUBSTITUTE(_xlpm.raw,"_PIN","."),_xlpm.mainPart,MID(_xlpm.cleanRaw,2,FIND(".",_xlpm.cleanRaw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" t="str">
        <f>_xlfn.LET(_xlpm.raw,_xlfn.XLOOKUP(A17,SITE5!$C$4:$C$1223,SITE5!$E$4:$E$1223,_xlfn.XLOOKUP(A17,SITE5!$C$4:$C$1223,SITE5!$F$4:$F$1223)),_xlpm.cleanRaw,SUBSTITUTE(_xlpm.raw,"_PIN","."),_xlpm.mainPart,MID(_xlpm.cleanRaw,2,FIND(".",_xlpm.cleanRaw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" t="str">
        <f>_xlfn.LET(_xlpm.raw,_xlfn.XLOOKUP(A17,SITE5!$C$4:$C$1223,SITE5!$E$4:$E$1223,_xlfn.XLOOKUP(A17,SITE5!$C$4:$C$1223,SITE5!$F$4:$F$1223)),_xlpm.cleanRaw,SUBSTITUTE(_xlpm.raw,"_PIN","."),_xlpm.mainPart,MID(_xlpm.cleanRaw,2,FIND(".",_xlpm.cleanRaw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" t="str">
        <f>""</f>
        <v/>
      </c>
      <c r="K17" t="str">
        <f t="shared" si="0"/>
        <v>A23;VCCCORE;;55.9612799999996;128.38176;;;;;</v>
      </c>
    </row>
    <row r="18" spans="1:11">
      <c r="A18" t="s">
        <v>3547</v>
      </c>
      <c r="B18" t="str">
        <f>_xlfn.XLOOKUP(A18,SITE1!$S$4:$S$1223,SITE1!$T$4:$T$1223)</f>
        <v>VCCCORE</v>
      </c>
      <c r="C18" t="str" cm="1">
        <f t="array" ref="C18">_xlfn.TEXTJOIN(",",TRUE,_xlfn.UNIQUE(TRANSPOSE(_xlfn.MAP(_xlfn.XLOOKUP(A18,SITE1!$C$4:$C$1223,SITE1!$G$4:$L$1223),_xlfn.LAMBDA(_xlpm.x,IF(_xlpm.x&lt;&gt;"",TRIM(CLEAN(LEFT(_xlpm.x,FIND(".",_xlpm.x &amp; ".")-1))),""))))))</f>
        <v/>
      </c>
      <c r="D18">
        <v>52.669439999999597</v>
      </c>
      <c r="E18">
        <v>128.38176000000001</v>
      </c>
      <c r="F18" t="str">
        <f>_xlfn.LET(_xlpm.raw,_xlfn.XLOOKUP(A18,SITE1!$C$4:$C$1223,SITE1!$E$4:$E$1223,_xlfn.XLOOKUP(A18,SITE1!$C$4:$C$1223,SITE1!$F$4:$F$1223)),_xlpm.cleanRaw,SUBSTITUTE(SUBSTITUTE(_xlpm.raw,"_PIN","."),"PIN","."),_xlpm.mainPart,MID(_xlpm.cleanRaw,2,FIND(".",_xlpm.cleanRaw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" t="str">
        <f>_xlfn.LET(_xlpm.raw,_xlfn.XLOOKUP(A18,SITE3!$C$4:$C$1223,SITE3!$E$4:$E$1223,_xlfn.XLOOKUP(A18,SITE3!$C$4:$C$1223,SITE3!$F$4:$F$1223)),_xlpm.cleanRaw,SUBSTITUTE(_xlpm.raw,"_PIN","."),_xlpm.mainPart,MID(_xlpm.cleanRaw,2,FIND(".",_xlpm.cleanRaw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" t="str">
        <f>_xlfn.LET(_xlpm.raw,_xlfn.XLOOKUP(A18,SITE5!$C$4:$C$1223,SITE5!$E$4:$E$1223,_xlfn.XLOOKUP(A18,SITE5!$C$4:$C$1223,SITE5!$F$4:$F$1223)),_xlpm.cleanRaw,SUBSTITUTE(_xlpm.raw,"_PIN","."),_xlpm.mainPart,MID(_xlpm.cleanRaw,2,FIND(".",_xlpm.cleanRaw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" t="str">
        <f>_xlfn.LET(_xlpm.raw,_xlfn.XLOOKUP(A18,SITE5!$C$4:$C$1223,SITE5!$E$4:$E$1223,_xlfn.XLOOKUP(A18,SITE5!$C$4:$C$1223,SITE5!$F$4:$F$1223)),_xlpm.cleanRaw,SUBSTITUTE(_xlpm.raw,"_PIN","."),_xlpm.mainPart,MID(_xlpm.cleanRaw,2,FIND(".",_xlpm.cleanRaw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" t="str">
        <f>""</f>
        <v/>
      </c>
      <c r="K18" t="str">
        <f t="shared" si="0"/>
        <v>A24;VCCCORE;;52.6694399999996;128.38176;;;;;</v>
      </c>
    </row>
    <row r="19" spans="1:11">
      <c r="A19" t="s">
        <v>3548</v>
      </c>
      <c r="B19" t="str">
        <f>_xlfn.XLOOKUP(A19,SITE1!$S$4:$S$1223,SITE1!$T$4:$T$1223)</f>
        <v>VCCCORE</v>
      </c>
      <c r="C19" t="str" cm="1">
        <f t="array" ref="C19">_xlfn.TEXTJOIN(",",TRUE,_xlfn.UNIQUE(TRANSPOSE(_xlfn.MAP(_xlfn.XLOOKUP(A19,SITE1!$C$4:$C$1223,SITE1!$G$4:$L$1223),_xlfn.LAMBDA(_xlpm.x,IF(_xlpm.x&lt;&gt;"",TRIM(CLEAN(LEFT(_xlpm.x,FIND(".",_xlpm.x &amp; ".")-1))),""))))))</f>
        <v/>
      </c>
      <c r="D19">
        <v>49.377599999999603</v>
      </c>
      <c r="E19">
        <v>128.38176000000001</v>
      </c>
      <c r="F19" t="str">
        <f>_xlfn.LET(_xlpm.raw,_xlfn.XLOOKUP(A19,SITE1!$C$4:$C$1223,SITE1!$E$4:$E$1223,_xlfn.XLOOKUP(A19,SITE1!$C$4:$C$1223,SITE1!$F$4:$F$1223)),_xlpm.cleanRaw,SUBSTITUTE(SUBSTITUTE(_xlpm.raw,"_PIN","."),"PIN","."),_xlpm.mainPart,MID(_xlpm.cleanRaw,2,FIND(".",_xlpm.cleanRaw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_xlfn.LET(_xlpm.raw,_xlfn.XLOOKUP(A19,SITE3!$C$4:$C$1223,SITE3!$E$4:$E$1223,_xlfn.XLOOKUP(A19,SITE3!$C$4:$C$1223,SITE3!$F$4:$F$1223)),_xlpm.cleanRaw,SUBSTITUTE(_xlpm.raw,"_PIN","."),_xlpm.mainPart,MID(_xlpm.cleanRaw,2,FIND(".",_xlpm.cleanRaw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" t="str">
        <f>_xlfn.LET(_xlpm.raw,_xlfn.XLOOKUP(A19,SITE5!$C$4:$C$1223,SITE5!$E$4:$E$1223,_xlfn.XLOOKUP(A19,SITE5!$C$4:$C$1223,SITE5!$F$4:$F$1223)),_xlpm.cleanRaw,SUBSTITUTE(_xlpm.raw,"_PIN","."),_xlpm.mainPart,MID(_xlpm.cleanRaw,2,FIND(".",_xlpm.cleanRaw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" t="str">
        <f>_xlfn.LET(_xlpm.raw,_xlfn.XLOOKUP(A19,SITE5!$C$4:$C$1223,SITE5!$E$4:$E$1223,_xlfn.XLOOKUP(A19,SITE5!$C$4:$C$1223,SITE5!$F$4:$F$1223)),_xlpm.cleanRaw,SUBSTITUTE(_xlpm.raw,"_PIN","."),_xlpm.mainPart,MID(_xlpm.cleanRaw,2,FIND(".",_xlpm.cleanRaw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" t="str">
        <f>""</f>
        <v/>
      </c>
      <c r="K19" t="str">
        <f t="shared" si="0"/>
        <v>A25;VCCCORE;;49.3775999999996;128.38176;;;;;</v>
      </c>
    </row>
    <row r="20" spans="1:11">
      <c r="A20" t="s">
        <v>3549</v>
      </c>
      <c r="B20" t="str">
        <f>_xlfn.XLOOKUP(A20,SITE1!$S$4:$S$1223,SITE1!$T$4:$T$1223)</f>
        <v>VCCCORE</v>
      </c>
      <c r="C20" t="str" cm="1">
        <f t="array" ref="C20">_xlfn.TEXTJOIN(",",TRUE,_xlfn.UNIQUE(TRANSPOSE(_xlfn.MAP(_xlfn.XLOOKUP(A20,SITE1!$C$4:$C$1223,SITE1!$G$4:$L$1223),_xlfn.LAMBDA(_xlpm.x,IF(_xlpm.x&lt;&gt;"",TRIM(CLEAN(LEFT(_xlpm.x,FIND(".",_xlpm.x &amp; ".")-1))),""))))))</f>
        <v/>
      </c>
      <c r="D20">
        <v>46.085759999999603</v>
      </c>
      <c r="E20">
        <v>128.38176000000001</v>
      </c>
      <c r="F20" t="str">
        <f>_xlfn.LET(_xlpm.raw,_xlfn.XLOOKUP(A20,SITE1!$C$4:$C$1223,SITE1!$E$4:$E$1223,_xlfn.XLOOKUP(A20,SITE1!$C$4:$C$1223,SITE1!$F$4:$F$1223)),_xlpm.cleanRaw,SUBSTITUTE(SUBSTITUTE(_xlpm.raw,"_PIN","."),"PIN","."),_xlpm.mainPart,MID(_xlpm.cleanRaw,2,FIND(".",_xlpm.cleanRaw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" t="str">
        <f>_xlfn.LET(_xlpm.raw,_xlfn.XLOOKUP(A20,SITE3!$C$4:$C$1223,SITE3!$E$4:$E$1223,_xlfn.XLOOKUP(A20,SITE3!$C$4:$C$1223,SITE3!$F$4:$F$1223)),_xlpm.cleanRaw,SUBSTITUTE(_xlpm.raw,"_PIN","."),_xlpm.mainPart,MID(_xlpm.cleanRaw,2,FIND(".",_xlpm.cleanRaw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" t="str">
        <f>_xlfn.LET(_xlpm.raw,_xlfn.XLOOKUP(A20,SITE5!$C$4:$C$1223,SITE5!$E$4:$E$1223,_xlfn.XLOOKUP(A20,SITE5!$C$4:$C$1223,SITE5!$F$4:$F$1223)),_xlpm.cleanRaw,SUBSTITUTE(_xlpm.raw,"_PIN","."),_xlpm.mainPart,MID(_xlpm.cleanRaw,2,FIND(".",_xlpm.cleanRaw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" t="str">
        <f>_xlfn.LET(_xlpm.raw,_xlfn.XLOOKUP(A20,SITE5!$C$4:$C$1223,SITE5!$E$4:$E$1223,_xlfn.XLOOKUP(A20,SITE5!$C$4:$C$1223,SITE5!$F$4:$F$1223)),_xlpm.cleanRaw,SUBSTITUTE(_xlpm.raw,"_PIN","."),_xlpm.mainPart,MID(_xlpm.cleanRaw,2,FIND(".",_xlpm.cleanRaw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" t="str">
        <f>""</f>
        <v/>
      </c>
      <c r="K20" t="str">
        <f t="shared" si="0"/>
        <v>A26;VCCCORE;;46.0857599999996;128.38176;;;;;</v>
      </c>
    </row>
    <row r="21" spans="1:11">
      <c r="A21" t="s">
        <v>3550</v>
      </c>
      <c r="B21" t="str">
        <f>_xlfn.XLOOKUP(A21,SITE1!$S$4:$S$1223,SITE1!$T$4:$T$1223)</f>
        <v>VCCCORE</v>
      </c>
      <c r="C21" t="str" cm="1">
        <f t="array" ref="C21">_xlfn.TEXTJOIN(",",TRUE,_xlfn.UNIQUE(TRANSPOSE(_xlfn.MAP(_xlfn.XLOOKUP(A21,SITE1!$C$4:$C$1223,SITE1!$G$4:$L$1223),_xlfn.LAMBDA(_xlpm.x,IF(_xlpm.x&lt;&gt;"",TRIM(CLEAN(LEFT(_xlpm.x,FIND(".",_xlpm.x &amp; ".")-1))),""))))))</f>
        <v/>
      </c>
      <c r="D21">
        <v>42.793919999999602</v>
      </c>
      <c r="E21">
        <v>128.38176000000001</v>
      </c>
      <c r="F21" t="str">
        <f>_xlfn.LET(_xlpm.raw,_xlfn.XLOOKUP(A21,SITE1!$C$4:$C$1223,SITE1!$E$4:$E$1223,_xlfn.XLOOKUP(A21,SITE1!$C$4:$C$1223,SITE1!$F$4:$F$1223)),_xlpm.cleanRaw,SUBSTITUTE(SUBSTITUTE(_xlpm.raw,"_PIN","."),"PIN","."),_xlpm.mainPart,MID(_xlpm.cleanRaw,2,FIND(".",_xlpm.cleanRaw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" t="str">
        <f>_xlfn.LET(_xlpm.raw,_xlfn.XLOOKUP(A21,SITE3!$C$4:$C$1223,SITE3!$E$4:$E$1223,_xlfn.XLOOKUP(A21,SITE3!$C$4:$C$1223,SITE3!$F$4:$F$1223)),_xlpm.cleanRaw,SUBSTITUTE(_xlpm.raw,"_PIN","."),_xlpm.mainPart,MID(_xlpm.cleanRaw,2,FIND(".",_xlpm.cleanRaw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" t="str">
        <f>_xlfn.LET(_xlpm.raw,_xlfn.XLOOKUP(A21,SITE5!$C$4:$C$1223,SITE5!$E$4:$E$1223,_xlfn.XLOOKUP(A21,SITE5!$C$4:$C$1223,SITE5!$F$4:$F$1223)),_xlpm.cleanRaw,SUBSTITUTE(_xlpm.raw,"_PIN","."),_xlpm.mainPart,MID(_xlpm.cleanRaw,2,FIND(".",_xlpm.cleanRaw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" t="str">
        <f>_xlfn.LET(_xlpm.raw,_xlfn.XLOOKUP(A21,SITE5!$C$4:$C$1223,SITE5!$E$4:$E$1223,_xlfn.XLOOKUP(A21,SITE5!$C$4:$C$1223,SITE5!$F$4:$F$1223)),_xlpm.cleanRaw,SUBSTITUTE(_xlpm.raw,"_PIN","."),_xlpm.mainPart,MID(_xlpm.cleanRaw,2,FIND(".",_xlpm.cleanRaw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" t="str">
        <f>""</f>
        <v/>
      </c>
      <c r="K21" t="str">
        <f t="shared" si="0"/>
        <v>A27;VCCCORE;;42.7939199999996;128.38176;;;;;</v>
      </c>
    </row>
    <row r="22" spans="1:11">
      <c r="A22" t="s">
        <v>3551</v>
      </c>
      <c r="B22" t="str">
        <f>_xlfn.XLOOKUP(A22,SITE1!$S$4:$S$1223,SITE1!$T$4:$T$1223)</f>
        <v>VCCCORE</v>
      </c>
      <c r="C22" t="str" cm="1">
        <f t="array" ref="C22">_xlfn.TEXTJOIN(",",TRUE,_xlfn.UNIQUE(TRANSPOSE(_xlfn.MAP(_xlfn.XLOOKUP(A22,SITE1!$C$4:$C$1223,SITE1!$G$4:$L$1223),_xlfn.LAMBDA(_xlpm.x,IF(_xlpm.x&lt;&gt;"",TRIM(CLEAN(LEFT(_xlpm.x,FIND(".",_xlpm.x &amp; ".")-1))),""))))))</f>
        <v/>
      </c>
      <c r="D22">
        <v>39.502079999999999</v>
      </c>
      <c r="E22">
        <v>128.38176000000001</v>
      </c>
      <c r="F22" t="str">
        <f>_xlfn.LET(_xlpm.raw,_xlfn.XLOOKUP(A22,SITE1!$C$4:$C$1223,SITE1!$E$4:$E$1223,_xlfn.XLOOKUP(A22,SITE1!$C$4:$C$1223,SITE1!$F$4:$F$1223)),_xlpm.cleanRaw,SUBSTITUTE(SUBSTITUTE(_xlpm.raw,"_PIN","."),"PIN","."),_xlpm.mainPart,MID(_xlpm.cleanRaw,2,FIND(".",_xlpm.cleanRaw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" t="str">
        <f>_xlfn.LET(_xlpm.raw,_xlfn.XLOOKUP(A22,SITE3!$C$4:$C$1223,SITE3!$E$4:$E$1223,_xlfn.XLOOKUP(A22,SITE3!$C$4:$C$1223,SITE3!$F$4:$F$1223)),_xlpm.cleanRaw,SUBSTITUTE(_xlpm.raw,"_PIN","."),_xlpm.mainPart,MID(_xlpm.cleanRaw,2,FIND(".",_xlpm.cleanRaw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" t="str">
        <f>_xlfn.LET(_xlpm.raw,_xlfn.XLOOKUP(A22,SITE5!$C$4:$C$1223,SITE5!$E$4:$E$1223,_xlfn.XLOOKUP(A22,SITE5!$C$4:$C$1223,SITE5!$F$4:$F$1223)),_xlpm.cleanRaw,SUBSTITUTE(_xlpm.raw,"_PIN","."),_xlpm.mainPart,MID(_xlpm.cleanRaw,2,FIND(".",_xlpm.cleanRaw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" t="str">
        <f>_xlfn.LET(_xlpm.raw,_xlfn.XLOOKUP(A22,SITE5!$C$4:$C$1223,SITE5!$E$4:$E$1223,_xlfn.XLOOKUP(A22,SITE5!$C$4:$C$1223,SITE5!$F$4:$F$1223)),_xlpm.cleanRaw,SUBSTITUTE(_xlpm.raw,"_PIN","."),_xlpm.mainPart,MID(_xlpm.cleanRaw,2,FIND(".",_xlpm.cleanRaw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" t="str">
        <f>""</f>
        <v/>
      </c>
      <c r="K22" t="str">
        <f t="shared" si="0"/>
        <v>A28;VCCCORE;;39.50208;128.38176;;;;;</v>
      </c>
    </row>
    <row r="23" spans="1:11">
      <c r="A23" t="s">
        <v>3552</v>
      </c>
      <c r="B23" t="str">
        <f>_xlfn.XLOOKUP(A23,SITE1!$S$4:$S$1223,SITE1!$T$4:$T$1223)</f>
        <v>VCCCORE</v>
      </c>
      <c r="C23" t="str" cm="1">
        <f t="array" ref="C23">_xlfn.TEXTJOIN(",",TRUE,_xlfn.UNIQUE(TRANSPOSE(_xlfn.MAP(_xlfn.XLOOKUP(A23,SITE1!$C$4:$C$1223,SITE1!$G$4:$L$1223),_xlfn.LAMBDA(_xlpm.x,IF(_xlpm.x&lt;&gt;"",TRIM(CLEAN(LEFT(_xlpm.x,FIND(".",_xlpm.x &amp; ".")-1))),""))))))</f>
        <v/>
      </c>
      <c r="D23">
        <v>36.210239999999999</v>
      </c>
      <c r="E23">
        <v>128.38176000000001</v>
      </c>
      <c r="F23" t="str">
        <f>_xlfn.LET(_xlpm.raw,_xlfn.XLOOKUP(A23,SITE1!$C$4:$C$1223,SITE1!$E$4:$E$1223,_xlfn.XLOOKUP(A23,SITE1!$C$4:$C$1223,SITE1!$F$4:$F$1223)),_xlpm.cleanRaw,SUBSTITUTE(SUBSTITUTE(_xlpm.raw,"_PIN","."),"PIN","."),_xlpm.mainPart,MID(_xlpm.cleanRaw,2,FIND(".",_xlpm.cleanRaw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" t="str">
        <f>_xlfn.LET(_xlpm.raw,_xlfn.XLOOKUP(A23,SITE3!$C$4:$C$1223,SITE3!$E$4:$E$1223,_xlfn.XLOOKUP(A23,SITE3!$C$4:$C$1223,SITE3!$F$4:$F$1223)),_xlpm.cleanRaw,SUBSTITUTE(_xlpm.raw,"_PIN","."),_xlpm.mainPart,MID(_xlpm.cleanRaw,2,FIND(".",_xlpm.cleanRaw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" t="str">
        <f>_xlfn.LET(_xlpm.raw,_xlfn.XLOOKUP(A23,SITE5!$C$4:$C$1223,SITE5!$E$4:$E$1223,_xlfn.XLOOKUP(A23,SITE5!$C$4:$C$1223,SITE5!$F$4:$F$1223)),_xlpm.cleanRaw,SUBSTITUTE(_xlpm.raw,"_PIN","."),_xlpm.mainPart,MID(_xlpm.cleanRaw,2,FIND(".",_xlpm.cleanRaw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" t="str">
        <f>_xlfn.LET(_xlpm.raw,_xlfn.XLOOKUP(A23,SITE5!$C$4:$C$1223,SITE5!$E$4:$E$1223,_xlfn.XLOOKUP(A23,SITE5!$C$4:$C$1223,SITE5!$F$4:$F$1223)),_xlpm.cleanRaw,SUBSTITUTE(_xlpm.raw,"_PIN","."),_xlpm.mainPart,MID(_xlpm.cleanRaw,2,FIND(".",_xlpm.cleanRaw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" t="str">
        <f>""</f>
        <v/>
      </c>
      <c r="K23" t="str">
        <f t="shared" si="0"/>
        <v>A29;VCCCORE;;36.21024;128.38176;;;;;</v>
      </c>
    </row>
    <row r="24" spans="1:11">
      <c r="A24" t="s">
        <v>3553</v>
      </c>
      <c r="B24" t="str">
        <f>_xlfn.XLOOKUP(A24,SITE1!$S$4:$S$1223,SITE1!$T$4:$T$1223)</f>
        <v>VCCCORE</v>
      </c>
      <c r="C24" t="str" cm="1">
        <f t="array" ref="C24">_xlfn.TEXTJOIN(",",TRUE,_xlfn.UNIQUE(TRANSPOSE(_xlfn.MAP(_xlfn.XLOOKUP(A24,SITE1!$C$4:$C$1223,SITE1!$G$4:$L$1223),_xlfn.LAMBDA(_xlpm.x,IF(_xlpm.x&lt;&gt;"",TRIM(CLEAN(LEFT(_xlpm.x,FIND(".",_xlpm.x &amp; ".")-1))),""))))))</f>
        <v/>
      </c>
      <c r="D24">
        <v>32.918399999999998</v>
      </c>
      <c r="E24">
        <v>128.38176000000001</v>
      </c>
      <c r="F24" t="str">
        <f>_xlfn.LET(_xlpm.raw,_xlfn.XLOOKUP(A24,SITE1!$C$4:$C$1223,SITE1!$E$4:$E$1223,_xlfn.XLOOKUP(A24,SITE1!$C$4:$C$1223,SITE1!$F$4:$F$1223)),_xlpm.cleanRaw,SUBSTITUTE(SUBSTITUTE(_xlpm.raw,"_PIN","."),"PIN","."),_xlpm.mainPart,MID(_xlpm.cleanRaw,2,FIND(".",_xlpm.cleanRaw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" t="str">
        <f>_xlfn.LET(_xlpm.raw,_xlfn.XLOOKUP(A24,SITE3!$C$4:$C$1223,SITE3!$E$4:$E$1223,_xlfn.XLOOKUP(A24,SITE3!$C$4:$C$1223,SITE3!$F$4:$F$1223)),_xlpm.cleanRaw,SUBSTITUTE(_xlpm.raw,"_PIN","."),_xlpm.mainPart,MID(_xlpm.cleanRaw,2,FIND(".",_xlpm.cleanRaw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" t="str">
        <f>_xlfn.LET(_xlpm.raw,_xlfn.XLOOKUP(A24,SITE5!$C$4:$C$1223,SITE5!$E$4:$E$1223,_xlfn.XLOOKUP(A24,SITE5!$C$4:$C$1223,SITE5!$F$4:$F$1223)),_xlpm.cleanRaw,SUBSTITUTE(_xlpm.raw,"_PIN","."),_xlpm.mainPart,MID(_xlpm.cleanRaw,2,FIND(".",_xlpm.cleanRaw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" t="str">
        <f>_xlfn.LET(_xlpm.raw,_xlfn.XLOOKUP(A24,SITE5!$C$4:$C$1223,SITE5!$E$4:$E$1223,_xlfn.XLOOKUP(A24,SITE5!$C$4:$C$1223,SITE5!$F$4:$F$1223)),_xlpm.cleanRaw,SUBSTITUTE(_xlpm.raw,"_PIN","."),_xlpm.mainPart,MID(_xlpm.cleanRaw,2,FIND(".",_xlpm.cleanRaw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" t="str">
        <f>""</f>
        <v/>
      </c>
      <c r="K24" t="str">
        <f t="shared" si="0"/>
        <v>A30;VCCCORE;;32.9184;128.38176;;;;;</v>
      </c>
    </row>
    <row r="25" spans="1:11">
      <c r="A25" t="s">
        <v>3554</v>
      </c>
      <c r="B25" t="str">
        <f>_xlfn.XLOOKUP(A25,SITE1!$S$4:$S$1223,SITE1!$T$4:$T$1223)</f>
        <v>VCCCORE</v>
      </c>
      <c r="C25" t="str" cm="1">
        <f t="array" ref="C25">_xlfn.TEXTJOIN(",",TRUE,_xlfn.UNIQUE(TRANSPOSE(_xlfn.MAP(_xlfn.XLOOKUP(A25,SITE1!$C$4:$C$1223,SITE1!$G$4:$L$1223),_xlfn.LAMBDA(_xlpm.x,IF(_xlpm.x&lt;&gt;"",TRIM(CLEAN(LEFT(_xlpm.x,FIND(".",_xlpm.x &amp; ".")-1))),""))))))</f>
        <v/>
      </c>
      <c r="D25">
        <v>29.626560000000001</v>
      </c>
      <c r="E25">
        <v>128.38176000000001</v>
      </c>
      <c r="F25" t="str">
        <f>_xlfn.LET(_xlpm.raw,_xlfn.XLOOKUP(A25,SITE1!$C$4:$C$1223,SITE1!$E$4:$E$1223,_xlfn.XLOOKUP(A25,SITE1!$C$4:$C$1223,SITE1!$F$4:$F$1223)),_xlpm.cleanRaw,SUBSTITUTE(SUBSTITUTE(_xlpm.raw,"_PIN","."),"PIN","."),_xlpm.mainPart,MID(_xlpm.cleanRaw,2,FIND(".",_xlpm.cleanRaw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" t="str">
        <f>_xlfn.LET(_xlpm.raw,_xlfn.XLOOKUP(A25,SITE3!$C$4:$C$1223,SITE3!$E$4:$E$1223,_xlfn.XLOOKUP(A25,SITE3!$C$4:$C$1223,SITE3!$F$4:$F$1223)),_xlpm.cleanRaw,SUBSTITUTE(_xlpm.raw,"_PIN","."),_xlpm.mainPart,MID(_xlpm.cleanRaw,2,FIND(".",_xlpm.cleanRaw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" t="str">
        <f>_xlfn.LET(_xlpm.raw,_xlfn.XLOOKUP(A25,SITE5!$C$4:$C$1223,SITE5!$E$4:$E$1223,_xlfn.XLOOKUP(A25,SITE5!$C$4:$C$1223,SITE5!$F$4:$F$1223)),_xlpm.cleanRaw,SUBSTITUTE(_xlpm.raw,"_PIN","."),_xlpm.mainPart,MID(_xlpm.cleanRaw,2,FIND(".",_xlpm.cleanRaw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" t="str">
        <f>_xlfn.LET(_xlpm.raw,_xlfn.XLOOKUP(A25,SITE5!$C$4:$C$1223,SITE5!$E$4:$E$1223,_xlfn.XLOOKUP(A25,SITE5!$C$4:$C$1223,SITE5!$F$4:$F$1223)),_xlpm.cleanRaw,SUBSTITUTE(_xlpm.raw,"_PIN","."),_xlpm.mainPart,MID(_xlpm.cleanRaw,2,FIND(".",_xlpm.cleanRaw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" t="str">
        <f>""</f>
        <v/>
      </c>
      <c r="K25" t="str">
        <f t="shared" si="0"/>
        <v>A31;VCCCORE;;29.62656;128.38176;;;;;</v>
      </c>
    </row>
    <row r="26" spans="1:11">
      <c r="A26" t="s">
        <v>3555</v>
      </c>
      <c r="B26" t="str">
        <f>_xlfn.XLOOKUP(A26,SITE1!$S$4:$S$1223,SITE1!$T$4:$T$1223)</f>
        <v>VCCCORE</v>
      </c>
      <c r="C26" t="str" cm="1">
        <f t="array" ref="C26">_xlfn.TEXTJOIN(",",TRUE,_xlfn.UNIQUE(TRANSPOSE(_xlfn.MAP(_xlfn.XLOOKUP(A26,SITE1!$C$4:$C$1223,SITE1!$G$4:$L$1223),_xlfn.LAMBDA(_xlpm.x,IF(_xlpm.x&lt;&gt;"",TRIM(CLEAN(LEFT(_xlpm.x,FIND(".",_xlpm.x &amp; ".")-1))),""))))))</f>
        <v/>
      </c>
      <c r="D26">
        <v>26.334719999999901</v>
      </c>
      <c r="E26">
        <v>128.38176000000001</v>
      </c>
      <c r="F26" t="str">
        <f>_xlfn.LET(_xlpm.raw,_xlfn.XLOOKUP(A26,SITE1!$C$4:$C$1223,SITE1!$E$4:$E$1223,_xlfn.XLOOKUP(A26,SITE1!$C$4:$C$1223,SITE1!$F$4:$F$1223)),_xlpm.cleanRaw,SUBSTITUTE(SUBSTITUTE(_xlpm.raw,"_PIN","."),"PIN","."),_xlpm.mainPart,MID(_xlpm.cleanRaw,2,FIND(".",_xlpm.cleanRaw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" t="str">
        <f>_xlfn.LET(_xlpm.raw,_xlfn.XLOOKUP(A26,SITE3!$C$4:$C$1223,SITE3!$E$4:$E$1223,_xlfn.XLOOKUP(A26,SITE3!$C$4:$C$1223,SITE3!$F$4:$F$1223)),_xlpm.cleanRaw,SUBSTITUTE(_xlpm.raw,"_PIN","."),_xlpm.mainPart,MID(_xlpm.cleanRaw,2,FIND(".",_xlpm.cleanRaw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" t="str">
        <f>_xlfn.LET(_xlpm.raw,_xlfn.XLOOKUP(A26,SITE5!$C$4:$C$1223,SITE5!$E$4:$E$1223,_xlfn.XLOOKUP(A26,SITE5!$C$4:$C$1223,SITE5!$F$4:$F$1223)),_xlpm.cleanRaw,SUBSTITUTE(_xlpm.raw,"_PIN","."),_xlpm.mainPart,MID(_xlpm.cleanRaw,2,FIND(".",_xlpm.cleanRaw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" t="str">
        <f>_xlfn.LET(_xlpm.raw,_xlfn.XLOOKUP(A26,SITE5!$C$4:$C$1223,SITE5!$E$4:$E$1223,_xlfn.XLOOKUP(A26,SITE5!$C$4:$C$1223,SITE5!$F$4:$F$1223)),_xlpm.cleanRaw,SUBSTITUTE(_xlpm.raw,"_PIN","."),_xlpm.mainPart,MID(_xlpm.cleanRaw,2,FIND(".",_xlpm.cleanRaw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" t="str">
        <f>""</f>
        <v/>
      </c>
      <c r="K26" t="str">
        <f t="shared" si="0"/>
        <v>A32;VCCCORE;;26.3347199999999;128.38176;;;;;</v>
      </c>
    </row>
    <row r="27" spans="1:11">
      <c r="A27" t="s">
        <v>3556</v>
      </c>
      <c r="B27" t="str">
        <f>_xlfn.XLOOKUP(A27,SITE1!$S$4:$S$1223,SITE1!$T$4:$T$1223)</f>
        <v>VCCCORE</v>
      </c>
      <c r="C27" t="str" cm="1">
        <f t="array" ref="C27">_xlfn.TEXTJOIN(",",TRUE,_xlfn.UNIQUE(TRANSPOSE(_xlfn.MAP(_xlfn.XLOOKUP(A27,SITE1!$C$4:$C$1223,SITE1!$G$4:$L$1223),_xlfn.LAMBDA(_xlpm.x,IF(_xlpm.x&lt;&gt;"",TRIM(CLEAN(LEFT(_xlpm.x,FIND(".",_xlpm.x &amp; ".")-1))),""))))))</f>
        <v/>
      </c>
      <c r="D27">
        <v>23.04288</v>
      </c>
      <c r="E27">
        <v>128.38176000000001</v>
      </c>
      <c r="F27" t="str">
        <f>_xlfn.LET(_xlpm.raw,_xlfn.XLOOKUP(A27,SITE1!$C$4:$C$1223,SITE1!$E$4:$E$1223,_xlfn.XLOOKUP(A27,SITE1!$C$4:$C$1223,SITE1!$F$4:$F$1223)),_xlpm.cleanRaw,SUBSTITUTE(SUBSTITUTE(_xlpm.raw,"_PIN","."),"PIN","."),_xlpm.mainPart,MID(_xlpm.cleanRaw,2,FIND(".",_xlpm.cleanRaw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" t="str">
        <f>_xlfn.LET(_xlpm.raw,_xlfn.XLOOKUP(A27,SITE3!$C$4:$C$1223,SITE3!$E$4:$E$1223,_xlfn.XLOOKUP(A27,SITE3!$C$4:$C$1223,SITE3!$F$4:$F$1223)),_xlpm.cleanRaw,SUBSTITUTE(_xlpm.raw,"_PIN","."),_xlpm.mainPart,MID(_xlpm.cleanRaw,2,FIND(".",_xlpm.cleanRaw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" t="str">
        <f>_xlfn.LET(_xlpm.raw,_xlfn.XLOOKUP(A27,SITE5!$C$4:$C$1223,SITE5!$E$4:$E$1223,_xlfn.XLOOKUP(A27,SITE5!$C$4:$C$1223,SITE5!$F$4:$F$1223)),_xlpm.cleanRaw,SUBSTITUTE(_xlpm.raw,"_PIN","."),_xlpm.mainPart,MID(_xlpm.cleanRaw,2,FIND(".",_xlpm.cleanRaw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" t="str">
        <f>_xlfn.LET(_xlpm.raw,_xlfn.XLOOKUP(A27,SITE5!$C$4:$C$1223,SITE5!$E$4:$E$1223,_xlfn.XLOOKUP(A27,SITE5!$C$4:$C$1223,SITE5!$F$4:$F$1223)),_xlpm.cleanRaw,SUBSTITUTE(_xlpm.raw,"_PIN","."),_xlpm.mainPart,MID(_xlpm.cleanRaw,2,FIND(".",_xlpm.cleanRaw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" t="str">
        <f>""</f>
        <v/>
      </c>
      <c r="K27" t="str">
        <f t="shared" si="0"/>
        <v>A33;VCCCORE;;23.04288;128.38176;;;;;</v>
      </c>
    </row>
    <row r="28" spans="1:11">
      <c r="A28" t="s">
        <v>3557</v>
      </c>
      <c r="B28" t="str">
        <f>_xlfn.XLOOKUP(A28,SITE1!$S$4:$S$1223,SITE1!$T$4:$T$1223)</f>
        <v>VCCCORE</v>
      </c>
      <c r="C28" t="str" cm="1">
        <f t="array" ref="C28">_xlfn.TEXTJOIN(",",TRUE,_xlfn.UNIQUE(TRANSPOSE(_xlfn.MAP(_xlfn.XLOOKUP(A28,SITE1!$C$4:$C$1223,SITE1!$G$4:$L$1223),_xlfn.LAMBDA(_xlpm.x,IF(_xlpm.x&lt;&gt;"",TRIM(CLEAN(LEFT(_xlpm.x,FIND(".",_xlpm.x &amp; ".")-1))),""))))))</f>
        <v/>
      </c>
      <c r="D28">
        <v>19.75104</v>
      </c>
      <c r="E28">
        <v>128.38176000000001</v>
      </c>
      <c r="F28" t="str">
        <f>_xlfn.LET(_xlpm.raw,_xlfn.XLOOKUP(A28,SITE1!$C$4:$C$1223,SITE1!$E$4:$E$1223,_xlfn.XLOOKUP(A28,SITE1!$C$4:$C$1223,SITE1!$F$4:$F$1223)),_xlpm.cleanRaw,SUBSTITUTE(SUBSTITUTE(_xlpm.raw,"_PIN","."),"PIN","."),_xlpm.mainPart,MID(_xlpm.cleanRaw,2,FIND(".",_xlpm.cleanRaw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" t="str">
        <f>_xlfn.LET(_xlpm.raw,_xlfn.XLOOKUP(A28,SITE3!$C$4:$C$1223,SITE3!$E$4:$E$1223,_xlfn.XLOOKUP(A28,SITE3!$C$4:$C$1223,SITE3!$F$4:$F$1223)),_xlpm.cleanRaw,SUBSTITUTE(_xlpm.raw,"_PIN","."),_xlpm.mainPart,MID(_xlpm.cleanRaw,2,FIND(".",_xlpm.cleanRaw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" t="str">
        <f>_xlfn.LET(_xlpm.raw,_xlfn.XLOOKUP(A28,SITE5!$C$4:$C$1223,SITE5!$E$4:$E$1223,_xlfn.XLOOKUP(A28,SITE5!$C$4:$C$1223,SITE5!$F$4:$F$1223)),_xlpm.cleanRaw,SUBSTITUTE(_xlpm.raw,"_PIN","."),_xlpm.mainPart,MID(_xlpm.cleanRaw,2,FIND(".",_xlpm.cleanRaw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" t="str">
        <f>_xlfn.LET(_xlpm.raw,_xlfn.XLOOKUP(A28,SITE5!$C$4:$C$1223,SITE5!$E$4:$E$1223,_xlfn.XLOOKUP(A28,SITE5!$C$4:$C$1223,SITE5!$F$4:$F$1223)),_xlpm.cleanRaw,SUBSTITUTE(_xlpm.raw,"_PIN","."),_xlpm.mainPart,MID(_xlpm.cleanRaw,2,FIND(".",_xlpm.cleanRaw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" t="str">
        <f>""</f>
        <v/>
      </c>
      <c r="K28" t="str">
        <f t="shared" si="0"/>
        <v>A34;VCCCORE;;19.75104;128.38176;;;;;</v>
      </c>
    </row>
    <row r="29" spans="1:11">
      <c r="A29" t="s">
        <v>3558</v>
      </c>
      <c r="B29" t="str">
        <f>_xlfn.XLOOKUP(A29,SITE1!$S$4:$S$1223,SITE1!$T$4:$T$1223)</f>
        <v>VCCCORE</v>
      </c>
      <c r="C29" t="str" cm="1">
        <f t="array" ref="C29">_xlfn.TEXTJOIN(",",TRUE,_xlfn.UNIQUE(TRANSPOSE(_xlfn.MAP(_xlfn.XLOOKUP(A29,SITE1!$C$4:$C$1223,SITE1!$G$4:$L$1223),_xlfn.LAMBDA(_xlpm.x,IF(_xlpm.x&lt;&gt;"",TRIM(CLEAN(LEFT(_xlpm.x,FIND(".",_xlpm.x &amp; ".")-1))),""))))))</f>
        <v/>
      </c>
      <c r="D29">
        <v>16.459199999999999</v>
      </c>
      <c r="E29">
        <v>128.38176000000001</v>
      </c>
      <c r="F29" t="str">
        <f>_xlfn.LET(_xlpm.raw,_xlfn.XLOOKUP(A29,SITE1!$C$4:$C$1223,SITE1!$E$4:$E$1223,_xlfn.XLOOKUP(A29,SITE1!$C$4:$C$1223,SITE1!$F$4:$F$1223)),_xlpm.cleanRaw,SUBSTITUTE(SUBSTITUTE(_xlpm.raw,"_PIN","."),"PIN","."),_xlpm.mainPart,MID(_xlpm.cleanRaw,2,FIND(".",_xlpm.cleanRaw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" t="str">
        <f>_xlfn.LET(_xlpm.raw,_xlfn.XLOOKUP(A29,SITE3!$C$4:$C$1223,SITE3!$E$4:$E$1223,_xlfn.XLOOKUP(A29,SITE3!$C$4:$C$1223,SITE3!$F$4:$F$1223)),_xlpm.cleanRaw,SUBSTITUTE(_xlpm.raw,"_PIN","."),_xlpm.mainPart,MID(_xlpm.cleanRaw,2,FIND(".",_xlpm.cleanRaw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" t="str">
        <f>_xlfn.LET(_xlpm.raw,_xlfn.XLOOKUP(A29,SITE5!$C$4:$C$1223,SITE5!$E$4:$E$1223,_xlfn.XLOOKUP(A29,SITE5!$C$4:$C$1223,SITE5!$F$4:$F$1223)),_xlpm.cleanRaw,SUBSTITUTE(_xlpm.raw,"_PIN","."),_xlpm.mainPart,MID(_xlpm.cleanRaw,2,FIND(".",_xlpm.cleanRaw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" t="str">
        <f>_xlfn.LET(_xlpm.raw,_xlfn.XLOOKUP(A29,SITE5!$C$4:$C$1223,SITE5!$E$4:$E$1223,_xlfn.XLOOKUP(A29,SITE5!$C$4:$C$1223,SITE5!$F$4:$F$1223)),_xlpm.cleanRaw,SUBSTITUTE(_xlpm.raw,"_PIN","."),_xlpm.mainPart,MID(_xlpm.cleanRaw,2,FIND(".",_xlpm.cleanRaw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" t="str">
        <f>""</f>
        <v/>
      </c>
      <c r="K29" t="str">
        <f t="shared" si="0"/>
        <v>A35;VCCCORE;;16.4592;128.38176;;;;;</v>
      </c>
    </row>
    <row r="30" spans="1:11">
      <c r="A30" t="s">
        <v>3833</v>
      </c>
      <c r="B30" t="str">
        <f>_xlfn.XLOOKUP(A30,SITE1!$S$4:$S$1223,SITE1!$T$4:$T$1223)</f>
        <v>VSS</v>
      </c>
      <c r="C30" t="str" cm="1">
        <f t="array" ref="C30">_xlfn.TEXTJOIN(",",TRUE,_xlfn.UNIQUE(TRANSPOSE(_xlfn.MAP(_xlfn.XLOOKUP(A30,SITE1!$C$4:$C$1223,SITE1!$G$4:$L$1223),_xlfn.LAMBDA(_xlpm.x,IF(_xlpm.x&lt;&gt;"",TRIM(CLEAN(LEFT(_xlpm.x,FIND(".",_xlpm.x &amp; ".")-1))),""))))))</f>
        <v/>
      </c>
      <c r="D30">
        <v>13.167359999999899</v>
      </c>
      <c r="E30">
        <v>128.38176000000001</v>
      </c>
      <c r="F30" t="str">
        <f>_xlfn.LET(_xlpm.raw,_xlfn.XLOOKUP(A30,SITE1!$C$4:$C$1223,SITE1!$E$4:$E$1223,_xlfn.XLOOKUP(A30,SITE1!$C$4:$C$1223,SITE1!$F$4:$F$1223)),_xlpm.cleanRaw,SUBSTITUTE(SUBSTITUTE(_xlpm.raw,"_PIN","."),"PIN","."),_xlpm.mainPart,MID(_xlpm.cleanRaw,2,FIND(".",_xlpm.cleanRaw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" t="str">
        <f>_xlfn.LET(_xlpm.raw,_xlfn.XLOOKUP(A30,SITE3!$C$4:$C$1223,SITE3!$E$4:$E$1223,_xlfn.XLOOKUP(A30,SITE3!$C$4:$C$1223,SITE3!$F$4:$F$1223)),_xlpm.cleanRaw,SUBSTITUTE(_xlpm.raw,"_PIN","."),_xlpm.mainPart,MID(_xlpm.cleanRaw,2,FIND(".",_xlpm.cleanRaw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" t="str">
        <f>_xlfn.LET(_xlpm.raw,_xlfn.XLOOKUP(A30,SITE5!$C$4:$C$1223,SITE5!$E$4:$E$1223,_xlfn.XLOOKUP(A30,SITE5!$C$4:$C$1223,SITE5!$F$4:$F$1223)),_xlpm.cleanRaw,SUBSTITUTE(_xlpm.raw,"_PIN","."),_xlpm.mainPart,MID(_xlpm.cleanRaw,2,FIND(".",_xlpm.cleanRaw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" t="str">
        <f>_xlfn.LET(_xlpm.raw,_xlfn.XLOOKUP(A30,SITE5!$C$4:$C$1223,SITE5!$E$4:$E$1223,_xlfn.XLOOKUP(A30,SITE5!$C$4:$C$1223,SITE5!$F$4:$F$1223)),_xlpm.cleanRaw,SUBSTITUTE(_xlpm.raw,"_PIN","."),_xlpm.mainPart,MID(_xlpm.cleanRaw,2,FIND(".",_xlpm.cleanRaw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" t="str">
        <f>""</f>
        <v/>
      </c>
      <c r="K30" t="str">
        <f t="shared" si="0"/>
        <v>A36;VSS;;13.1673599999999;128.38176;;;;;</v>
      </c>
    </row>
    <row r="31" spans="1:11">
      <c r="A31" t="s">
        <v>774</v>
      </c>
      <c r="B31" t="str">
        <f>_xlfn.XLOOKUP(A31,SITE1!$S$4:$S$1223,SITE1!$T$4:$T$1223)</f>
        <v>DDI3_TXP[0]</v>
      </c>
      <c r="C31" t="str" cm="1">
        <f t="array" ref="C31">_xlfn.TEXTJOIN(",",TRUE,_xlfn.UNIQUE(TRANSPOSE(_xlfn.MAP(_xlfn.XLOOKUP(A31,SITE1!$C$4:$C$1223,SITE1!$G$4:$L$1223),_xlfn.LAMBDA(_xlpm.x,IF(_xlpm.x&lt;&gt;"",TRIM(CLEAN(LEFT(_xlpm.x,FIND(".",_xlpm.x &amp; ".")-1))),""))))))</f>
        <v>LA145</v>
      </c>
      <c r="D31">
        <v>9.8755199999999999</v>
      </c>
      <c r="E31">
        <v>128.38176000000001</v>
      </c>
      <c r="F31" t="str">
        <f>_xlfn.LET(_xlpm.raw,_xlfn.XLOOKUP(A31,SITE1!$C$4:$C$1223,SITE1!$E$4:$E$1223,_xlfn.XLOOKUP(A31,SITE1!$C$4:$C$1223,SITE1!$F$4:$F$1223)),_xlpm.cleanRaw,SUBSTITUTE(SUBSTITUTE(_xlpm.raw,"_PIN","."),"PIN","."),_xlpm.mainPart,MID(_xlpm.cleanRaw,2,FIND(".",_xlpm.cleanRaw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G31" t="str">
        <f>_xlfn.LET(_xlpm.raw,_xlfn.XLOOKUP(A31,SITE3!$C$4:$C$1223,SITE3!$E$4:$E$1223,_xlfn.XLOOKUP(A31,SITE3!$C$4:$C$1223,SITE3!$F$4:$F$1223)),_xlpm.cleanRaw,SUBSTITUTE(_xlpm.raw,"_PIN","."),_xlpm.mainPart,MID(_xlpm.cleanRaw,2,FIND(".",_xlpm.cleanRaw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809102</v>
      </c>
      <c r="H31" t="str">
        <f>_xlfn.LET(_xlpm.raw,_xlfn.XLOOKUP(A31,SITE5!$C$4:$C$1223,SITE5!$E$4:$E$1223,_xlfn.XLOOKUP(A31,SITE5!$C$4:$C$1223,SITE5!$F$4:$F$1223)),_xlpm.cleanRaw,SUBSTITUTE(_xlpm.raw,"_PIN","."),_xlpm.mainPart,MID(_xlpm.cleanRaw,2,FIND(".",_xlpm.cleanRaw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I31" t="str">
        <f>_xlfn.LET(_xlpm.raw,_xlfn.XLOOKUP(A31,SITE5!$C$4:$C$1223,SITE5!$E$4:$E$1223,_xlfn.XLOOKUP(A31,SITE5!$C$4:$C$1223,SITE5!$F$4:$F$1223)),_xlpm.cleanRaw,SUBSTITUTE(_xlpm.raw,"_PIN","."),_xlpm.mainPart,MID(_xlpm.cleanRaw,2,FIND(".",_xlpm.cleanRaw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J31" t="str">
        <f>""</f>
        <v/>
      </c>
      <c r="K31" t="str">
        <f t="shared" si="0"/>
        <v>A37;DDI3_TXP[0];LA145;9.87552;128.38176;506021;809102;709023;709023;</v>
      </c>
    </row>
    <row r="32" spans="1:11">
      <c r="A32" t="s">
        <v>3834</v>
      </c>
      <c r="B32" t="str">
        <f>_xlfn.XLOOKUP(A32,SITE1!$S$4:$S$1223,SITE1!$T$4:$T$1223)</f>
        <v>VSS</v>
      </c>
      <c r="C32" t="str" cm="1">
        <f t="array" ref="C32">_xlfn.TEXTJOIN(",",TRUE,_xlfn.UNIQUE(TRANSPOSE(_xlfn.MAP(_xlfn.XLOOKUP(A32,SITE1!$C$4:$C$1223,SITE1!$G$4:$L$1223),_xlfn.LAMBDA(_xlpm.x,IF(_xlpm.x&lt;&gt;"",TRIM(CLEAN(LEFT(_xlpm.x,FIND(".",_xlpm.x &amp; ".")-1))),""))))))</f>
        <v/>
      </c>
      <c r="D32">
        <v>6.5836799999999904</v>
      </c>
      <c r="E32">
        <v>128.38176000000001</v>
      </c>
      <c r="F32" t="str">
        <f>_xlfn.LET(_xlpm.raw,_xlfn.XLOOKUP(A32,SITE1!$C$4:$C$1223,SITE1!$E$4:$E$1223,_xlfn.XLOOKUP(A32,SITE1!$C$4:$C$1223,SITE1!$F$4:$F$1223)),_xlpm.cleanRaw,SUBSTITUTE(SUBSTITUTE(_xlpm.raw,"_PIN","."),"PIN","."),_xlpm.mainPart,MID(_xlpm.cleanRaw,2,FIND(".",_xlpm.cleanRaw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" t="str">
        <f>_xlfn.LET(_xlpm.raw,_xlfn.XLOOKUP(A32,SITE3!$C$4:$C$1223,SITE3!$E$4:$E$1223,_xlfn.XLOOKUP(A32,SITE3!$C$4:$C$1223,SITE3!$F$4:$F$1223)),_xlpm.cleanRaw,SUBSTITUTE(_xlpm.raw,"_PIN","."),_xlpm.mainPart,MID(_xlpm.cleanRaw,2,FIND(".",_xlpm.cleanRaw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" t="str">
        <f>_xlfn.LET(_xlpm.raw,_xlfn.XLOOKUP(A32,SITE5!$C$4:$C$1223,SITE5!$E$4:$E$1223,_xlfn.XLOOKUP(A32,SITE5!$C$4:$C$1223,SITE5!$F$4:$F$1223)),_xlpm.cleanRaw,SUBSTITUTE(_xlpm.raw,"_PIN","."),_xlpm.mainPart,MID(_xlpm.cleanRaw,2,FIND(".",_xlpm.cleanRaw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" t="str">
        <f>_xlfn.LET(_xlpm.raw,_xlfn.XLOOKUP(A32,SITE5!$C$4:$C$1223,SITE5!$E$4:$E$1223,_xlfn.XLOOKUP(A32,SITE5!$C$4:$C$1223,SITE5!$F$4:$F$1223)),_xlpm.cleanRaw,SUBSTITUTE(_xlpm.raw,"_PIN","."),_xlpm.mainPart,MID(_xlpm.cleanRaw,2,FIND(".",_xlpm.cleanRaw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" t="str">
        <f>""</f>
        <v/>
      </c>
      <c r="K32" t="str">
        <f t="shared" si="0"/>
        <v>A38;VSS;;6.58367999999999;128.38176;;;;;</v>
      </c>
    </row>
    <row r="33" spans="1:11">
      <c r="A33" t="s">
        <v>3768</v>
      </c>
      <c r="B33" t="str">
        <f>_xlfn.XLOOKUP(A33,SITE1!$S$4:$S$1223,SITE1!$T$4:$T$1223)</f>
        <v>VCCSA</v>
      </c>
      <c r="C33" t="str" cm="1">
        <f t="array" ref="C33">_xlfn.TEXTJOIN(",",TRUE,_xlfn.UNIQUE(TRANSPOSE(_xlfn.MAP(_xlfn.XLOOKUP(A33,SITE1!$C$4:$C$1223,SITE1!$G$4:$L$1223),_xlfn.LAMBDA(_xlpm.x,IF(_xlpm.x&lt;&gt;"",TRIM(CLEAN(LEFT(_xlpm.x,FIND(".",_xlpm.x &amp; ".")-1))),""))))))</f>
        <v/>
      </c>
      <c r="D33">
        <v>121.79808</v>
      </c>
      <c r="E33">
        <v>125.08992000000001</v>
      </c>
      <c r="F33" t="str">
        <f>_xlfn.LET(_xlpm.raw,_xlfn.XLOOKUP(A33,SITE1!$C$4:$C$1223,SITE1!$E$4:$E$1223,_xlfn.XLOOKUP(A33,SITE1!$C$4:$C$1223,SITE1!$F$4:$F$1223)),_xlpm.cleanRaw,SUBSTITUTE(SUBSTITUTE(_xlpm.raw,"_PIN","."),"PIN","."),_xlpm.mainPart,MID(_xlpm.cleanRaw,2,FIND(".",_xlpm.cleanRaw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" t="str">
        <f>_xlfn.LET(_xlpm.raw,_xlfn.XLOOKUP(A33,SITE3!$C$4:$C$1223,SITE3!$E$4:$E$1223,_xlfn.XLOOKUP(A33,SITE3!$C$4:$C$1223,SITE3!$F$4:$F$1223)),_xlpm.cleanRaw,SUBSTITUTE(_xlpm.raw,"_PIN","."),_xlpm.mainPart,MID(_xlpm.cleanRaw,2,FIND(".",_xlpm.cleanRaw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" t="str">
        <f>_xlfn.LET(_xlpm.raw,_xlfn.XLOOKUP(A33,SITE5!$C$4:$C$1223,SITE5!$E$4:$E$1223,_xlfn.XLOOKUP(A33,SITE5!$C$4:$C$1223,SITE5!$F$4:$F$1223)),_xlpm.cleanRaw,SUBSTITUTE(_xlpm.raw,"_PIN","."),_xlpm.mainPart,MID(_xlpm.cleanRaw,2,FIND(".",_xlpm.cleanRaw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" t="str">
        <f>_xlfn.LET(_xlpm.raw,_xlfn.XLOOKUP(A33,SITE5!$C$4:$C$1223,SITE5!$E$4:$E$1223,_xlfn.XLOOKUP(A33,SITE5!$C$4:$C$1223,SITE5!$F$4:$F$1223)),_xlpm.cleanRaw,SUBSTITUTE(_xlpm.raw,"_PIN","."),_xlpm.mainPart,MID(_xlpm.cleanRaw,2,FIND(".",_xlpm.cleanRaw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" t="str">
        <f>""</f>
        <v/>
      </c>
      <c r="K33" t="str">
        <f t="shared" si="0"/>
        <v>B3;VCCSA;;121.79808;125.08992;;;;;</v>
      </c>
    </row>
    <row r="34" spans="1:11">
      <c r="A34" t="s">
        <v>3322</v>
      </c>
      <c r="B34" t="str">
        <f>_xlfn.XLOOKUP(A34,SITE1!$S$4:$S$1223,SITE1!$T$4:$T$1223)</f>
        <v>PCIEX16_TXN[3]</v>
      </c>
      <c r="C34" t="str" cm="1">
        <f t="array" ref="C34">_xlfn.TEXTJOIN(",",TRUE,_xlfn.UNIQUE(TRANSPOSE(_xlfn.MAP(_xlfn.XLOOKUP(A34,SITE1!$C$4:$C$1223,SITE1!$G$4:$L$1223),_xlfn.LAMBDA(_xlpm.x,IF(_xlpm.x&lt;&gt;"",TRIM(CLEAN(LEFT(_xlpm.x,FIND(".",_xlpm.x &amp; ".")-1))),""))))))</f>
        <v>LA107,CA107,KA104</v>
      </c>
      <c r="D34">
        <v>118.50624000000001</v>
      </c>
      <c r="E34">
        <v>125.08992000000001</v>
      </c>
      <c r="F34" t="str">
        <f>_xlfn.LET(_xlpm.raw,_xlfn.XLOOKUP(A34,SITE1!$C$4:$C$1223,SITE1!$E$4:$E$1223,_xlfn.XLOOKUP(A34,SITE1!$C$4:$C$1223,SITE1!$F$4:$F$1223)),_xlpm.cleanRaw,SUBSTITUTE(SUBSTITUTE(_xlpm.raw,"_PIN","."),"PIN","."),_xlpm.mainPart,MID(_xlpm.cleanRaw,2,FIND(".",_xlpm.cleanRaw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G34" t="str">
        <f>_xlfn.LET(_xlpm.raw,_xlfn.XLOOKUP(A34,SITE3!$C$4:$C$1223,SITE3!$E$4:$E$1223,_xlfn.XLOOKUP(A34,SITE3!$C$4:$C$1223,SITE3!$F$4:$F$1223)),_xlpm.cleanRaw,SUBSTITUTE(_xlpm.raw,"_PIN","."),_xlpm.mainPart,MID(_xlpm.cleanRaw,2,FIND(".",_xlpm.cleanRaw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34" t="str">
        <f>_xlfn.LET(_xlpm.raw,_xlfn.XLOOKUP(A34,SITE5!$C$4:$C$1223,SITE5!$E$4:$E$1223,_xlfn.XLOOKUP(A34,SITE5!$C$4:$C$1223,SITE5!$F$4:$F$1223)),_xlpm.cleanRaw,SUBSTITUTE(_xlpm.raw,"_PIN","."),_xlpm.mainPart,MID(_xlpm.cleanRaw,2,FIND(".",_xlpm.cleanRaw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34" t="str">
        <f>_xlfn.LET(_xlpm.raw,_xlfn.XLOOKUP(A34,SITE5!$C$4:$C$1223,SITE5!$E$4:$E$1223,_xlfn.XLOOKUP(A34,SITE5!$C$4:$C$1223,SITE5!$F$4:$F$1223)),_xlpm.cleanRaw,SUBSTITUTE(_xlpm.raw,"_PIN","."),_xlpm.mainPart,MID(_xlpm.cleanRaw,2,FIND(".",_xlpm.cleanRaw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34" t="str">
        <f>""</f>
        <v/>
      </c>
      <c r="K34" t="str">
        <f t="shared" si="0"/>
        <v>B4;PCIEX16_TXN[3];LA107,CA107,KA104;118.50624;125.08992;504116;502051;707120;707120;</v>
      </c>
    </row>
    <row r="35" spans="1:11">
      <c r="A35" t="s">
        <v>3393</v>
      </c>
      <c r="B35" t="str">
        <f>_xlfn.XLOOKUP(A35,SITE1!$S$4:$S$1223,SITE1!$T$4:$T$1223)</f>
        <v>PCIEX16_TXP[3]</v>
      </c>
      <c r="C35" t="str" cm="1">
        <f t="array" ref="C35">_xlfn.TEXTJOIN(",",TRUE,_xlfn.UNIQUE(TRANSPOSE(_xlfn.MAP(_xlfn.XLOOKUP(A35,SITE1!$C$4:$C$1223,SITE1!$G$4:$L$1223),_xlfn.LAMBDA(_xlpm.x,IF(_xlpm.x&lt;&gt;"",TRIM(CLEAN(LEFT(_xlpm.x,FIND(".",_xlpm.x &amp; ".")-1))),""))))))</f>
        <v>LA108,CA108,KA104</v>
      </c>
      <c r="D35">
        <v>115.2144</v>
      </c>
      <c r="E35">
        <v>125.08992000000001</v>
      </c>
      <c r="F35" t="str">
        <f>_xlfn.LET(_xlpm.raw,_xlfn.XLOOKUP(A35,SITE1!$C$4:$C$1223,SITE1!$E$4:$E$1223,_xlfn.XLOOKUP(A35,SITE1!$C$4:$C$1223,SITE1!$F$4:$F$1223)),_xlpm.cleanRaw,SUBSTITUTE(SUBSTITUTE(_xlpm.raw,"_PIN","."),"PIN","."),_xlpm.mainPart,MID(_xlpm.cleanRaw,2,FIND(".",_xlpm.cleanRaw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G35" t="str">
        <f>_xlfn.LET(_xlpm.raw,_xlfn.XLOOKUP(A35,SITE3!$C$4:$C$1223,SITE3!$E$4:$E$1223,_xlfn.XLOOKUP(A35,SITE3!$C$4:$C$1223,SITE3!$F$4:$F$1223)),_xlpm.cleanRaw,SUBSTITUTE(_xlpm.raw,"_PIN","."),_xlpm.mainPart,MID(_xlpm.cleanRaw,2,FIND(".",_xlpm.cleanRaw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35" t="str">
        <f>_xlfn.LET(_xlpm.raw,_xlfn.XLOOKUP(A35,SITE5!$C$4:$C$1223,SITE5!$E$4:$E$1223,_xlfn.XLOOKUP(A35,SITE5!$C$4:$C$1223,SITE5!$F$4:$F$1223)),_xlpm.cleanRaw,SUBSTITUTE(_xlpm.raw,"_PIN","."),_xlpm.mainPart,MID(_xlpm.cleanRaw,2,FIND(".",_xlpm.cleanRaw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35" t="str">
        <f>_xlfn.LET(_xlpm.raw,_xlfn.XLOOKUP(A35,SITE5!$C$4:$C$1223,SITE5!$E$4:$E$1223,_xlfn.XLOOKUP(A35,SITE5!$C$4:$C$1223,SITE5!$F$4:$F$1223)),_xlpm.cleanRaw,SUBSTITUTE(_xlpm.raw,"_PIN","."),_xlpm.mainPart,MID(_xlpm.cleanRaw,2,FIND(".",_xlpm.cleanRaw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35" t="str">
        <f>""</f>
        <v/>
      </c>
      <c r="K35" t="str">
        <f t="shared" si="0"/>
        <v>B5;PCIEX16_TXP[3];LA108,CA108,KA104;115.2144;125.08992;504114;502053;707118;707118;</v>
      </c>
    </row>
    <row r="36" spans="1:11">
      <c r="A36" t="s">
        <v>3771</v>
      </c>
      <c r="B36" t="str">
        <f>_xlfn.XLOOKUP(A36,SITE1!$S$4:$S$1223,SITE1!$T$4:$T$1223)</f>
        <v>VCCSA</v>
      </c>
      <c r="C36" t="str" cm="1">
        <f t="array" ref="C36">_xlfn.TEXTJOIN(",",TRUE,_xlfn.UNIQUE(TRANSPOSE(_xlfn.MAP(_xlfn.XLOOKUP(A36,SITE1!$C$4:$C$1223,SITE1!$G$4:$L$1223),_xlfn.LAMBDA(_xlpm.x,IF(_xlpm.x&lt;&gt;"",TRIM(CLEAN(LEFT(_xlpm.x,FIND(".",_xlpm.x &amp; ".")-1))),""))))))</f>
        <v/>
      </c>
      <c r="D36">
        <v>111.92256</v>
      </c>
      <c r="E36">
        <v>125.08992000000001</v>
      </c>
      <c r="F36" t="str">
        <f>_xlfn.LET(_xlpm.raw,_xlfn.XLOOKUP(A36,SITE1!$C$4:$C$1223,SITE1!$E$4:$E$1223,_xlfn.XLOOKUP(A36,SITE1!$C$4:$C$1223,SITE1!$F$4:$F$1223)),_xlpm.cleanRaw,SUBSTITUTE(SUBSTITUTE(_xlpm.raw,"_PIN","."),"PIN","."),_xlpm.mainPart,MID(_xlpm.cleanRaw,2,FIND(".",_xlpm.cleanRaw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" t="str">
        <f>_xlfn.LET(_xlpm.raw,_xlfn.XLOOKUP(A36,SITE3!$C$4:$C$1223,SITE3!$E$4:$E$1223,_xlfn.XLOOKUP(A36,SITE3!$C$4:$C$1223,SITE3!$F$4:$F$1223)),_xlpm.cleanRaw,SUBSTITUTE(_xlpm.raw,"_PIN","."),_xlpm.mainPart,MID(_xlpm.cleanRaw,2,FIND(".",_xlpm.cleanRaw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" t="str">
        <f>_xlfn.LET(_xlpm.raw,_xlfn.XLOOKUP(A36,SITE5!$C$4:$C$1223,SITE5!$E$4:$E$1223,_xlfn.XLOOKUP(A36,SITE5!$C$4:$C$1223,SITE5!$F$4:$F$1223)),_xlpm.cleanRaw,SUBSTITUTE(_xlpm.raw,"_PIN","."),_xlpm.mainPart,MID(_xlpm.cleanRaw,2,FIND(".",_xlpm.cleanRaw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" t="str">
        <f>_xlfn.LET(_xlpm.raw,_xlfn.XLOOKUP(A36,SITE5!$C$4:$C$1223,SITE5!$E$4:$E$1223,_xlfn.XLOOKUP(A36,SITE5!$C$4:$C$1223,SITE5!$F$4:$F$1223)),_xlpm.cleanRaw,SUBSTITUTE(_xlpm.raw,"_PIN","."),_xlpm.mainPart,MID(_xlpm.cleanRaw,2,FIND(".",_xlpm.cleanRaw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" t="str">
        <f>""</f>
        <v/>
      </c>
      <c r="K36" t="str">
        <f t="shared" si="0"/>
        <v>B6;VCCSA;;111.92256;125.08992;;;;;</v>
      </c>
    </row>
    <row r="37" spans="1:11">
      <c r="A37" t="s">
        <v>3361</v>
      </c>
      <c r="B37" t="str">
        <f>_xlfn.XLOOKUP(A37,SITE1!$S$4:$S$1223,SITE1!$T$4:$T$1223)</f>
        <v>PCIEX16_TXP[1]</v>
      </c>
      <c r="C37" t="str" cm="1">
        <f t="array" ref="C37">_xlfn.TEXTJOIN(",",TRUE,_xlfn.UNIQUE(TRANSPOSE(_xlfn.MAP(_xlfn.XLOOKUP(A37,SITE1!$C$4:$C$1223,SITE1!$G$4:$L$1223),_xlfn.LAMBDA(_xlpm.x,IF(_xlpm.x&lt;&gt;"",TRIM(CLEAN(LEFT(_xlpm.x,FIND(".",_xlpm.x &amp; ".")-1))),""))))))</f>
        <v>LA104,CA104,KA102</v>
      </c>
      <c r="D37">
        <v>108.63072</v>
      </c>
      <c r="E37">
        <v>125.08992000000001</v>
      </c>
      <c r="F37" t="str">
        <f>_xlfn.LET(_xlpm.raw,_xlfn.XLOOKUP(A37,SITE1!$C$4:$C$1223,SITE1!$E$4:$E$1223,_xlfn.XLOOKUP(A37,SITE1!$C$4:$C$1223,SITE1!$F$4:$F$1223)),_xlpm.cleanRaw,SUBSTITUTE(SUBSTITUTE(_xlpm.raw,"_PIN","."),"PIN","."),_xlpm.mainPart,MID(_xlpm.cleanRaw,2,FIND(".",_xlpm.cleanRaw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G37" t="str">
        <f>_xlfn.LET(_xlpm.raw,_xlfn.XLOOKUP(A37,SITE3!$C$4:$C$1223,SITE3!$E$4:$E$1223,_xlfn.XLOOKUP(A37,SITE3!$C$4:$C$1223,SITE3!$F$4:$F$1223)),_xlpm.cleanRaw,SUBSTITUTE(_xlpm.raw,"_PIN","."),_xlpm.mainPart,MID(_xlpm.cleanRaw,2,FIND(".",_xlpm.cleanRaw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37" t="str">
        <f>_xlfn.LET(_xlpm.raw,_xlfn.XLOOKUP(A37,SITE5!$C$4:$C$1223,SITE5!$E$4:$E$1223,_xlfn.XLOOKUP(A37,SITE5!$C$4:$C$1223,SITE5!$F$4:$F$1223)),_xlpm.cleanRaw,SUBSTITUTE(_xlpm.raw,"_PIN","."),_xlpm.mainPart,MID(_xlpm.cleanRaw,2,FIND(".",_xlpm.cleanRaw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37" t="str">
        <f>_xlfn.LET(_xlpm.raw,_xlfn.XLOOKUP(A37,SITE5!$C$4:$C$1223,SITE5!$E$4:$E$1223,_xlfn.XLOOKUP(A37,SITE5!$C$4:$C$1223,SITE5!$F$4:$F$1223)),_xlpm.cleanRaw,SUBSTITUTE(_xlpm.raw,"_PIN","."),_xlpm.mainPart,MID(_xlpm.cleanRaw,2,FIND(".",_xlpm.cleanRaw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37" t="str">
        <f>""</f>
        <v/>
      </c>
      <c r="K37" t="str">
        <f t="shared" si="0"/>
        <v>B7;PCIEX16_TXP[1];LA104,CA104,KA102;108.63072;125.08992;504117;502049;707115;707115;</v>
      </c>
    </row>
    <row r="38" spans="1:11">
      <c r="A38" t="s">
        <v>3275</v>
      </c>
      <c r="B38" t="str">
        <f>_xlfn.XLOOKUP(A38,SITE1!$S$4:$S$1223,SITE1!$T$4:$T$1223)</f>
        <v>PCIEX16_TXN[0]</v>
      </c>
      <c r="C38" t="str" cm="1">
        <f t="array" ref="C38">_xlfn.TEXTJOIN(",",TRUE,_xlfn.UNIQUE(TRANSPOSE(_xlfn.MAP(_xlfn.XLOOKUP(A38,SITE1!$C$4:$C$1223,SITE1!$G$4:$L$1223),_xlfn.LAMBDA(_xlpm.x,IF(_xlpm.x&lt;&gt;"",TRIM(CLEAN(LEFT(_xlpm.x,FIND(".",_xlpm.x &amp; ".")-1))),""))))))</f>
        <v>LA101,CA101,KA101</v>
      </c>
      <c r="D38">
        <v>105.33887999999899</v>
      </c>
      <c r="E38">
        <v>125.08992000000001</v>
      </c>
      <c r="F38" t="str">
        <f>_xlfn.LET(_xlpm.raw,_xlfn.XLOOKUP(A38,SITE1!$C$4:$C$1223,SITE1!$E$4:$E$1223,_xlfn.XLOOKUP(A38,SITE1!$C$4:$C$1223,SITE1!$F$4:$F$1223)),_xlpm.cleanRaw,SUBSTITUTE(SUBSTITUTE(_xlpm.raw,"_PIN","."),"PIN","."),_xlpm.mainPart,MID(_xlpm.cleanRaw,2,FIND(".",_xlpm.cleanRaw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G38" t="str">
        <f>_xlfn.LET(_xlpm.raw,_xlfn.XLOOKUP(A38,SITE3!$C$4:$C$1223,SITE3!$E$4:$E$1223,_xlfn.XLOOKUP(A38,SITE3!$C$4:$C$1223,SITE3!$F$4:$F$1223)),_xlpm.cleanRaw,SUBSTITUTE(_xlpm.raw,"_PIN","."),_xlpm.mainPart,MID(_xlpm.cleanRaw,2,FIND(".",_xlpm.cleanRaw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38" t="str">
        <f>_xlfn.LET(_xlpm.raw,_xlfn.XLOOKUP(A38,SITE5!$C$4:$C$1223,SITE5!$E$4:$E$1223,_xlfn.XLOOKUP(A38,SITE5!$C$4:$C$1223,SITE5!$F$4:$F$1223)),_xlpm.cleanRaw,SUBSTITUTE(_xlpm.raw,"_PIN","."),_xlpm.mainPart,MID(_xlpm.cleanRaw,2,FIND(".",_xlpm.cleanRaw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38" t="str">
        <f>_xlfn.LET(_xlpm.raw,_xlfn.XLOOKUP(A38,SITE5!$C$4:$C$1223,SITE5!$E$4:$E$1223,_xlfn.XLOOKUP(A38,SITE5!$C$4:$C$1223,SITE5!$F$4:$F$1223)),_xlpm.cleanRaw,SUBSTITUTE(_xlpm.raw,"_PIN","."),_xlpm.mainPart,MID(_xlpm.cleanRaw,2,FIND(".",_xlpm.cleanRaw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38" t="str">
        <f>""</f>
        <v/>
      </c>
      <c r="K38" t="str">
        <f t="shared" si="0"/>
        <v>B8;PCIEX16_TXN[0];LA101,CA101,KA101;105.338879999999;125.08992;504102;503004;707102;707102;</v>
      </c>
    </row>
    <row r="39" spans="1:11">
      <c r="A39" t="s">
        <v>278</v>
      </c>
      <c r="B39" t="str">
        <f>_xlfn.XLOOKUP(A39,SITE1!$S$4:$S$1223,SITE1!$T$4:$T$1223)</f>
        <v>PCIEX4_TXP[3]</v>
      </c>
      <c r="C39" t="str" cm="1">
        <f t="array" ref="C39">_xlfn.TEXTJOIN(",",TRUE,_xlfn.UNIQUE(TRANSPOSE(_xlfn.MAP(_xlfn.XLOOKUP(A39,SITE1!$C$4:$C$1223,SITE1!$G$4:$L$1223),_xlfn.LAMBDA(_xlpm.x,IF(_xlpm.x&lt;&gt;"",TRIM(CLEAN(LEFT(_xlpm.x,FIND(".",_xlpm.x &amp; ".")-1))),""))))))</f>
        <v/>
      </c>
      <c r="D39">
        <v>102.04704</v>
      </c>
      <c r="E39">
        <v>125.08992000000001</v>
      </c>
      <c r="F39" t="str">
        <f>_xlfn.LET(_xlpm.raw,_xlfn.XLOOKUP(A39,SITE1!$C$4:$C$1223,SITE1!$E$4:$E$1223,_xlfn.XLOOKUP(A39,SITE1!$C$4:$C$1223,SITE1!$F$4:$F$1223)),_xlpm.cleanRaw,SUBSTITUTE(SUBSTITUTE(_xlpm.raw,"_PIN","."),"PIN","."),_xlpm.mainPart,MID(_xlpm.cleanRaw,2,FIND(".",_xlpm.cleanRaw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G39" t="str">
        <f>_xlfn.LET(_xlpm.raw,_xlfn.XLOOKUP(A39,SITE3!$C$4:$C$1223,SITE3!$E$4:$E$1223,_xlfn.XLOOKUP(A39,SITE3!$C$4:$C$1223,SITE3!$F$4:$F$1223)),_xlpm.cleanRaw,SUBSTITUTE(_xlpm.raw,"_PIN","."),_xlpm.mainPart,MID(_xlpm.cleanRaw,2,FIND(".",_xlpm.cleanRaw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808048</v>
      </c>
      <c r="H39" t="str">
        <f>_xlfn.LET(_xlpm.raw,_xlfn.XLOOKUP(A39,SITE5!$C$4:$C$1223,SITE5!$E$4:$E$1223,_xlfn.XLOOKUP(A39,SITE5!$C$4:$C$1223,SITE5!$F$4:$F$1223)),_xlpm.cleanRaw,SUBSTITUTE(_xlpm.raw,"_PIN","."),_xlpm.mainPart,MID(_xlpm.cleanRaw,2,FIND(".",_xlpm.cleanRaw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I39" t="str">
        <f>_xlfn.LET(_xlpm.raw,_xlfn.XLOOKUP(A39,SITE5!$C$4:$C$1223,SITE5!$E$4:$E$1223,_xlfn.XLOOKUP(A39,SITE5!$C$4:$C$1223,SITE5!$F$4:$F$1223)),_xlpm.cleanRaw,SUBSTITUTE(_xlpm.raw,"_PIN","."),_xlpm.mainPart,MID(_xlpm.cleanRaw,2,FIND(".",_xlpm.cleanRaw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J39" t="str">
        <f>""</f>
        <v/>
      </c>
      <c r="K39" t="str">
        <f t="shared" si="0"/>
        <v>B9;PCIEX4_TXP[3];;102.04704;125.08992;505079;808048;707085;707085;</v>
      </c>
    </row>
    <row r="40" spans="1:11">
      <c r="A40" t="s">
        <v>4049</v>
      </c>
      <c r="B40" t="str">
        <f>_xlfn.XLOOKUP(A40,SITE1!$S$4:$S$1223,SITE1!$T$4:$T$1223)</f>
        <v>VSS</v>
      </c>
      <c r="C40" t="str" cm="1">
        <f t="array" ref="C40">_xlfn.TEXTJOIN(",",TRUE,_xlfn.UNIQUE(TRANSPOSE(_xlfn.MAP(_xlfn.XLOOKUP(A40,SITE1!$C$4:$C$1223,SITE1!$G$4:$L$1223),_xlfn.LAMBDA(_xlpm.x,IF(_xlpm.x&lt;&gt;"",TRIM(CLEAN(LEFT(_xlpm.x,FIND(".",_xlpm.x &amp; ".")-1))),""))))))</f>
        <v/>
      </c>
      <c r="D40">
        <v>98.755200000000002</v>
      </c>
      <c r="E40">
        <v>125.08992000000001</v>
      </c>
      <c r="F40" t="str">
        <f>_xlfn.LET(_xlpm.raw,_xlfn.XLOOKUP(A40,SITE1!$C$4:$C$1223,SITE1!$E$4:$E$1223,_xlfn.XLOOKUP(A40,SITE1!$C$4:$C$1223,SITE1!$F$4:$F$1223)),_xlpm.cleanRaw,SUBSTITUTE(SUBSTITUTE(_xlpm.raw,"_PIN","."),"PIN","."),_xlpm.mainPart,MID(_xlpm.cleanRaw,2,FIND(".",_xlpm.cleanRaw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" t="str">
        <f>_xlfn.LET(_xlpm.raw,_xlfn.XLOOKUP(A40,SITE3!$C$4:$C$1223,SITE3!$E$4:$E$1223,_xlfn.XLOOKUP(A40,SITE3!$C$4:$C$1223,SITE3!$F$4:$F$1223)),_xlpm.cleanRaw,SUBSTITUTE(_xlpm.raw,"_PIN","."),_xlpm.mainPart,MID(_xlpm.cleanRaw,2,FIND(".",_xlpm.cleanRaw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" t="str">
        <f>_xlfn.LET(_xlpm.raw,_xlfn.XLOOKUP(A40,SITE5!$C$4:$C$1223,SITE5!$E$4:$E$1223,_xlfn.XLOOKUP(A40,SITE5!$C$4:$C$1223,SITE5!$F$4:$F$1223)),_xlpm.cleanRaw,SUBSTITUTE(_xlpm.raw,"_PIN","."),_xlpm.mainPart,MID(_xlpm.cleanRaw,2,FIND(".",_xlpm.cleanRaw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" t="str">
        <f>_xlfn.LET(_xlpm.raw,_xlfn.XLOOKUP(A40,SITE5!$C$4:$C$1223,SITE5!$E$4:$E$1223,_xlfn.XLOOKUP(A40,SITE5!$C$4:$C$1223,SITE5!$F$4:$F$1223)),_xlpm.cleanRaw,SUBSTITUTE(_xlpm.raw,"_PIN","."),_xlpm.mainPart,MID(_xlpm.cleanRaw,2,FIND(".",_xlpm.cleanRaw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" t="str">
        <f>""</f>
        <v/>
      </c>
      <c r="K40" t="str">
        <f t="shared" si="0"/>
        <v>B10;VSS;;98.7552;125.08992;;;;;</v>
      </c>
    </row>
    <row r="41" spans="1:11">
      <c r="A41" t="s">
        <v>266</v>
      </c>
      <c r="B41" t="str">
        <f>_xlfn.XLOOKUP(A41,SITE1!$S$4:$S$1223,SITE1!$T$4:$T$1223)</f>
        <v>PCIEX4_TXP[1]</v>
      </c>
      <c r="C41" t="str" cm="1">
        <f t="array" ref="C41">_xlfn.TEXTJOIN(",",TRUE,_xlfn.UNIQUE(TRANSPOSE(_xlfn.MAP(_xlfn.XLOOKUP(A41,SITE1!$C$4:$C$1223,SITE1!$G$4:$L$1223),_xlfn.LAMBDA(_xlpm.x,IF(_xlpm.x&lt;&gt;"",TRIM(CLEAN(LEFT(_xlpm.x,FIND(".",_xlpm.x &amp; ".")-1))),""))))))</f>
        <v/>
      </c>
      <c r="D41">
        <v>95.463359999999597</v>
      </c>
      <c r="E41">
        <v>125.08992000000001</v>
      </c>
      <c r="F41" t="str">
        <f>_xlfn.LET(_xlpm.raw,_xlfn.XLOOKUP(A41,SITE1!$C$4:$C$1223,SITE1!$E$4:$E$1223,_xlfn.XLOOKUP(A41,SITE1!$C$4:$C$1223,SITE1!$F$4:$F$1223)),_xlpm.cleanRaw,SUBSTITUTE(SUBSTITUTE(_xlpm.raw,"_PIN","."),"PIN","."),_xlpm.mainPart,MID(_xlpm.cleanRaw,2,FIND(".",_xlpm.cleanRaw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G41" t="str">
        <f>_xlfn.LET(_xlpm.raw,_xlfn.XLOOKUP(A41,SITE3!$C$4:$C$1223,SITE3!$E$4:$E$1223,_xlfn.XLOOKUP(A41,SITE3!$C$4:$C$1223,SITE3!$F$4:$F$1223)),_xlpm.cleanRaw,SUBSTITUTE(_xlpm.raw,"_PIN","."),_xlpm.mainPart,MID(_xlpm.cleanRaw,2,FIND(".",_xlpm.cleanRaw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808041</v>
      </c>
      <c r="H41" t="str">
        <f>_xlfn.LET(_xlpm.raw,_xlfn.XLOOKUP(A41,SITE5!$C$4:$C$1223,SITE5!$E$4:$E$1223,_xlfn.XLOOKUP(A41,SITE5!$C$4:$C$1223,SITE5!$F$4:$F$1223)),_xlpm.cleanRaw,SUBSTITUTE(_xlpm.raw,"_PIN","."),_xlpm.mainPart,MID(_xlpm.cleanRaw,2,FIND(".",_xlpm.cleanRaw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I41" t="str">
        <f>_xlfn.LET(_xlpm.raw,_xlfn.XLOOKUP(A41,SITE5!$C$4:$C$1223,SITE5!$E$4:$E$1223,_xlfn.XLOOKUP(A41,SITE5!$C$4:$C$1223,SITE5!$F$4:$F$1223)),_xlpm.cleanRaw,SUBSTITUTE(_xlpm.raw,"_PIN","."),_xlpm.mainPart,MID(_xlpm.cleanRaw,2,FIND(".",_xlpm.cleanRaw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J41" t="str">
        <f>""</f>
        <v/>
      </c>
      <c r="K41" t="str">
        <f t="shared" si="0"/>
        <v>B11;PCIEX4_TXP[1];;95.4633599999996;125.08992;505056;808041;707089;707089;</v>
      </c>
    </row>
    <row r="42" spans="1:11">
      <c r="A42" t="s">
        <v>235</v>
      </c>
      <c r="B42" t="str">
        <f>_xlfn.XLOOKUP(A42,SITE1!$S$4:$S$1223,SITE1!$T$4:$T$1223)</f>
        <v>PCIEX4_TXN[0]</v>
      </c>
      <c r="C42" t="str" cm="1">
        <f t="array" ref="C42">_xlfn.TEXTJOIN(",",TRUE,_xlfn.UNIQUE(TRANSPOSE(_xlfn.MAP(_xlfn.XLOOKUP(A42,SITE1!$C$4:$C$1223,SITE1!$G$4:$L$1223),_xlfn.LAMBDA(_xlpm.x,IF(_xlpm.x&lt;&gt;"",TRIM(CLEAN(LEFT(_xlpm.x,FIND(".",_xlpm.x &amp; ".")-1))),""))))))</f>
        <v/>
      </c>
      <c r="D42">
        <v>92.171519999999603</v>
      </c>
      <c r="E42">
        <v>125.08992000000001</v>
      </c>
      <c r="F42" t="str">
        <f>_xlfn.LET(_xlpm.raw,_xlfn.XLOOKUP(A42,SITE1!$C$4:$C$1223,SITE1!$E$4:$E$1223,_xlfn.XLOOKUP(A42,SITE1!$C$4:$C$1223,SITE1!$F$4:$F$1223)),_xlpm.cleanRaw,SUBSTITUTE(SUBSTITUTE(_xlpm.raw,"_PIN","."),"PIN","."),_xlpm.mainPart,MID(_xlpm.cleanRaw,2,FIND(".",_xlpm.cleanRaw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G42" t="str">
        <f>_xlfn.LET(_xlpm.raw,_xlfn.XLOOKUP(A42,SITE3!$C$4:$C$1223,SITE3!$E$4:$E$1223,_xlfn.XLOOKUP(A42,SITE3!$C$4:$C$1223,SITE3!$F$4:$F$1223)),_xlpm.cleanRaw,SUBSTITUTE(_xlpm.raw,"_PIN","."),_xlpm.mainPart,MID(_xlpm.cleanRaw,2,FIND(".",_xlpm.cleanRaw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808084</v>
      </c>
      <c r="H42" t="str">
        <f>_xlfn.LET(_xlpm.raw,_xlfn.XLOOKUP(A42,SITE5!$C$4:$C$1223,SITE5!$E$4:$E$1223,_xlfn.XLOOKUP(A42,SITE5!$C$4:$C$1223,SITE5!$F$4:$F$1223)),_xlpm.cleanRaw,SUBSTITUTE(_xlpm.raw,"_PIN","."),_xlpm.mainPart,MID(_xlpm.cleanRaw,2,FIND(".",_xlpm.cleanRaw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I42" t="str">
        <f>_xlfn.LET(_xlpm.raw,_xlfn.XLOOKUP(A42,SITE5!$C$4:$C$1223,SITE5!$E$4:$E$1223,_xlfn.XLOOKUP(A42,SITE5!$C$4:$C$1223,SITE5!$F$4:$F$1223)),_xlpm.cleanRaw,SUBSTITUTE(_xlpm.raw,"_PIN","."),_xlpm.mainPart,MID(_xlpm.cleanRaw,2,FIND(".",_xlpm.cleanRaw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J42" t="str">
        <f>""</f>
        <v/>
      </c>
      <c r="K42" t="str">
        <f t="shared" si="0"/>
        <v>B12;PCIEX4_TXN[0];;92.1715199999996;125.08992;504123;808084;707128;707128;</v>
      </c>
    </row>
    <row r="43" spans="1:11">
      <c r="A43" t="s">
        <v>3512</v>
      </c>
      <c r="B43" t="str">
        <f>_xlfn.XLOOKUP(A43,SITE1!$S$4:$S$1223,SITE1!$T$4:$T$1223)</f>
        <v>VCCST_PWRGD</v>
      </c>
      <c r="C43" t="str" cm="1">
        <f t="array" ref="C43">_xlfn.TEXTJOIN(",",TRUE,_xlfn.UNIQUE(TRANSPOSE(_xlfn.MAP(_xlfn.XLOOKUP(A43,SITE1!$C$4:$C$1223,SITE1!$G$4:$L$1223),_xlfn.LAMBDA(_xlpm.x,IF(_xlpm.x&lt;&gt;"",TRIM(CLEAN(LEFT(_xlpm.x,FIND(".",_xlpm.x &amp; ".")-1))),""))))))</f>
        <v/>
      </c>
      <c r="D43">
        <v>88.879679999999595</v>
      </c>
      <c r="E43">
        <v>125.08992000000001</v>
      </c>
      <c r="F43" t="str">
        <f>_xlfn.LET(_xlpm.raw,_xlfn.XLOOKUP(A43,SITE1!$C$4:$C$1223,SITE1!$E$4:$E$1223,_xlfn.XLOOKUP(A43,SITE1!$C$4:$C$1223,SITE1!$F$4:$F$1223)),_xlpm.cleanRaw,SUBSTITUTE(SUBSTITUTE(_xlpm.raw,"_PIN","."),"PIN","."),_xlpm.mainPart,MID(_xlpm.cleanRaw,2,FIND(".",_xlpm.cleanRaw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G43" t="str">
        <f>_xlfn.LET(_xlpm.raw,_xlfn.XLOOKUP(A43,SITE3!$C$4:$C$1223,SITE3!$E$4:$E$1223,_xlfn.XLOOKUP(A43,SITE3!$C$4:$C$1223,SITE3!$F$4:$F$1223)),_xlpm.cleanRaw,SUBSTITUTE(_xlpm.raw,"_PIN","."),_xlpm.mainPart,MID(_xlpm.cleanRaw,2,FIND(".",_xlpm.cleanRaw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807015</v>
      </c>
      <c r="H43" t="str">
        <f>_xlfn.LET(_xlpm.raw,_xlfn.XLOOKUP(A43,SITE5!$C$4:$C$1223,SITE5!$E$4:$E$1223,_xlfn.XLOOKUP(A43,SITE5!$C$4:$C$1223,SITE5!$F$4:$F$1223)),_xlpm.cleanRaw,SUBSTITUTE(_xlpm.raw,"_PIN","."),_xlpm.mainPart,MID(_xlpm.cleanRaw,2,FIND(".",_xlpm.cleanRaw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I43" t="str">
        <f>_xlfn.LET(_xlpm.raw,_xlfn.XLOOKUP(A43,SITE5!$C$4:$C$1223,SITE5!$E$4:$E$1223,_xlfn.XLOOKUP(A43,SITE5!$C$4:$C$1223,SITE5!$F$4:$F$1223)),_xlpm.cleanRaw,SUBSTITUTE(_xlpm.raw,"_PIN","."),_xlpm.mainPart,MID(_xlpm.cleanRaw,2,FIND(".",_xlpm.cleanRaw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J43" t="str">
        <f>""</f>
        <v/>
      </c>
      <c r="K43" t="str">
        <f t="shared" si="0"/>
        <v>B13;VCCST_PWRGD;;88.8796799999996;125.08992;507100;807015;708041;708041;</v>
      </c>
    </row>
    <row r="44" spans="1:11">
      <c r="A44" t="s">
        <v>3531</v>
      </c>
      <c r="B44" t="str">
        <f>_xlfn.XLOOKUP(A44,SITE1!$S$4:$S$1223,SITE1!$T$4:$T$1223)</f>
        <v>VIDSOUT</v>
      </c>
      <c r="C44" t="str" cm="1">
        <f t="array" ref="C44">_xlfn.TEXTJOIN(",",TRUE,_xlfn.UNIQUE(TRANSPOSE(_xlfn.MAP(_xlfn.XLOOKUP(A44,SITE1!$C$4:$C$1223,SITE1!$G$4:$L$1223),_xlfn.LAMBDA(_xlpm.x,IF(_xlpm.x&lt;&gt;"",TRIM(CLEAN(LEFT(_xlpm.x,FIND(".",_xlpm.x &amp; ".")-1))),""))))))</f>
        <v/>
      </c>
      <c r="D44">
        <v>85.58784</v>
      </c>
      <c r="E44">
        <v>125.08992000000001</v>
      </c>
      <c r="F44" t="str">
        <f>_xlfn.LET(_xlpm.raw,_xlfn.XLOOKUP(A44,SITE1!$C$4:$C$1223,SITE1!$E$4:$E$1223,_xlfn.XLOOKUP(A44,SITE1!$C$4:$C$1223,SITE1!$F$4:$F$1223)),_xlpm.cleanRaw,SUBSTITUTE(SUBSTITUTE(_xlpm.raw,"_PIN","."),"PIN","."),_xlpm.mainPart,MID(_xlpm.cleanRaw,2,FIND(".",_xlpm.cleanRaw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G44" t="str">
        <f>_xlfn.LET(_xlpm.raw,_xlfn.XLOOKUP(A44,SITE3!$C$4:$C$1223,SITE3!$E$4:$E$1223,_xlfn.XLOOKUP(A44,SITE3!$C$4:$C$1223,SITE3!$F$4:$F$1223)),_xlpm.cleanRaw,SUBSTITUTE(_xlpm.raw,"_PIN","."),_xlpm.mainPart,MID(_xlpm.cleanRaw,2,FIND(".",_xlpm.cleanRaw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807036</v>
      </c>
      <c r="H44" t="str">
        <f>_xlfn.LET(_xlpm.raw,_xlfn.XLOOKUP(A44,SITE5!$C$4:$C$1223,SITE5!$E$4:$E$1223,_xlfn.XLOOKUP(A44,SITE5!$C$4:$C$1223,SITE5!$F$4:$F$1223)),_xlpm.cleanRaw,SUBSTITUTE(_xlpm.raw,"_PIN","."),_xlpm.mainPart,MID(_xlpm.cleanRaw,2,FIND(".",_xlpm.cleanRaw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I44" t="str">
        <f>_xlfn.LET(_xlpm.raw,_xlfn.XLOOKUP(A44,SITE5!$C$4:$C$1223,SITE5!$E$4:$E$1223,_xlfn.XLOOKUP(A44,SITE5!$C$4:$C$1223,SITE5!$F$4:$F$1223)),_xlpm.cleanRaw,SUBSTITUTE(_xlpm.raw,"_PIN","."),_xlpm.mainPart,MID(_xlpm.cleanRaw,2,FIND(".",_xlpm.cleanRaw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J44" t="str">
        <f>""</f>
        <v/>
      </c>
      <c r="K44" t="str">
        <f t="shared" si="0"/>
        <v>B14;VIDSOUT;;85.58784;125.08992;504093;807036;708047;708047;</v>
      </c>
    </row>
    <row r="45" spans="1:11">
      <c r="A45" t="s">
        <v>180</v>
      </c>
      <c r="B45" t="str">
        <f>_xlfn.XLOOKUP(A45,SITE1!$S$4:$S$1223,SITE1!$T$4:$T$1223)</f>
        <v>H_RTCCLK</v>
      </c>
      <c r="C45" t="str" cm="1">
        <f t="array" ref="C45">_xlfn.TEXTJOIN(",",TRUE,_xlfn.UNIQUE(TRANSPOSE(_xlfn.MAP(_xlfn.XLOOKUP(A45,SITE1!$C$4:$C$1223,SITE1!$G$4:$L$1223),_xlfn.LAMBDA(_xlpm.x,IF(_xlpm.x&lt;&gt;"",TRIM(CLEAN(LEFT(_xlpm.x,FIND(".",_xlpm.x &amp; ".")-1))),""))))))</f>
        <v/>
      </c>
      <c r="D45">
        <v>82.296000000000006</v>
      </c>
      <c r="E45">
        <v>125.08992000000001</v>
      </c>
      <c r="F45" t="str">
        <f>_xlfn.LET(_xlpm.raw,_xlfn.XLOOKUP(A45,SITE1!$C$4:$C$1223,SITE1!$E$4:$E$1223,_xlfn.XLOOKUP(A45,SITE1!$C$4:$C$1223,SITE1!$F$4:$F$1223)),_xlpm.cleanRaw,SUBSTITUTE(SUBSTITUTE(_xlpm.raw,"_PIN","."),"PIN","."),_xlpm.mainPart,MID(_xlpm.cleanRaw,2,FIND(".",_xlpm.cleanRaw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G45" t="str">
        <f>_xlfn.LET(_xlpm.raw,_xlfn.XLOOKUP(A45,SITE3!$C$4:$C$1223,SITE3!$E$4:$E$1223,_xlfn.XLOOKUP(A45,SITE3!$C$4:$C$1223,SITE3!$F$4:$F$1223)),_xlpm.cleanRaw,SUBSTITUTE(_xlpm.raw,"_PIN","."),_xlpm.mainPart,MID(_xlpm.cleanRaw,2,FIND(".",_xlpm.cleanRaw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808071</v>
      </c>
      <c r="H45" t="str">
        <f>_xlfn.LET(_xlpm.raw,_xlfn.XLOOKUP(A45,SITE5!$C$4:$C$1223,SITE5!$E$4:$E$1223,_xlfn.XLOOKUP(A45,SITE5!$C$4:$C$1223,SITE5!$F$4:$F$1223)),_xlpm.cleanRaw,SUBSTITUTE(_xlpm.raw,"_PIN","."),_xlpm.mainPart,MID(_xlpm.cleanRaw,2,FIND(".",_xlpm.cleanRaw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I45" t="str">
        <f>_xlfn.LET(_xlpm.raw,_xlfn.XLOOKUP(A45,SITE5!$C$4:$C$1223,SITE5!$E$4:$E$1223,_xlfn.XLOOKUP(A45,SITE5!$C$4:$C$1223,SITE5!$F$4:$F$1223)),_xlpm.cleanRaw,SUBSTITUTE(_xlpm.raw,"_PIN","."),_xlpm.mainPart,MID(_xlpm.cleanRaw,2,FIND(".",_xlpm.cleanRaw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J45" t="str">
        <f>""</f>
        <v/>
      </c>
      <c r="K45" t="str">
        <f t="shared" si="0"/>
        <v>B15;H_RTCCLK;;82.296;125.08992;505049;808071;709006;709006;</v>
      </c>
    </row>
    <row r="46" spans="1:11">
      <c r="A46" t="s">
        <v>3500</v>
      </c>
      <c r="B46" t="str">
        <f>_xlfn.XLOOKUP(A46,SITE1!$S$4:$S$1223,SITE1!$T$4:$T$1223)</f>
        <v>VCCCORE_SENSE</v>
      </c>
      <c r="C46" t="str" cm="1">
        <f t="array" ref="C46">_xlfn.TEXTJOIN(",",TRUE,_xlfn.UNIQUE(TRANSPOSE(_xlfn.MAP(_xlfn.XLOOKUP(A46,SITE1!$C$4:$C$1223,SITE1!$G$4:$L$1223),_xlfn.LAMBDA(_xlpm.x,IF(_xlpm.x&lt;&gt;"",TRIM(CLEAN(LEFT(_xlpm.x,FIND(".",_xlpm.x &amp; ".")-1))),""))))))</f>
        <v/>
      </c>
      <c r="D46">
        <v>79.004159999999999</v>
      </c>
      <c r="E46">
        <v>125.08992000000001</v>
      </c>
      <c r="F46" t="str">
        <f>_xlfn.LET(_xlpm.raw,_xlfn.XLOOKUP(A46,SITE1!$C$4:$C$1223,SITE1!$E$4:$E$1223,_xlfn.XLOOKUP(A46,SITE1!$C$4:$C$1223,SITE1!$F$4:$F$1223)),_xlpm.cleanRaw,SUBSTITUTE(SUBSTITUTE(_xlpm.raw,"_PIN","."),"PIN","."),_xlpm.mainPart,MID(_xlpm.cleanRaw,2,FIND(".",_xlpm.cleanRaw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_xlfn.LET(_xlpm.raw,_xlfn.XLOOKUP(A46,SITE3!$C$4:$C$1223,SITE3!$E$4:$E$1223,_xlfn.XLOOKUP(A46,SITE3!$C$4:$C$1223,SITE3!$F$4:$F$1223)),_xlpm.cleanRaw,SUBSTITUTE(_xlpm.raw,"_PIN","."),_xlpm.mainPart,MID(_xlpm.cleanRaw,2,FIND(".",_xlpm.cleanRaw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" t="str">
        <f>_xlfn.LET(_xlpm.raw,_xlfn.XLOOKUP(A46,SITE5!$C$4:$C$1223,SITE5!$E$4:$E$1223,_xlfn.XLOOKUP(A46,SITE5!$C$4:$C$1223,SITE5!$F$4:$F$1223)),_xlpm.cleanRaw,SUBSTITUTE(_xlpm.raw,"_PIN","."),_xlpm.mainPart,MID(_xlpm.cleanRaw,2,FIND(".",_xlpm.cleanRaw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" t="str">
        <f>_xlfn.LET(_xlpm.raw,_xlfn.XLOOKUP(A46,SITE5!$C$4:$C$1223,SITE5!$E$4:$E$1223,_xlfn.XLOOKUP(A46,SITE5!$C$4:$C$1223,SITE5!$F$4:$F$1223)),_xlpm.cleanRaw,SUBSTITUTE(_xlpm.raw,"_PIN","."),_xlpm.mainPart,MID(_xlpm.cleanRaw,2,FIND(".",_xlpm.cleanRaw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" t="str">
        <f>""</f>
        <v/>
      </c>
      <c r="K46" t="str">
        <f t="shared" si="0"/>
        <v>B16;VCCCORE_SENSE;;79.00416;125.08992;;;;;</v>
      </c>
    </row>
    <row r="47" spans="1:11">
      <c r="A47" t="s">
        <v>3583</v>
      </c>
      <c r="B47" t="str">
        <f>_xlfn.XLOOKUP(A47,SITE1!$S$4:$S$1223,SITE1!$T$4:$T$1223)</f>
        <v>VCCCORE</v>
      </c>
      <c r="C47" t="str" cm="1">
        <f t="array" ref="C47">_xlfn.TEXTJOIN(",",TRUE,_xlfn.UNIQUE(TRANSPOSE(_xlfn.MAP(_xlfn.XLOOKUP(A47,SITE1!$C$4:$C$1223,SITE1!$G$4:$L$1223),_xlfn.LAMBDA(_xlpm.x,IF(_xlpm.x&lt;&gt;"",TRIM(CLEAN(LEFT(_xlpm.x,FIND(".",_xlpm.x &amp; ".")-1))),""))))))</f>
        <v/>
      </c>
      <c r="D47">
        <v>75.712320000000005</v>
      </c>
      <c r="E47">
        <v>125.08992000000001</v>
      </c>
      <c r="F47" t="str">
        <f>_xlfn.LET(_xlpm.raw,_xlfn.XLOOKUP(A47,SITE1!$C$4:$C$1223,SITE1!$E$4:$E$1223,_xlfn.XLOOKUP(A47,SITE1!$C$4:$C$1223,SITE1!$F$4:$F$1223)),_xlpm.cleanRaw,SUBSTITUTE(SUBSTITUTE(_xlpm.raw,"_PIN","."),"PIN","."),_xlpm.mainPart,MID(_xlpm.cleanRaw,2,FIND(".",_xlpm.cleanRaw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" t="str">
        <f>_xlfn.LET(_xlpm.raw,_xlfn.XLOOKUP(A47,SITE3!$C$4:$C$1223,SITE3!$E$4:$E$1223,_xlfn.XLOOKUP(A47,SITE3!$C$4:$C$1223,SITE3!$F$4:$F$1223)),_xlpm.cleanRaw,SUBSTITUTE(_xlpm.raw,"_PIN","."),_xlpm.mainPart,MID(_xlpm.cleanRaw,2,FIND(".",_xlpm.cleanRaw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" t="str">
        <f>_xlfn.LET(_xlpm.raw,_xlfn.XLOOKUP(A47,SITE5!$C$4:$C$1223,SITE5!$E$4:$E$1223,_xlfn.XLOOKUP(A47,SITE5!$C$4:$C$1223,SITE5!$F$4:$F$1223)),_xlpm.cleanRaw,SUBSTITUTE(_xlpm.raw,"_PIN","."),_xlpm.mainPart,MID(_xlpm.cleanRaw,2,FIND(".",_xlpm.cleanRaw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" t="str">
        <f>_xlfn.LET(_xlpm.raw,_xlfn.XLOOKUP(A47,SITE5!$C$4:$C$1223,SITE5!$E$4:$E$1223,_xlfn.XLOOKUP(A47,SITE5!$C$4:$C$1223,SITE5!$F$4:$F$1223)),_xlpm.cleanRaw,SUBSTITUTE(_xlpm.raw,"_PIN","."),_xlpm.mainPart,MID(_xlpm.cleanRaw,2,FIND(".",_xlpm.cleanRaw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" t="str">
        <f>""</f>
        <v/>
      </c>
      <c r="K47" t="str">
        <f t="shared" si="0"/>
        <v>B17;VCCCORE;;75.71232;125.08992;;;;;</v>
      </c>
    </row>
    <row r="48" spans="1:11">
      <c r="A48" t="s">
        <v>3584</v>
      </c>
      <c r="B48" t="str">
        <f>_xlfn.XLOOKUP(A48,SITE1!$S$4:$S$1223,SITE1!$T$4:$T$1223)</f>
        <v>VCCCORE</v>
      </c>
      <c r="C48" t="str" cm="1">
        <f t="array" ref="C48">_xlfn.TEXTJOIN(",",TRUE,_xlfn.UNIQUE(TRANSPOSE(_xlfn.MAP(_xlfn.XLOOKUP(A48,SITE1!$C$4:$C$1223,SITE1!$G$4:$L$1223),_xlfn.LAMBDA(_xlpm.x,IF(_xlpm.x&lt;&gt;"",TRIM(CLEAN(LEFT(_xlpm.x,FIND(".",_xlpm.x &amp; ".")-1))),""))))))</f>
        <v/>
      </c>
      <c r="D48">
        <v>72.420479999999998</v>
      </c>
      <c r="E48">
        <v>125.08992000000001</v>
      </c>
      <c r="F48" t="str">
        <f>_xlfn.LET(_xlpm.raw,_xlfn.XLOOKUP(A48,SITE1!$C$4:$C$1223,SITE1!$E$4:$E$1223,_xlfn.XLOOKUP(A48,SITE1!$C$4:$C$1223,SITE1!$F$4:$F$1223)),_xlpm.cleanRaw,SUBSTITUTE(SUBSTITUTE(_xlpm.raw,"_PIN","."),"PIN","."),_xlpm.mainPart,MID(_xlpm.cleanRaw,2,FIND(".",_xlpm.cleanRaw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" t="str">
        <f>_xlfn.LET(_xlpm.raw,_xlfn.XLOOKUP(A48,SITE3!$C$4:$C$1223,SITE3!$E$4:$E$1223,_xlfn.XLOOKUP(A48,SITE3!$C$4:$C$1223,SITE3!$F$4:$F$1223)),_xlpm.cleanRaw,SUBSTITUTE(_xlpm.raw,"_PIN","."),_xlpm.mainPart,MID(_xlpm.cleanRaw,2,FIND(".",_xlpm.cleanRaw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" t="str">
        <f>_xlfn.LET(_xlpm.raw,_xlfn.XLOOKUP(A48,SITE5!$C$4:$C$1223,SITE5!$E$4:$E$1223,_xlfn.XLOOKUP(A48,SITE5!$C$4:$C$1223,SITE5!$F$4:$F$1223)),_xlpm.cleanRaw,SUBSTITUTE(_xlpm.raw,"_PIN","."),_xlpm.mainPart,MID(_xlpm.cleanRaw,2,FIND(".",_xlpm.cleanRaw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" t="str">
        <f>_xlfn.LET(_xlpm.raw,_xlfn.XLOOKUP(A48,SITE5!$C$4:$C$1223,SITE5!$E$4:$E$1223,_xlfn.XLOOKUP(A48,SITE5!$C$4:$C$1223,SITE5!$F$4:$F$1223)),_xlpm.cleanRaw,SUBSTITUTE(_xlpm.raw,"_PIN","."),_xlpm.mainPart,MID(_xlpm.cleanRaw,2,FIND(".",_xlpm.cleanRaw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" t="str">
        <f>""</f>
        <v/>
      </c>
      <c r="K48" t="str">
        <f t="shared" si="0"/>
        <v>B18;VCCCORE;;72.42048;125.08992;;;;;</v>
      </c>
    </row>
    <row r="49" spans="1:11">
      <c r="A49" t="s">
        <v>345</v>
      </c>
      <c r="B49" t="str">
        <f>_xlfn.XLOOKUP(A49,SITE1!$S$4:$S$1223,SITE1!$T$4:$T$1223)</f>
        <v>NC04</v>
      </c>
      <c r="C49" t="str" cm="1">
        <f t="array" ref="C49">_xlfn.TEXTJOIN(",",TRUE,_xlfn.UNIQUE(TRANSPOSE(_xlfn.MAP(_xlfn.XLOOKUP(A49,SITE1!$C$4:$C$1223,SITE1!$G$4:$L$1223),_xlfn.LAMBDA(_xlpm.x,IF(_xlpm.x&lt;&gt;"",TRIM(CLEAN(LEFT(_xlpm.x,FIND(".",_xlpm.x &amp; ".")-1))),""))))))</f>
        <v/>
      </c>
      <c r="D49">
        <v>69.128639999999905</v>
      </c>
      <c r="E49">
        <v>125.08992000000001</v>
      </c>
      <c r="F49" t="str">
        <f>_xlfn.LET(_xlpm.raw,_xlfn.XLOOKUP(A49,SITE1!$C$4:$C$1223,SITE1!$E$4:$E$1223,_xlfn.XLOOKUP(A49,SITE1!$C$4:$C$1223,SITE1!$F$4:$F$1223)),_xlpm.cleanRaw,SUBSTITUTE(SUBSTITUTE(_xlpm.raw,"_PIN","."),"PIN","."),_xlpm.mainPart,MID(_xlpm.cleanRaw,2,FIND(".",_xlpm.cleanRaw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" t="str">
        <f>_xlfn.LET(_xlpm.raw,_xlfn.XLOOKUP(A49,SITE3!$C$4:$C$1223,SITE3!$E$4:$E$1223,_xlfn.XLOOKUP(A49,SITE3!$C$4:$C$1223,SITE3!$F$4:$F$1223)),_xlpm.cleanRaw,SUBSTITUTE(_xlpm.raw,"_PIN","."),_xlpm.mainPart,MID(_xlpm.cleanRaw,2,FIND(".",_xlpm.cleanRaw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" t="str">
        <f>_xlfn.LET(_xlpm.raw,_xlfn.XLOOKUP(A49,SITE5!$C$4:$C$1223,SITE5!$E$4:$E$1223,_xlfn.XLOOKUP(A49,SITE5!$C$4:$C$1223,SITE5!$F$4:$F$1223)),_xlpm.cleanRaw,SUBSTITUTE(_xlpm.raw,"_PIN","."),_xlpm.mainPart,MID(_xlpm.cleanRaw,2,FIND(".",_xlpm.cleanRaw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" t="str">
        <f>_xlfn.LET(_xlpm.raw,_xlfn.XLOOKUP(A49,SITE5!$C$4:$C$1223,SITE5!$E$4:$E$1223,_xlfn.XLOOKUP(A49,SITE5!$C$4:$C$1223,SITE5!$F$4:$F$1223)),_xlpm.cleanRaw,SUBSTITUTE(_xlpm.raw,"_PIN","."),_xlpm.mainPart,MID(_xlpm.cleanRaw,2,FIND(".",_xlpm.cleanRaw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" t="str">
        <f>""</f>
        <v/>
      </c>
      <c r="K49" t="str">
        <f t="shared" si="0"/>
        <v>B19;NC04;;69.1286399999999;125.08992;;;;;</v>
      </c>
    </row>
    <row r="50" spans="1:11">
      <c r="A50" t="s">
        <v>347</v>
      </c>
      <c r="B50" t="str">
        <f>_xlfn.XLOOKUP(A50,SITE1!$S$4:$S$1223,SITE1!$T$4:$T$1223)</f>
        <v>NC05</v>
      </c>
      <c r="C50" t="str" cm="1">
        <f t="array" ref="C50">_xlfn.TEXTJOIN(",",TRUE,_xlfn.UNIQUE(TRANSPOSE(_xlfn.MAP(_xlfn.XLOOKUP(A50,SITE1!$C$4:$C$1223,SITE1!$G$4:$L$1223),_xlfn.LAMBDA(_xlpm.x,IF(_xlpm.x&lt;&gt;"",TRIM(CLEAN(LEFT(_xlpm.x,FIND(".",_xlpm.x &amp; ".")-1))),""))))))</f>
        <v/>
      </c>
      <c r="D50">
        <v>65.836799999999997</v>
      </c>
      <c r="E50">
        <v>125.08992000000001</v>
      </c>
      <c r="F50" t="str">
        <f>_xlfn.LET(_xlpm.raw,_xlfn.XLOOKUP(A50,SITE1!$C$4:$C$1223,SITE1!$E$4:$E$1223,_xlfn.XLOOKUP(A50,SITE1!$C$4:$C$1223,SITE1!$F$4:$F$1223)),_xlpm.cleanRaw,SUBSTITUTE(SUBSTITUTE(_xlpm.raw,"_PIN","."),"PIN","."),_xlpm.mainPart,MID(_xlpm.cleanRaw,2,FIND(".",_xlpm.cleanRaw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" t="str">
        <f>_xlfn.LET(_xlpm.raw,_xlfn.XLOOKUP(A50,SITE3!$C$4:$C$1223,SITE3!$E$4:$E$1223,_xlfn.XLOOKUP(A50,SITE3!$C$4:$C$1223,SITE3!$F$4:$F$1223)),_xlpm.cleanRaw,SUBSTITUTE(_xlpm.raw,"_PIN","."),_xlpm.mainPart,MID(_xlpm.cleanRaw,2,FIND(".",_xlpm.cleanRaw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" t="str">
        <f>_xlfn.LET(_xlpm.raw,_xlfn.XLOOKUP(A50,SITE5!$C$4:$C$1223,SITE5!$E$4:$E$1223,_xlfn.XLOOKUP(A50,SITE5!$C$4:$C$1223,SITE5!$F$4:$F$1223)),_xlpm.cleanRaw,SUBSTITUTE(_xlpm.raw,"_PIN","."),_xlpm.mainPart,MID(_xlpm.cleanRaw,2,FIND(".",_xlpm.cleanRaw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" t="str">
        <f>_xlfn.LET(_xlpm.raw,_xlfn.XLOOKUP(A50,SITE5!$C$4:$C$1223,SITE5!$E$4:$E$1223,_xlfn.XLOOKUP(A50,SITE5!$C$4:$C$1223,SITE5!$F$4:$F$1223)),_xlpm.cleanRaw,SUBSTITUTE(_xlpm.raw,"_PIN","."),_xlpm.mainPart,MID(_xlpm.cleanRaw,2,FIND(".",_xlpm.cleanRaw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" t="str">
        <f>""</f>
        <v/>
      </c>
      <c r="K50" t="str">
        <f t="shared" si="0"/>
        <v>B20;NC05;;65.8368;125.08992;;;;;</v>
      </c>
    </row>
    <row r="51" spans="1:11">
      <c r="A51" t="s">
        <v>349</v>
      </c>
      <c r="B51" t="str">
        <f>_xlfn.XLOOKUP(A51,SITE1!$S$4:$S$1223,SITE1!$T$4:$T$1223)</f>
        <v>NC06</v>
      </c>
      <c r="C51" t="str" cm="1">
        <f t="array" ref="C51">_xlfn.TEXTJOIN(",",TRUE,_xlfn.UNIQUE(TRANSPOSE(_xlfn.MAP(_xlfn.XLOOKUP(A51,SITE1!$C$4:$C$1223,SITE1!$G$4:$L$1223),_xlfn.LAMBDA(_xlpm.x,IF(_xlpm.x&lt;&gt;"",TRIM(CLEAN(LEFT(_xlpm.x,FIND(".",_xlpm.x &amp; ".")-1))),""))))))</f>
        <v/>
      </c>
      <c r="D51">
        <v>62.544960000000003</v>
      </c>
      <c r="E51">
        <v>125.08992000000001</v>
      </c>
      <c r="F51" t="str">
        <f>_xlfn.LET(_xlpm.raw,_xlfn.XLOOKUP(A51,SITE1!$C$4:$C$1223,SITE1!$E$4:$E$1223,_xlfn.XLOOKUP(A51,SITE1!$C$4:$C$1223,SITE1!$F$4:$F$1223)),_xlpm.cleanRaw,SUBSTITUTE(SUBSTITUTE(_xlpm.raw,"_PIN","."),"PIN","."),_xlpm.mainPart,MID(_xlpm.cleanRaw,2,FIND(".",_xlpm.cleanRaw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" t="str">
        <f>_xlfn.LET(_xlpm.raw,_xlfn.XLOOKUP(A51,SITE3!$C$4:$C$1223,SITE3!$E$4:$E$1223,_xlfn.XLOOKUP(A51,SITE3!$C$4:$C$1223,SITE3!$F$4:$F$1223)),_xlpm.cleanRaw,SUBSTITUTE(_xlpm.raw,"_PIN","."),_xlpm.mainPart,MID(_xlpm.cleanRaw,2,FIND(".",_xlpm.cleanRaw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" t="str">
        <f>_xlfn.LET(_xlpm.raw,_xlfn.XLOOKUP(A51,SITE5!$C$4:$C$1223,SITE5!$E$4:$E$1223,_xlfn.XLOOKUP(A51,SITE5!$C$4:$C$1223,SITE5!$F$4:$F$1223)),_xlpm.cleanRaw,SUBSTITUTE(_xlpm.raw,"_PIN","."),_xlpm.mainPart,MID(_xlpm.cleanRaw,2,FIND(".",_xlpm.cleanRaw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" t="str">
        <f>_xlfn.LET(_xlpm.raw,_xlfn.XLOOKUP(A51,SITE5!$C$4:$C$1223,SITE5!$E$4:$E$1223,_xlfn.XLOOKUP(A51,SITE5!$C$4:$C$1223,SITE5!$F$4:$F$1223)),_xlpm.cleanRaw,SUBSTITUTE(_xlpm.raw,"_PIN","."),_xlpm.mainPart,MID(_xlpm.cleanRaw,2,FIND(".",_xlpm.cleanRaw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" t="str">
        <f>""</f>
        <v/>
      </c>
      <c r="K51" t="str">
        <f t="shared" si="0"/>
        <v>B21;NC06;;62.54496;125.08992;;;;;</v>
      </c>
    </row>
    <row r="52" spans="1:11">
      <c r="A52" t="s">
        <v>351</v>
      </c>
      <c r="B52" t="str">
        <f>_xlfn.XLOOKUP(A52,SITE1!$S$4:$S$1223,SITE1!$T$4:$T$1223)</f>
        <v>NC07</v>
      </c>
      <c r="C52" t="str" cm="1">
        <f t="array" ref="C52">_xlfn.TEXTJOIN(",",TRUE,_xlfn.UNIQUE(TRANSPOSE(_xlfn.MAP(_xlfn.XLOOKUP(A52,SITE1!$C$4:$C$1223,SITE1!$G$4:$L$1223),_xlfn.LAMBDA(_xlpm.x,IF(_xlpm.x&lt;&gt;"",TRIM(CLEAN(LEFT(_xlpm.x,FIND(".",_xlpm.x &amp; ".")-1))),""))))))</f>
        <v/>
      </c>
      <c r="D52">
        <v>59.253120000000003</v>
      </c>
      <c r="E52">
        <v>125.08992000000001</v>
      </c>
      <c r="F52" t="str">
        <f>_xlfn.LET(_xlpm.raw,_xlfn.XLOOKUP(A52,SITE1!$C$4:$C$1223,SITE1!$E$4:$E$1223,_xlfn.XLOOKUP(A52,SITE1!$C$4:$C$1223,SITE1!$F$4:$F$1223)),_xlpm.cleanRaw,SUBSTITUTE(SUBSTITUTE(_xlpm.raw,"_PIN","."),"PIN","."),_xlpm.mainPart,MID(_xlpm.cleanRaw,2,FIND(".",_xlpm.cleanRaw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" t="str">
        <f>_xlfn.LET(_xlpm.raw,_xlfn.XLOOKUP(A52,SITE3!$C$4:$C$1223,SITE3!$E$4:$E$1223,_xlfn.XLOOKUP(A52,SITE3!$C$4:$C$1223,SITE3!$F$4:$F$1223)),_xlpm.cleanRaw,SUBSTITUTE(_xlpm.raw,"_PIN","."),_xlpm.mainPart,MID(_xlpm.cleanRaw,2,FIND(".",_xlpm.cleanRaw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" t="str">
        <f>_xlfn.LET(_xlpm.raw,_xlfn.XLOOKUP(A52,SITE5!$C$4:$C$1223,SITE5!$E$4:$E$1223,_xlfn.XLOOKUP(A52,SITE5!$C$4:$C$1223,SITE5!$F$4:$F$1223)),_xlpm.cleanRaw,SUBSTITUTE(_xlpm.raw,"_PIN","."),_xlpm.mainPart,MID(_xlpm.cleanRaw,2,FIND(".",_xlpm.cleanRaw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" t="str">
        <f>_xlfn.LET(_xlpm.raw,_xlfn.XLOOKUP(A52,SITE5!$C$4:$C$1223,SITE5!$E$4:$E$1223,_xlfn.XLOOKUP(A52,SITE5!$C$4:$C$1223,SITE5!$F$4:$F$1223)),_xlpm.cleanRaw,SUBSTITUTE(_xlpm.raw,"_PIN","."),_xlpm.mainPart,MID(_xlpm.cleanRaw,2,FIND(".",_xlpm.cleanRaw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" t="str">
        <f>""</f>
        <v/>
      </c>
      <c r="K52" t="str">
        <f t="shared" si="0"/>
        <v>B22;NC07;;59.25312;125.08992;;;;;</v>
      </c>
    </row>
    <row r="53" spans="1:11">
      <c r="A53" t="s">
        <v>3585</v>
      </c>
      <c r="B53" t="str">
        <f>_xlfn.XLOOKUP(A53,SITE1!$S$4:$S$1223,SITE1!$T$4:$T$1223)</f>
        <v>VCCCORE</v>
      </c>
      <c r="C53" t="str" cm="1">
        <f t="array" ref="C53">_xlfn.TEXTJOIN(",",TRUE,_xlfn.UNIQUE(TRANSPOSE(_xlfn.MAP(_xlfn.XLOOKUP(A53,SITE1!$C$4:$C$1223,SITE1!$G$4:$L$1223),_xlfn.LAMBDA(_xlpm.x,IF(_xlpm.x&lt;&gt;"",TRIM(CLEAN(LEFT(_xlpm.x,FIND(".",_xlpm.x &amp; ".")-1))),""))))))</f>
        <v/>
      </c>
      <c r="D53">
        <v>55.961279999999597</v>
      </c>
      <c r="E53">
        <v>125.08992000000001</v>
      </c>
      <c r="F53" t="str">
        <f>_xlfn.LET(_xlpm.raw,_xlfn.XLOOKUP(A53,SITE1!$C$4:$C$1223,SITE1!$E$4:$E$1223,_xlfn.XLOOKUP(A53,SITE1!$C$4:$C$1223,SITE1!$F$4:$F$1223)),_xlpm.cleanRaw,SUBSTITUTE(SUBSTITUTE(_xlpm.raw,"_PIN","."),"PIN","."),_xlpm.mainPart,MID(_xlpm.cleanRaw,2,FIND(".",_xlpm.cleanRaw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" t="str">
        <f>_xlfn.LET(_xlpm.raw,_xlfn.XLOOKUP(A53,SITE3!$C$4:$C$1223,SITE3!$E$4:$E$1223,_xlfn.XLOOKUP(A53,SITE3!$C$4:$C$1223,SITE3!$F$4:$F$1223)),_xlpm.cleanRaw,SUBSTITUTE(_xlpm.raw,"_PIN","."),_xlpm.mainPart,MID(_xlpm.cleanRaw,2,FIND(".",_xlpm.cleanRaw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" t="str">
        <f>_xlfn.LET(_xlpm.raw,_xlfn.XLOOKUP(A53,SITE5!$C$4:$C$1223,SITE5!$E$4:$E$1223,_xlfn.XLOOKUP(A53,SITE5!$C$4:$C$1223,SITE5!$F$4:$F$1223)),_xlpm.cleanRaw,SUBSTITUTE(_xlpm.raw,"_PIN","."),_xlpm.mainPart,MID(_xlpm.cleanRaw,2,FIND(".",_xlpm.cleanRaw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" t="str">
        <f>_xlfn.LET(_xlpm.raw,_xlfn.XLOOKUP(A53,SITE5!$C$4:$C$1223,SITE5!$E$4:$E$1223,_xlfn.XLOOKUP(A53,SITE5!$C$4:$C$1223,SITE5!$F$4:$F$1223)),_xlpm.cleanRaw,SUBSTITUTE(_xlpm.raw,"_PIN","."),_xlpm.mainPart,MID(_xlpm.cleanRaw,2,FIND(".",_xlpm.cleanRaw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" t="str">
        <f>""</f>
        <v/>
      </c>
      <c r="K53" t="str">
        <f t="shared" si="0"/>
        <v>B23;VCCCORE;;55.9612799999996;125.08992;;;;;</v>
      </c>
    </row>
    <row r="54" spans="1:11">
      <c r="A54" t="s">
        <v>4050</v>
      </c>
      <c r="B54" t="str">
        <f>_xlfn.XLOOKUP(A54,SITE1!$S$4:$S$1223,SITE1!$T$4:$T$1223)</f>
        <v>VSS</v>
      </c>
      <c r="C54" t="str" cm="1">
        <f t="array" ref="C54">_xlfn.TEXTJOIN(",",TRUE,_xlfn.UNIQUE(TRANSPOSE(_xlfn.MAP(_xlfn.XLOOKUP(A54,SITE1!$C$4:$C$1223,SITE1!$G$4:$L$1223),_xlfn.LAMBDA(_xlpm.x,IF(_xlpm.x&lt;&gt;"",TRIM(CLEAN(LEFT(_xlpm.x,FIND(".",_xlpm.x &amp; ".")-1))),""))))))</f>
        <v/>
      </c>
      <c r="D54">
        <v>52.669439999999597</v>
      </c>
      <c r="E54">
        <v>125.08992000000001</v>
      </c>
      <c r="F54" t="str">
        <f>_xlfn.LET(_xlpm.raw,_xlfn.XLOOKUP(A54,SITE1!$C$4:$C$1223,SITE1!$E$4:$E$1223,_xlfn.XLOOKUP(A54,SITE1!$C$4:$C$1223,SITE1!$F$4:$F$1223)),_xlpm.cleanRaw,SUBSTITUTE(SUBSTITUTE(_xlpm.raw,"_PIN","."),"PIN","."),_xlpm.mainPart,MID(_xlpm.cleanRaw,2,FIND(".",_xlpm.cleanRaw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" t="str">
        <f>_xlfn.LET(_xlpm.raw,_xlfn.XLOOKUP(A54,SITE3!$C$4:$C$1223,SITE3!$E$4:$E$1223,_xlfn.XLOOKUP(A54,SITE3!$C$4:$C$1223,SITE3!$F$4:$F$1223)),_xlpm.cleanRaw,SUBSTITUTE(_xlpm.raw,"_PIN","."),_xlpm.mainPart,MID(_xlpm.cleanRaw,2,FIND(".",_xlpm.cleanRaw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" t="str">
        <f>_xlfn.LET(_xlpm.raw,_xlfn.XLOOKUP(A54,SITE5!$C$4:$C$1223,SITE5!$E$4:$E$1223,_xlfn.XLOOKUP(A54,SITE5!$C$4:$C$1223,SITE5!$F$4:$F$1223)),_xlpm.cleanRaw,SUBSTITUTE(_xlpm.raw,"_PIN","."),_xlpm.mainPart,MID(_xlpm.cleanRaw,2,FIND(".",_xlpm.cleanRaw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" t="str">
        <f>_xlfn.LET(_xlpm.raw,_xlfn.XLOOKUP(A54,SITE5!$C$4:$C$1223,SITE5!$E$4:$E$1223,_xlfn.XLOOKUP(A54,SITE5!$C$4:$C$1223,SITE5!$F$4:$F$1223)),_xlpm.cleanRaw,SUBSTITUTE(_xlpm.raw,"_PIN","."),_xlpm.mainPart,MID(_xlpm.cleanRaw,2,FIND(".",_xlpm.cleanRaw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" t="str">
        <f>""</f>
        <v/>
      </c>
      <c r="K54" t="str">
        <f t="shared" si="0"/>
        <v>B24;VSS;;52.6694399999996;125.08992;;;;;</v>
      </c>
    </row>
    <row r="55" spans="1:11">
      <c r="A55" t="s">
        <v>3586</v>
      </c>
      <c r="B55" t="str">
        <f>_xlfn.XLOOKUP(A55,SITE1!$S$4:$S$1223,SITE1!$T$4:$T$1223)</f>
        <v>VCCCORE</v>
      </c>
      <c r="C55" t="str" cm="1">
        <f t="array" ref="C55">_xlfn.TEXTJOIN(",",TRUE,_xlfn.UNIQUE(TRANSPOSE(_xlfn.MAP(_xlfn.XLOOKUP(A55,SITE1!$C$4:$C$1223,SITE1!$G$4:$L$1223),_xlfn.LAMBDA(_xlpm.x,IF(_xlpm.x&lt;&gt;"",TRIM(CLEAN(LEFT(_xlpm.x,FIND(".",_xlpm.x &amp; ".")-1))),""))))))</f>
        <v/>
      </c>
      <c r="D55">
        <v>49.377599999999603</v>
      </c>
      <c r="E55">
        <v>125.08992000000001</v>
      </c>
      <c r="F55" t="str">
        <f>_xlfn.LET(_xlpm.raw,_xlfn.XLOOKUP(A55,SITE1!$C$4:$C$1223,SITE1!$E$4:$E$1223,_xlfn.XLOOKUP(A55,SITE1!$C$4:$C$1223,SITE1!$F$4:$F$1223)),_xlpm.cleanRaw,SUBSTITUTE(SUBSTITUTE(_xlpm.raw,"_PIN","."),"PIN","."),_xlpm.mainPart,MID(_xlpm.cleanRaw,2,FIND(".",_xlpm.cleanRaw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" t="str">
        <f>_xlfn.LET(_xlpm.raw,_xlfn.XLOOKUP(A55,SITE3!$C$4:$C$1223,SITE3!$E$4:$E$1223,_xlfn.XLOOKUP(A55,SITE3!$C$4:$C$1223,SITE3!$F$4:$F$1223)),_xlpm.cleanRaw,SUBSTITUTE(_xlpm.raw,"_PIN","."),_xlpm.mainPart,MID(_xlpm.cleanRaw,2,FIND(".",_xlpm.cleanRaw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" t="str">
        <f>_xlfn.LET(_xlpm.raw,_xlfn.XLOOKUP(A55,SITE5!$C$4:$C$1223,SITE5!$E$4:$E$1223,_xlfn.XLOOKUP(A55,SITE5!$C$4:$C$1223,SITE5!$F$4:$F$1223)),_xlpm.cleanRaw,SUBSTITUTE(_xlpm.raw,"_PIN","."),_xlpm.mainPart,MID(_xlpm.cleanRaw,2,FIND(".",_xlpm.cleanRaw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" t="str">
        <f>_xlfn.LET(_xlpm.raw,_xlfn.XLOOKUP(A55,SITE5!$C$4:$C$1223,SITE5!$E$4:$E$1223,_xlfn.XLOOKUP(A55,SITE5!$C$4:$C$1223,SITE5!$F$4:$F$1223)),_xlpm.cleanRaw,SUBSTITUTE(_xlpm.raw,"_PIN","."),_xlpm.mainPart,MID(_xlpm.cleanRaw,2,FIND(".",_xlpm.cleanRaw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" t="str">
        <f>""</f>
        <v/>
      </c>
      <c r="K55" t="str">
        <f t="shared" si="0"/>
        <v>B25;VCCCORE;;49.3775999999996;125.08992;;;;;</v>
      </c>
    </row>
    <row r="56" spans="1:11">
      <c r="A56" t="s">
        <v>4051</v>
      </c>
      <c r="B56" t="str">
        <f>_xlfn.XLOOKUP(A56,SITE1!$S$4:$S$1223,SITE1!$T$4:$T$1223)</f>
        <v>VSS</v>
      </c>
      <c r="C56" t="str" cm="1">
        <f t="array" ref="C56">_xlfn.TEXTJOIN(",",TRUE,_xlfn.UNIQUE(TRANSPOSE(_xlfn.MAP(_xlfn.XLOOKUP(A56,SITE1!$C$4:$C$1223,SITE1!$G$4:$L$1223),_xlfn.LAMBDA(_xlpm.x,IF(_xlpm.x&lt;&gt;"",TRIM(CLEAN(LEFT(_xlpm.x,FIND(".",_xlpm.x &amp; ".")-1))),""))))))</f>
        <v/>
      </c>
      <c r="D56">
        <v>46.085759999999603</v>
      </c>
      <c r="E56">
        <v>125.08992000000001</v>
      </c>
      <c r="F56" t="str">
        <f>_xlfn.LET(_xlpm.raw,_xlfn.XLOOKUP(A56,SITE1!$C$4:$C$1223,SITE1!$E$4:$E$1223,_xlfn.XLOOKUP(A56,SITE1!$C$4:$C$1223,SITE1!$F$4:$F$1223)),_xlpm.cleanRaw,SUBSTITUTE(SUBSTITUTE(_xlpm.raw,"_PIN","."),"PIN","."),_xlpm.mainPart,MID(_xlpm.cleanRaw,2,FIND(".",_xlpm.cleanRaw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" t="str">
        <f>_xlfn.LET(_xlpm.raw,_xlfn.XLOOKUP(A56,SITE3!$C$4:$C$1223,SITE3!$E$4:$E$1223,_xlfn.XLOOKUP(A56,SITE3!$C$4:$C$1223,SITE3!$F$4:$F$1223)),_xlpm.cleanRaw,SUBSTITUTE(_xlpm.raw,"_PIN","."),_xlpm.mainPart,MID(_xlpm.cleanRaw,2,FIND(".",_xlpm.cleanRaw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" t="str">
        <f>_xlfn.LET(_xlpm.raw,_xlfn.XLOOKUP(A56,SITE5!$C$4:$C$1223,SITE5!$E$4:$E$1223,_xlfn.XLOOKUP(A56,SITE5!$C$4:$C$1223,SITE5!$F$4:$F$1223)),_xlpm.cleanRaw,SUBSTITUTE(_xlpm.raw,"_PIN","."),_xlpm.mainPart,MID(_xlpm.cleanRaw,2,FIND(".",_xlpm.cleanRaw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" t="str">
        <f>_xlfn.LET(_xlpm.raw,_xlfn.XLOOKUP(A56,SITE5!$C$4:$C$1223,SITE5!$E$4:$E$1223,_xlfn.XLOOKUP(A56,SITE5!$C$4:$C$1223,SITE5!$F$4:$F$1223)),_xlpm.cleanRaw,SUBSTITUTE(_xlpm.raw,"_PIN","."),_xlpm.mainPart,MID(_xlpm.cleanRaw,2,FIND(".",_xlpm.cleanRaw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" t="str">
        <f>""</f>
        <v/>
      </c>
      <c r="K56" t="str">
        <f t="shared" si="0"/>
        <v>B26;VSS;;46.0857599999996;125.08992;;;;;</v>
      </c>
    </row>
    <row r="57" spans="1:11">
      <c r="A57" t="s">
        <v>3587</v>
      </c>
      <c r="B57" t="str">
        <f>_xlfn.XLOOKUP(A57,SITE1!$S$4:$S$1223,SITE1!$T$4:$T$1223)</f>
        <v>VCCCORE</v>
      </c>
      <c r="C57" t="str" cm="1">
        <f t="array" ref="C57">_xlfn.TEXTJOIN(",",TRUE,_xlfn.UNIQUE(TRANSPOSE(_xlfn.MAP(_xlfn.XLOOKUP(A57,SITE1!$C$4:$C$1223,SITE1!$G$4:$L$1223),_xlfn.LAMBDA(_xlpm.x,IF(_xlpm.x&lt;&gt;"",TRIM(CLEAN(LEFT(_xlpm.x,FIND(".",_xlpm.x &amp; ".")-1))),""))))))</f>
        <v/>
      </c>
      <c r="D57">
        <v>42.793919999999602</v>
      </c>
      <c r="E57">
        <v>125.08992000000001</v>
      </c>
      <c r="F57" t="str">
        <f>_xlfn.LET(_xlpm.raw,_xlfn.XLOOKUP(A57,SITE1!$C$4:$C$1223,SITE1!$E$4:$E$1223,_xlfn.XLOOKUP(A57,SITE1!$C$4:$C$1223,SITE1!$F$4:$F$1223)),_xlpm.cleanRaw,SUBSTITUTE(SUBSTITUTE(_xlpm.raw,"_PIN","."),"PIN","."),_xlpm.mainPart,MID(_xlpm.cleanRaw,2,FIND(".",_xlpm.cleanRaw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" t="str">
        <f>_xlfn.LET(_xlpm.raw,_xlfn.XLOOKUP(A57,SITE3!$C$4:$C$1223,SITE3!$E$4:$E$1223,_xlfn.XLOOKUP(A57,SITE3!$C$4:$C$1223,SITE3!$F$4:$F$1223)),_xlpm.cleanRaw,SUBSTITUTE(_xlpm.raw,"_PIN","."),_xlpm.mainPart,MID(_xlpm.cleanRaw,2,FIND(".",_xlpm.cleanRaw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" t="str">
        <f>_xlfn.LET(_xlpm.raw,_xlfn.XLOOKUP(A57,SITE5!$C$4:$C$1223,SITE5!$E$4:$E$1223,_xlfn.XLOOKUP(A57,SITE5!$C$4:$C$1223,SITE5!$F$4:$F$1223)),_xlpm.cleanRaw,SUBSTITUTE(_xlpm.raw,"_PIN","."),_xlpm.mainPart,MID(_xlpm.cleanRaw,2,FIND(".",_xlpm.cleanRaw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" t="str">
        <f>_xlfn.LET(_xlpm.raw,_xlfn.XLOOKUP(A57,SITE5!$C$4:$C$1223,SITE5!$E$4:$E$1223,_xlfn.XLOOKUP(A57,SITE5!$C$4:$C$1223,SITE5!$F$4:$F$1223)),_xlpm.cleanRaw,SUBSTITUTE(_xlpm.raw,"_PIN","."),_xlpm.mainPart,MID(_xlpm.cleanRaw,2,FIND(".",_xlpm.cleanRaw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" t="str">
        <f>""</f>
        <v/>
      </c>
      <c r="K57" t="str">
        <f t="shared" si="0"/>
        <v>B27;VCCCORE;;42.7939199999996;125.08992;;;;;</v>
      </c>
    </row>
    <row r="58" spans="1:11">
      <c r="A58" t="s">
        <v>4052</v>
      </c>
      <c r="B58" t="str">
        <f>_xlfn.XLOOKUP(A58,SITE1!$S$4:$S$1223,SITE1!$T$4:$T$1223)</f>
        <v>VSS</v>
      </c>
      <c r="C58" t="str" cm="1">
        <f t="array" ref="C58">_xlfn.TEXTJOIN(",",TRUE,_xlfn.UNIQUE(TRANSPOSE(_xlfn.MAP(_xlfn.XLOOKUP(A58,SITE1!$C$4:$C$1223,SITE1!$G$4:$L$1223),_xlfn.LAMBDA(_xlpm.x,IF(_xlpm.x&lt;&gt;"",TRIM(CLEAN(LEFT(_xlpm.x,FIND(".",_xlpm.x &amp; ".")-1))),""))))))</f>
        <v/>
      </c>
      <c r="D58">
        <v>39.502079999999999</v>
      </c>
      <c r="E58">
        <v>125.08992000000001</v>
      </c>
      <c r="F58" t="str">
        <f>_xlfn.LET(_xlpm.raw,_xlfn.XLOOKUP(A58,SITE1!$C$4:$C$1223,SITE1!$E$4:$E$1223,_xlfn.XLOOKUP(A58,SITE1!$C$4:$C$1223,SITE1!$F$4:$F$1223)),_xlpm.cleanRaw,SUBSTITUTE(SUBSTITUTE(_xlpm.raw,"_PIN","."),"PIN","."),_xlpm.mainPart,MID(_xlpm.cleanRaw,2,FIND(".",_xlpm.cleanRaw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" t="str">
        <f>_xlfn.LET(_xlpm.raw,_xlfn.XLOOKUP(A58,SITE3!$C$4:$C$1223,SITE3!$E$4:$E$1223,_xlfn.XLOOKUP(A58,SITE3!$C$4:$C$1223,SITE3!$F$4:$F$1223)),_xlpm.cleanRaw,SUBSTITUTE(_xlpm.raw,"_PIN","."),_xlpm.mainPart,MID(_xlpm.cleanRaw,2,FIND(".",_xlpm.cleanRaw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" t="str">
        <f>_xlfn.LET(_xlpm.raw,_xlfn.XLOOKUP(A58,SITE5!$C$4:$C$1223,SITE5!$E$4:$E$1223,_xlfn.XLOOKUP(A58,SITE5!$C$4:$C$1223,SITE5!$F$4:$F$1223)),_xlpm.cleanRaw,SUBSTITUTE(_xlpm.raw,"_PIN","."),_xlpm.mainPart,MID(_xlpm.cleanRaw,2,FIND(".",_xlpm.cleanRaw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" t="str">
        <f>_xlfn.LET(_xlpm.raw,_xlfn.XLOOKUP(A58,SITE5!$C$4:$C$1223,SITE5!$E$4:$E$1223,_xlfn.XLOOKUP(A58,SITE5!$C$4:$C$1223,SITE5!$F$4:$F$1223)),_xlpm.cleanRaw,SUBSTITUTE(_xlpm.raw,"_PIN","."),_xlpm.mainPart,MID(_xlpm.cleanRaw,2,FIND(".",_xlpm.cleanRaw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" t="str">
        <f>""</f>
        <v/>
      </c>
      <c r="K58" t="str">
        <f t="shared" si="0"/>
        <v>B28;VSS;;39.50208;125.08992;;;;;</v>
      </c>
    </row>
    <row r="59" spans="1:11">
      <c r="A59" t="s">
        <v>3588</v>
      </c>
      <c r="B59" t="str">
        <f>_xlfn.XLOOKUP(A59,SITE1!$S$4:$S$1223,SITE1!$T$4:$T$1223)</f>
        <v>VCCCORE</v>
      </c>
      <c r="C59" t="str" cm="1">
        <f t="array" ref="C59">_xlfn.TEXTJOIN(",",TRUE,_xlfn.UNIQUE(TRANSPOSE(_xlfn.MAP(_xlfn.XLOOKUP(A59,SITE1!$C$4:$C$1223,SITE1!$G$4:$L$1223),_xlfn.LAMBDA(_xlpm.x,IF(_xlpm.x&lt;&gt;"",TRIM(CLEAN(LEFT(_xlpm.x,FIND(".",_xlpm.x &amp; ".")-1))),""))))))</f>
        <v/>
      </c>
      <c r="D59">
        <v>36.210239999999999</v>
      </c>
      <c r="E59">
        <v>125.08992000000001</v>
      </c>
      <c r="F59" t="str">
        <f>_xlfn.LET(_xlpm.raw,_xlfn.XLOOKUP(A59,SITE1!$C$4:$C$1223,SITE1!$E$4:$E$1223,_xlfn.XLOOKUP(A59,SITE1!$C$4:$C$1223,SITE1!$F$4:$F$1223)),_xlpm.cleanRaw,SUBSTITUTE(SUBSTITUTE(_xlpm.raw,"_PIN","."),"PIN","."),_xlpm.mainPart,MID(_xlpm.cleanRaw,2,FIND(".",_xlpm.cleanRaw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" t="str">
        <f>_xlfn.LET(_xlpm.raw,_xlfn.XLOOKUP(A59,SITE3!$C$4:$C$1223,SITE3!$E$4:$E$1223,_xlfn.XLOOKUP(A59,SITE3!$C$4:$C$1223,SITE3!$F$4:$F$1223)),_xlpm.cleanRaw,SUBSTITUTE(_xlpm.raw,"_PIN","."),_xlpm.mainPart,MID(_xlpm.cleanRaw,2,FIND(".",_xlpm.cleanRaw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" t="str">
        <f>_xlfn.LET(_xlpm.raw,_xlfn.XLOOKUP(A59,SITE5!$C$4:$C$1223,SITE5!$E$4:$E$1223,_xlfn.XLOOKUP(A59,SITE5!$C$4:$C$1223,SITE5!$F$4:$F$1223)),_xlpm.cleanRaw,SUBSTITUTE(_xlpm.raw,"_PIN","."),_xlpm.mainPart,MID(_xlpm.cleanRaw,2,FIND(".",_xlpm.cleanRaw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" t="str">
        <f>_xlfn.LET(_xlpm.raw,_xlfn.XLOOKUP(A59,SITE5!$C$4:$C$1223,SITE5!$E$4:$E$1223,_xlfn.XLOOKUP(A59,SITE5!$C$4:$C$1223,SITE5!$F$4:$F$1223)),_xlpm.cleanRaw,SUBSTITUTE(_xlpm.raw,"_PIN","."),_xlpm.mainPart,MID(_xlpm.cleanRaw,2,FIND(".",_xlpm.cleanRaw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" t="str">
        <f>""</f>
        <v/>
      </c>
      <c r="K59" t="str">
        <f t="shared" si="0"/>
        <v>B29;VCCCORE;;36.21024;125.08992;;;;;</v>
      </c>
    </row>
    <row r="60" spans="1:11">
      <c r="A60" t="s">
        <v>4053</v>
      </c>
      <c r="B60" t="str">
        <f>_xlfn.XLOOKUP(A60,SITE1!$S$4:$S$1223,SITE1!$T$4:$T$1223)</f>
        <v>VSS</v>
      </c>
      <c r="C60" t="str" cm="1">
        <f t="array" ref="C60">_xlfn.TEXTJOIN(",",TRUE,_xlfn.UNIQUE(TRANSPOSE(_xlfn.MAP(_xlfn.XLOOKUP(A60,SITE1!$C$4:$C$1223,SITE1!$G$4:$L$1223),_xlfn.LAMBDA(_xlpm.x,IF(_xlpm.x&lt;&gt;"",TRIM(CLEAN(LEFT(_xlpm.x,FIND(".",_xlpm.x &amp; ".")-1))),""))))))</f>
        <v/>
      </c>
      <c r="D60">
        <v>32.918399999999998</v>
      </c>
      <c r="E60">
        <v>125.08992000000001</v>
      </c>
      <c r="F60" t="str">
        <f>_xlfn.LET(_xlpm.raw,_xlfn.XLOOKUP(A60,SITE1!$C$4:$C$1223,SITE1!$E$4:$E$1223,_xlfn.XLOOKUP(A60,SITE1!$C$4:$C$1223,SITE1!$F$4:$F$1223)),_xlpm.cleanRaw,SUBSTITUTE(SUBSTITUTE(_xlpm.raw,"_PIN","."),"PIN","."),_xlpm.mainPart,MID(_xlpm.cleanRaw,2,FIND(".",_xlpm.cleanRaw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" t="str">
        <f>_xlfn.LET(_xlpm.raw,_xlfn.XLOOKUP(A60,SITE3!$C$4:$C$1223,SITE3!$E$4:$E$1223,_xlfn.XLOOKUP(A60,SITE3!$C$4:$C$1223,SITE3!$F$4:$F$1223)),_xlpm.cleanRaw,SUBSTITUTE(_xlpm.raw,"_PIN","."),_xlpm.mainPart,MID(_xlpm.cleanRaw,2,FIND(".",_xlpm.cleanRaw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" t="str">
        <f>_xlfn.LET(_xlpm.raw,_xlfn.XLOOKUP(A60,SITE5!$C$4:$C$1223,SITE5!$E$4:$E$1223,_xlfn.XLOOKUP(A60,SITE5!$C$4:$C$1223,SITE5!$F$4:$F$1223)),_xlpm.cleanRaw,SUBSTITUTE(_xlpm.raw,"_PIN","."),_xlpm.mainPart,MID(_xlpm.cleanRaw,2,FIND(".",_xlpm.cleanRaw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" t="str">
        <f>_xlfn.LET(_xlpm.raw,_xlfn.XLOOKUP(A60,SITE5!$C$4:$C$1223,SITE5!$E$4:$E$1223,_xlfn.XLOOKUP(A60,SITE5!$C$4:$C$1223,SITE5!$F$4:$F$1223)),_xlpm.cleanRaw,SUBSTITUTE(_xlpm.raw,"_PIN","."),_xlpm.mainPart,MID(_xlpm.cleanRaw,2,FIND(".",_xlpm.cleanRaw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" t="str">
        <f>""</f>
        <v/>
      </c>
      <c r="K60" t="str">
        <f t="shared" si="0"/>
        <v>B30;VSS;;32.9184;125.08992;;;;;</v>
      </c>
    </row>
    <row r="61" spans="1:11">
      <c r="A61" t="s">
        <v>3589</v>
      </c>
      <c r="B61" t="str">
        <f>_xlfn.XLOOKUP(A61,SITE1!$S$4:$S$1223,SITE1!$T$4:$T$1223)</f>
        <v>VCCCORE</v>
      </c>
      <c r="C61" t="str" cm="1">
        <f t="array" ref="C61">_xlfn.TEXTJOIN(",",TRUE,_xlfn.UNIQUE(TRANSPOSE(_xlfn.MAP(_xlfn.XLOOKUP(A61,SITE1!$C$4:$C$1223,SITE1!$G$4:$L$1223),_xlfn.LAMBDA(_xlpm.x,IF(_xlpm.x&lt;&gt;"",TRIM(CLEAN(LEFT(_xlpm.x,FIND(".",_xlpm.x &amp; ".")-1))),""))))))</f>
        <v/>
      </c>
      <c r="D61">
        <v>29.626560000000001</v>
      </c>
      <c r="E61">
        <v>125.08992000000001</v>
      </c>
      <c r="F61" t="str">
        <f>_xlfn.LET(_xlpm.raw,_xlfn.XLOOKUP(A61,SITE1!$C$4:$C$1223,SITE1!$E$4:$E$1223,_xlfn.XLOOKUP(A61,SITE1!$C$4:$C$1223,SITE1!$F$4:$F$1223)),_xlpm.cleanRaw,SUBSTITUTE(SUBSTITUTE(_xlpm.raw,"_PIN","."),"PIN","."),_xlpm.mainPart,MID(_xlpm.cleanRaw,2,FIND(".",_xlpm.cleanRaw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" t="str">
        <f>_xlfn.LET(_xlpm.raw,_xlfn.XLOOKUP(A61,SITE3!$C$4:$C$1223,SITE3!$E$4:$E$1223,_xlfn.XLOOKUP(A61,SITE3!$C$4:$C$1223,SITE3!$F$4:$F$1223)),_xlpm.cleanRaw,SUBSTITUTE(_xlpm.raw,"_PIN","."),_xlpm.mainPart,MID(_xlpm.cleanRaw,2,FIND(".",_xlpm.cleanRaw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" t="str">
        <f>_xlfn.LET(_xlpm.raw,_xlfn.XLOOKUP(A61,SITE5!$C$4:$C$1223,SITE5!$E$4:$E$1223,_xlfn.XLOOKUP(A61,SITE5!$C$4:$C$1223,SITE5!$F$4:$F$1223)),_xlpm.cleanRaw,SUBSTITUTE(_xlpm.raw,"_PIN","."),_xlpm.mainPart,MID(_xlpm.cleanRaw,2,FIND(".",_xlpm.cleanRaw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" t="str">
        <f>_xlfn.LET(_xlpm.raw,_xlfn.XLOOKUP(A61,SITE5!$C$4:$C$1223,SITE5!$E$4:$E$1223,_xlfn.XLOOKUP(A61,SITE5!$C$4:$C$1223,SITE5!$F$4:$F$1223)),_xlpm.cleanRaw,SUBSTITUTE(_xlpm.raw,"_PIN","."),_xlpm.mainPart,MID(_xlpm.cleanRaw,2,FIND(".",_xlpm.cleanRaw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" t="str">
        <f>""</f>
        <v/>
      </c>
      <c r="K61" t="str">
        <f t="shared" si="0"/>
        <v>B31;VCCCORE;;29.62656;125.08992;;;;;</v>
      </c>
    </row>
    <row r="62" spans="1:11">
      <c r="A62" t="s">
        <v>4054</v>
      </c>
      <c r="B62" t="str">
        <f>_xlfn.XLOOKUP(A62,SITE1!$S$4:$S$1223,SITE1!$T$4:$T$1223)</f>
        <v>VSS</v>
      </c>
      <c r="C62" t="str" cm="1">
        <f t="array" ref="C62">_xlfn.TEXTJOIN(",",TRUE,_xlfn.UNIQUE(TRANSPOSE(_xlfn.MAP(_xlfn.XLOOKUP(A62,SITE1!$C$4:$C$1223,SITE1!$G$4:$L$1223),_xlfn.LAMBDA(_xlpm.x,IF(_xlpm.x&lt;&gt;"",TRIM(CLEAN(LEFT(_xlpm.x,FIND(".",_xlpm.x &amp; ".")-1))),""))))))</f>
        <v/>
      </c>
      <c r="D62">
        <v>26.334719999999901</v>
      </c>
      <c r="E62">
        <v>125.08992000000001</v>
      </c>
      <c r="F62" t="str">
        <f>_xlfn.LET(_xlpm.raw,_xlfn.XLOOKUP(A62,SITE1!$C$4:$C$1223,SITE1!$E$4:$E$1223,_xlfn.XLOOKUP(A62,SITE1!$C$4:$C$1223,SITE1!$F$4:$F$1223)),_xlpm.cleanRaw,SUBSTITUTE(SUBSTITUTE(_xlpm.raw,"_PIN","."),"PIN","."),_xlpm.mainPart,MID(_xlpm.cleanRaw,2,FIND(".",_xlpm.cleanRaw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" t="str">
        <f>_xlfn.LET(_xlpm.raw,_xlfn.XLOOKUP(A62,SITE3!$C$4:$C$1223,SITE3!$E$4:$E$1223,_xlfn.XLOOKUP(A62,SITE3!$C$4:$C$1223,SITE3!$F$4:$F$1223)),_xlpm.cleanRaw,SUBSTITUTE(_xlpm.raw,"_PIN","."),_xlpm.mainPart,MID(_xlpm.cleanRaw,2,FIND(".",_xlpm.cleanRaw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" t="str">
        <f>_xlfn.LET(_xlpm.raw,_xlfn.XLOOKUP(A62,SITE5!$C$4:$C$1223,SITE5!$E$4:$E$1223,_xlfn.XLOOKUP(A62,SITE5!$C$4:$C$1223,SITE5!$F$4:$F$1223)),_xlpm.cleanRaw,SUBSTITUTE(_xlpm.raw,"_PIN","."),_xlpm.mainPart,MID(_xlpm.cleanRaw,2,FIND(".",_xlpm.cleanRaw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" t="str">
        <f>_xlfn.LET(_xlpm.raw,_xlfn.XLOOKUP(A62,SITE5!$C$4:$C$1223,SITE5!$E$4:$E$1223,_xlfn.XLOOKUP(A62,SITE5!$C$4:$C$1223,SITE5!$F$4:$F$1223)),_xlpm.cleanRaw,SUBSTITUTE(_xlpm.raw,"_PIN","."),_xlpm.mainPart,MID(_xlpm.cleanRaw,2,FIND(".",_xlpm.cleanRaw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" t="str">
        <f>""</f>
        <v/>
      </c>
      <c r="K62" t="str">
        <f t="shared" si="0"/>
        <v>B32;VSS;;26.3347199999999;125.08992;;;;;</v>
      </c>
    </row>
    <row r="63" spans="1:11">
      <c r="A63" t="s">
        <v>3590</v>
      </c>
      <c r="B63" t="str">
        <f>_xlfn.XLOOKUP(A63,SITE1!$S$4:$S$1223,SITE1!$T$4:$T$1223)</f>
        <v>VCCCORE</v>
      </c>
      <c r="C63" t="str" cm="1">
        <f t="array" ref="C63">_xlfn.TEXTJOIN(",",TRUE,_xlfn.UNIQUE(TRANSPOSE(_xlfn.MAP(_xlfn.XLOOKUP(A63,SITE1!$C$4:$C$1223,SITE1!$G$4:$L$1223),_xlfn.LAMBDA(_xlpm.x,IF(_xlpm.x&lt;&gt;"",TRIM(CLEAN(LEFT(_xlpm.x,FIND(".",_xlpm.x &amp; ".")-1))),""))))))</f>
        <v/>
      </c>
      <c r="D63">
        <v>23.04288</v>
      </c>
      <c r="E63">
        <v>125.08992000000001</v>
      </c>
      <c r="F63" t="str">
        <f>_xlfn.LET(_xlpm.raw,_xlfn.XLOOKUP(A63,SITE1!$C$4:$C$1223,SITE1!$E$4:$E$1223,_xlfn.XLOOKUP(A63,SITE1!$C$4:$C$1223,SITE1!$F$4:$F$1223)),_xlpm.cleanRaw,SUBSTITUTE(SUBSTITUTE(_xlpm.raw,"_PIN","."),"PIN","."),_xlpm.mainPart,MID(_xlpm.cleanRaw,2,FIND(".",_xlpm.cleanRaw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_xlfn.LET(_xlpm.raw,_xlfn.XLOOKUP(A63,SITE3!$C$4:$C$1223,SITE3!$E$4:$E$1223,_xlfn.XLOOKUP(A63,SITE3!$C$4:$C$1223,SITE3!$F$4:$F$1223)),_xlpm.cleanRaw,SUBSTITUTE(_xlpm.raw,"_PIN","."),_xlpm.mainPart,MID(_xlpm.cleanRaw,2,FIND(".",_xlpm.cleanRaw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" t="str">
        <f>_xlfn.LET(_xlpm.raw,_xlfn.XLOOKUP(A63,SITE5!$C$4:$C$1223,SITE5!$E$4:$E$1223,_xlfn.XLOOKUP(A63,SITE5!$C$4:$C$1223,SITE5!$F$4:$F$1223)),_xlpm.cleanRaw,SUBSTITUTE(_xlpm.raw,"_PIN","."),_xlpm.mainPart,MID(_xlpm.cleanRaw,2,FIND(".",_xlpm.cleanRaw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" t="str">
        <f>_xlfn.LET(_xlpm.raw,_xlfn.XLOOKUP(A63,SITE5!$C$4:$C$1223,SITE5!$E$4:$E$1223,_xlfn.XLOOKUP(A63,SITE5!$C$4:$C$1223,SITE5!$F$4:$F$1223)),_xlpm.cleanRaw,SUBSTITUTE(_xlpm.raw,"_PIN","."),_xlpm.mainPart,MID(_xlpm.cleanRaw,2,FIND(".",_xlpm.cleanRaw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" t="str">
        <f>""</f>
        <v/>
      </c>
      <c r="K63" t="str">
        <f t="shared" si="0"/>
        <v>B33;VCCCORE;;23.04288;125.08992;;;;;</v>
      </c>
    </row>
    <row r="64" spans="1:11">
      <c r="A64" t="s">
        <v>4055</v>
      </c>
      <c r="B64" t="str">
        <f>_xlfn.XLOOKUP(A64,SITE1!$S$4:$S$1223,SITE1!$T$4:$T$1223)</f>
        <v>VSS</v>
      </c>
      <c r="C64" t="str" cm="1">
        <f t="array" ref="C64">_xlfn.TEXTJOIN(",",TRUE,_xlfn.UNIQUE(TRANSPOSE(_xlfn.MAP(_xlfn.XLOOKUP(A64,SITE1!$C$4:$C$1223,SITE1!$G$4:$L$1223),_xlfn.LAMBDA(_xlpm.x,IF(_xlpm.x&lt;&gt;"",TRIM(CLEAN(LEFT(_xlpm.x,FIND(".",_xlpm.x &amp; ".")-1))),""))))))</f>
        <v/>
      </c>
      <c r="D64">
        <v>19.75104</v>
      </c>
      <c r="E64">
        <v>125.08992000000001</v>
      </c>
      <c r="F64" t="str">
        <f>_xlfn.LET(_xlpm.raw,_xlfn.XLOOKUP(A64,SITE1!$C$4:$C$1223,SITE1!$E$4:$E$1223,_xlfn.XLOOKUP(A64,SITE1!$C$4:$C$1223,SITE1!$F$4:$F$1223)),_xlpm.cleanRaw,SUBSTITUTE(SUBSTITUTE(_xlpm.raw,"_PIN","."),"PIN","."),_xlpm.mainPart,MID(_xlpm.cleanRaw,2,FIND(".",_xlpm.cleanRaw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" t="str">
        <f>_xlfn.LET(_xlpm.raw,_xlfn.XLOOKUP(A64,SITE3!$C$4:$C$1223,SITE3!$E$4:$E$1223,_xlfn.XLOOKUP(A64,SITE3!$C$4:$C$1223,SITE3!$F$4:$F$1223)),_xlpm.cleanRaw,SUBSTITUTE(_xlpm.raw,"_PIN","."),_xlpm.mainPart,MID(_xlpm.cleanRaw,2,FIND(".",_xlpm.cleanRaw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" t="str">
        <f>_xlfn.LET(_xlpm.raw,_xlfn.XLOOKUP(A64,SITE5!$C$4:$C$1223,SITE5!$E$4:$E$1223,_xlfn.XLOOKUP(A64,SITE5!$C$4:$C$1223,SITE5!$F$4:$F$1223)),_xlpm.cleanRaw,SUBSTITUTE(_xlpm.raw,"_PIN","."),_xlpm.mainPart,MID(_xlpm.cleanRaw,2,FIND(".",_xlpm.cleanRaw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" t="str">
        <f>_xlfn.LET(_xlpm.raw,_xlfn.XLOOKUP(A64,SITE5!$C$4:$C$1223,SITE5!$E$4:$E$1223,_xlfn.XLOOKUP(A64,SITE5!$C$4:$C$1223,SITE5!$F$4:$F$1223)),_xlpm.cleanRaw,SUBSTITUTE(_xlpm.raw,"_PIN","."),_xlpm.mainPart,MID(_xlpm.cleanRaw,2,FIND(".",_xlpm.cleanRaw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" t="str">
        <f>""</f>
        <v/>
      </c>
      <c r="K64" t="str">
        <f t="shared" si="0"/>
        <v>B34;VSS;;19.75104;125.08992;;;;;</v>
      </c>
    </row>
    <row r="65" spans="1:11">
      <c r="A65" t="s">
        <v>3591</v>
      </c>
      <c r="B65" t="str">
        <f>_xlfn.XLOOKUP(A65,SITE1!$S$4:$S$1223,SITE1!$T$4:$T$1223)</f>
        <v>VCCCORE</v>
      </c>
      <c r="C65" t="str" cm="1">
        <f t="array" ref="C65">_xlfn.TEXTJOIN(",",TRUE,_xlfn.UNIQUE(TRANSPOSE(_xlfn.MAP(_xlfn.XLOOKUP(A65,SITE1!$C$4:$C$1223,SITE1!$G$4:$L$1223),_xlfn.LAMBDA(_xlpm.x,IF(_xlpm.x&lt;&gt;"",TRIM(CLEAN(LEFT(_xlpm.x,FIND(".",_xlpm.x &amp; ".")-1))),""))))))</f>
        <v/>
      </c>
      <c r="D65">
        <v>16.459199999999999</v>
      </c>
      <c r="E65">
        <v>125.08992000000001</v>
      </c>
      <c r="F65" t="str">
        <f>_xlfn.LET(_xlpm.raw,_xlfn.XLOOKUP(A65,SITE1!$C$4:$C$1223,SITE1!$E$4:$E$1223,_xlfn.XLOOKUP(A65,SITE1!$C$4:$C$1223,SITE1!$F$4:$F$1223)),_xlpm.cleanRaw,SUBSTITUTE(SUBSTITUTE(_xlpm.raw,"_PIN","."),"PIN","."),_xlpm.mainPart,MID(_xlpm.cleanRaw,2,FIND(".",_xlpm.cleanRaw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" t="str">
        <f>_xlfn.LET(_xlpm.raw,_xlfn.XLOOKUP(A65,SITE3!$C$4:$C$1223,SITE3!$E$4:$E$1223,_xlfn.XLOOKUP(A65,SITE3!$C$4:$C$1223,SITE3!$F$4:$F$1223)),_xlpm.cleanRaw,SUBSTITUTE(_xlpm.raw,"_PIN","."),_xlpm.mainPart,MID(_xlpm.cleanRaw,2,FIND(".",_xlpm.cleanRaw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" t="str">
        <f>_xlfn.LET(_xlpm.raw,_xlfn.XLOOKUP(A65,SITE5!$C$4:$C$1223,SITE5!$E$4:$E$1223,_xlfn.XLOOKUP(A65,SITE5!$C$4:$C$1223,SITE5!$F$4:$F$1223)),_xlpm.cleanRaw,SUBSTITUTE(_xlpm.raw,"_PIN","."),_xlpm.mainPart,MID(_xlpm.cleanRaw,2,FIND(".",_xlpm.cleanRaw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" t="str">
        <f>_xlfn.LET(_xlpm.raw,_xlfn.XLOOKUP(A65,SITE5!$C$4:$C$1223,SITE5!$E$4:$E$1223,_xlfn.XLOOKUP(A65,SITE5!$C$4:$C$1223,SITE5!$F$4:$F$1223)),_xlpm.cleanRaw,SUBSTITUTE(_xlpm.raw,"_PIN","."),_xlpm.mainPart,MID(_xlpm.cleanRaw,2,FIND(".",_xlpm.cleanRaw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" t="str">
        <f>""</f>
        <v/>
      </c>
      <c r="K65" t="str">
        <f t="shared" si="0"/>
        <v>B35;VCCCORE;;16.4592;125.08992;;;;;</v>
      </c>
    </row>
    <row r="66" spans="1:11">
      <c r="A66" t="s">
        <v>732</v>
      </c>
      <c r="B66" t="str">
        <f>_xlfn.XLOOKUP(A66,SITE1!$S$4:$S$1223,SITE1!$T$4:$T$1223)</f>
        <v>DDI3_AUXP</v>
      </c>
      <c r="C66" t="str" cm="1">
        <f t="array" ref="C66">_xlfn.TEXTJOIN(",",TRUE,_xlfn.UNIQUE(TRANSPOSE(_xlfn.MAP(_xlfn.XLOOKUP(A66,SITE1!$C$4:$C$1223,SITE1!$G$4:$L$1223),_xlfn.LAMBDA(_xlpm.x,IF(_xlpm.x&lt;&gt;"",TRIM(CLEAN(LEFT(_xlpm.x,FIND(".",_xlpm.x &amp; ".")-1))),""))))))</f>
        <v/>
      </c>
      <c r="D66">
        <v>13.167359999999899</v>
      </c>
      <c r="E66">
        <v>125.08992000000001</v>
      </c>
      <c r="F66" t="str">
        <f>_xlfn.LET(_xlpm.raw,_xlfn.XLOOKUP(A66,SITE1!$C$4:$C$1223,SITE1!$E$4:$E$1223,_xlfn.XLOOKUP(A66,SITE1!$C$4:$C$1223,SITE1!$F$4:$F$1223)),_xlpm.cleanRaw,SUBSTITUTE(SUBSTITUTE(_xlpm.raw,"_PIN","."),"PIN","."),_xlpm.mainPart,MID(_xlpm.cleanRaw,2,FIND(".",_xlpm.cleanRaw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G66" t="str">
        <f>_xlfn.LET(_xlpm.raw,_xlfn.XLOOKUP(A66,SITE3!$C$4:$C$1223,SITE3!$E$4:$E$1223,_xlfn.XLOOKUP(A66,SITE3!$C$4:$C$1223,SITE3!$F$4:$F$1223)),_xlpm.cleanRaw,SUBSTITUTE(_xlpm.raw,"_PIN","."),_xlpm.mainPart,MID(_xlpm.cleanRaw,2,FIND(".",_xlpm.cleanRaw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503017</v>
      </c>
      <c r="H66" t="str">
        <f>_xlfn.LET(_xlpm.raw,_xlfn.XLOOKUP(A66,SITE5!$C$4:$C$1223,SITE5!$E$4:$E$1223,_xlfn.XLOOKUP(A66,SITE5!$C$4:$C$1223,SITE5!$F$4:$F$1223)),_xlpm.cleanRaw,SUBSTITUTE(_xlpm.raw,"_PIN","."),_xlpm.mainPart,MID(_xlpm.cleanRaw,2,FIND(".",_xlpm.cleanRaw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I66" t="str">
        <f>_xlfn.LET(_xlpm.raw,_xlfn.XLOOKUP(A66,SITE5!$C$4:$C$1223,SITE5!$E$4:$E$1223,_xlfn.XLOOKUP(A66,SITE5!$C$4:$C$1223,SITE5!$F$4:$F$1223)),_xlpm.cleanRaw,SUBSTITUTE(_xlpm.raw,"_PIN","."),_xlpm.mainPart,MID(_xlpm.cleanRaw,2,FIND(".",_xlpm.cleanRaw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J66" t="str">
        <f>""</f>
        <v/>
      </c>
      <c r="K66" t="str">
        <f t="shared" ref="K66:K129" si="1">A66&amp;";"&amp;B66&amp;";"&amp;C66&amp;";"&amp;D66&amp;";"&amp;E66&amp;";"&amp;F66&amp;";"&amp;G66&amp;";"&amp;H66&amp;";"&amp;I66&amp;";"&amp;J66</f>
        <v>B36;DDI3_AUXP;;13.1673599999999;125.08992;507089;503017;709038;709038;</v>
      </c>
    </row>
    <row r="67" spans="1:11">
      <c r="A67" t="s">
        <v>738</v>
      </c>
      <c r="B67" t="str">
        <f>_xlfn.XLOOKUP(A67,SITE1!$S$4:$S$1223,SITE1!$T$4:$T$1223)</f>
        <v>DDI3_TXN[0]</v>
      </c>
      <c r="C67" t="str" cm="1">
        <f t="array" ref="C67">_xlfn.TEXTJOIN(",",TRUE,_xlfn.UNIQUE(TRANSPOSE(_xlfn.MAP(_xlfn.XLOOKUP(A67,SITE1!$C$4:$C$1223,SITE1!$G$4:$L$1223),_xlfn.LAMBDA(_xlpm.x,IF(_xlpm.x&lt;&gt;"",TRIM(CLEAN(LEFT(_xlpm.x,FIND(".",_xlpm.x &amp; ".")-1))),""))))))</f>
        <v>LA145</v>
      </c>
      <c r="D67">
        <v>9.8755199999999999</v>
      </c>
      <c r="E67">
        <v>125.08992000000001</v>
      </c>
      <c r="F67" t="str">
        <f>_xlfn.LET(_xlpm.raw,_xlfn.XLOOKUP(A67,SITE1!$C$4:$C$1223,SITE1!$E$4:$E$1223,_xlfn.XLOOKUP(A67,SITE1!$C$4:$C$1223,SITE1!$F$4:$F$1223)),_xlpm.cleanRaw,SUBSTITUTE(SUBSTITUTE(_xlpm.raw,"_PIN","."),"PIN","."),_xlpm.mainPart,MID(_xlpm.cleanRaw,2,FIND(".",_xlpm.cleanRaw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G67" t="str">
        <f>_xlfn.LET(_xlpm.raw,_xlfn.XLOOKUP(A67,SITE3!$C$4:$C$1223,SITE3!$E$4:$E$1223,_xlfn.XLOOKUP(A67,SITE3!$C$4:$C$1223,SITE3!$F$4:$F$1223)),_xlpm.cleanRaw,SUBSTITUTE(_xlpm.raw,"_PIN","."),_xlpm.mainPart,MID(_xlpm.cleanRaw,2,FIND(".",_xlpm.cleanRaw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809100</v>
      </c>
      <c r="H67" t="str">
        <f>_xlfn.LET(_xlpm.raw,_xlfn.XLOOKUP(A67,SITE5!$C$4:$C$1223,SITE5!$E$4:$E$1223,_xlfn.XLOOKUP(A67,SITE5!$C$4:$C$1223,SITE5!$F$4:$F$1223)),_xlpm.cleanRaw,SUBSTITUTE(_xlpm.raw,"_PIN","."),_xlpm.mainPart,MID(_xlpm.cleanRaw,2,FIND(".",_xlpm.cleanRaw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I67" t="str">
        <f>_xlfn.LET(_xlpm.raw,_xlfn.XLOOKUP(A67,SITE5!$C$4:$C$1223,SITE5!$E$4:$E$1223,_xlfn.XLOOKUP(A67,SITE5!$C$4:$C$1223,SITE5!$F$4:$F$1223)),_xlpm.cleanRaw,SUBSTITUTE(_xlpm.raw,"_PIN","."),_xlpm.mainPart,MID(_xlpm.cleanRaw,2,FIND(".",_xlpm.cleanRaw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J67" t="str">
        <f>""</f>
        <v/>
      </c>
      <c r="K67" t="str">
        <f t="shared" si="1"/>
        <v>B37;DDI3_TXN[0];LA145;9.87552;125.08992;506022;809100;709025;709025;</v>
      </c>
    </row>
    <row r="68" spans="1:11">
      <c r="A68" t="s">
        <v>747</v>
      </c>
      <c r="B68" t="str">
        <f>_xlfn.XLOOKUP(A68,SITE1!$S$4:$S$1223,SITE1!$T$4:$T$1223)</f>
        <v>DDI3_TXN[1]</v>
      </c>
      <c r="C68" t="str" cm="1">
        <f t="array" ref="C68">_xlfn.TEXTJOIN(",",TRUE,_xlfn.UNIQUE(TRANSPOSE(_xlfn.MAP(_xlfn.XLOOKUP(A68,SITE1!$C$4:$C$1223,SITE1!$G$4:$L$1223),_xlfn.LAMBDA(_xlpm.x,IF(_xlpm.x&lt;&gt;"",TRIM(CLEAN(LEFT(_xlpm.x,FIND(".",_xlpm.x &amp; ".")-1))),""))))))</f>
        <v>LA145</v>
      </c>
      <c r="D68">
        <v>6.5836799999999904</v>
      </c>
      <c r="E68">
        <v>125.08992000000001</v>
      </c>
      <c r="F68" t="str">
        <f>_xlfn.LET(_xlpm.raw,_xlfn.XLOOKUP(A68,SITE1!$C$4:$C$1223,SITE1!$E$4:$E$1223,_xlfn.XLOOKUP(A68,SITE1!$C$4:$C$1223,SITE1!$F$4:$F$1223)),_xlpm.cleanRaw,SUBSTITUTE(SUBSTITUTE(_xlpm.raw,"_PIN","."),"PIN","."),_xlpm.mainPart,MID(_xlpm.cleanRaw,2,FIND(".",_xlpm.cleanRaw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G68" t="str">
        <f>_xlfn.LET(_xlpm.raw,_xlfn.XLOOKUP(A68,SITE3!$C$4:$C$1223,SITE3!$E$4:$E$1223,_xlfn.XLOOKUP(A68,SITE3!$C$4:$C$1223,SITE3!$F$4:$F$1223)),_xlpm.cleanRaw,SUBSTITUTE(_xlpm.raw,"_PIN","."),_xlpm.mainPart,MID(_xlpm.cleanRaw,2,FIND(".",_xlpm.cleanRaw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809108</v>
      </c>
      <c r="H68" t="str">
        <f>_xlfn.LET(_xlpm.raw,_xlfn.XLOOKUP(A68,SITE5!$C$4:$C$1223,SITE5!$E$4:$E$1223,_xlfn.XLOOKUP(A68,SITE5!$C$4:$C$1223,SITE5!$F$4:$F$1223)),_xlpm.cleanRaw,SUBSTITUTE(_xlpm.raw,"_PIN","."),_xlpm.mainPart,MID(_xlpm.cleanRaw,2,FIND(".",_xlpm.cleanRaw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I68" t="str">
        <f>_xlfn.LET(_xlpm.raw,_xlfn.XLOOKUP(A68,SITE5!$C$4:$C$1223,SITE5!$E$4:$E$1223,_xlfn.XLOOKUP(A68,SITE5!$C$4:$C$1223,SITE5!$F$4:$F$1223)),_xlpm.cleanRaw,SUBSTITUTE(_xlpm.raw,"_PIN","."),_xlpm.mainPart,MID(_xlpm.cleanRaw,2,FIND(".",_xlpm.cleanRaw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J68" t="str">
        <f>""</f>
        <v/>
      </c>
      <c r="K68" t="str">
        <f t="shared" si="1"/>
        <v>B38;DDI3_TXN[1];LA145;6.58367999999999;125.08992;506012;809108;709022;709022;</v>
      </c>
    </row>
    <row r="69" spans="1:11">
      <c r="A69" t="s">
        <v>173</v>
      </c>
      <c r="B69" t="str">
        <f>_xlfn.XLOOKUP(A69,SITE1!$S$4:$S$1223,SITE1!$T$4:$T$1223)</f>
        <v>DP_OBS</v>
      </c>
      <c r="C69" t="str" cm="1">
        <f t="array" ref="C69">_xlfn.TEXTJOIN(",",TRUE,_xlfn.UNIQUE(TRANSPOSE(_xlfn.MAP(_xlfn.XLOOKUP(A69,SITE1!$C$4:$C$1223,SITE1!$G$4:$L$1223),_xlfn.LAMBDA(_xlpm.x,IF(_xlpm.x&lt;&gt;"",TRIM(CLEAN(LEFT(_xlpm.x,FIND(".",_xlpm.x &amp; ".")-1))),""))))))</f>
        <v/>
      </c>
      <c r="D69">
        <v>3.2918399999999899</v>
      </c>
      <c r="E69">
        <v>125.08992000000001</v>
      </c>
      <c r="F69" t="str">
        <f>_xlfn.LET(_xlpm.raw,_xlfn.XLOOKUP(A69,SITE1!$C$4:$C$1223,SITE1!$E$4:$E$1223,_xlfn.XLOOKUP(A69,SITE1!$C$4:$C$1223,SITE1!$F$4:$F$1223)),_xlpm.cleanRaw,SUBSTITUTE(SUBSTITUTE(_xlpm.raw,"_PIN","."),"PIN","."),_xlpm.mainPart,MID(_xlpm.cleanRaw,2,FIND(".",_xlpm.cleanRaw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505083</v>
      </c>
      <c r="G69" t="str">
        <f>_xlfn.LET(_xlpm.raw,_xlfn.XLOOKUP(A69,SITE3!$C$4:$C$1223,SITE3!$E$4:$E$1223,_xlfn.XLOOKUP(A69,SITE3!$C$4:$C$1223,SITE3!$F$4:$F$1223)),_xlpm.cleanRaw,SUBSTITUTE(_xlpm.raw,"_PIN","."),_xlpm.mainPart,MID(_xlpm.cleanRaw,2,FIND(".",_xlpm.cleanRaw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503027</v>
      </c>
      <c r="H69" t="str">
        <f>_xlfn.LET(_xlpm.raw,_xlfn.XLOOKUP(A69,SITE5!$C$4:$C$1223,SITE5!$E$4:$E$1223,_xlfn.XLOOKUP(A69,SITE5!$C$4:$C$1223,SITE5!$F$4:$F$1223)),_xlpm.cleanRaw,SUBSTITUTE(_xlpm.raw,"_PIN","."),_xlpm.mainPart,MID(_xlpm.cleanRaw,2,FIND(".",_xlpm.cleanRaw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I69" t="str">
        <f>_xlfn.LET(_xlpm.raw,_xlfn.XLOOKUP(A69,SITE5!$C$4:$C$1223,SITE5!$E$4:$E$1223,_xlfn.XLOOKUP(A69,SITE5!$C$4:$C$1223,SITE5!$F$4:$F$1223)),_xlpm.cleanRaw,SUBSTITUTE(_xlpm.raw,"_PIN","."),_xlpm.mainPart,MID(_xlpm.cleanRaw,2,FIND(".",_xlpm.cleanRaw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J69" t="str">
        <f>""</f>
        <v/>
      </c>
      <c r="K69" t="str">
        <f t="shared" si="1"/>
        <v>B39;DP_OBS;;3.29183999999999;125.08992;505083;503027;709037;709037;</v>
      </c>
    </row>
    <row r="70" spans="1:11">
      <c r="A70" t="s">
        <v>4058</v>
      </c>
      <c r="B70" t="str">
        <f>_xlfn.XLOOKUP(A70,SITE1!$S$4:$S$1223,SITE1!$T$4:$T$1223)</f>
        <v>VSS</v>
      </c>
      <c r="C70" t="str" cm="1">
        <f t="array" ref="C70">_xlfn.TEXTJOIN(",",TRUE,_xlfn.UNIQUE(TRANSPOSE(_xlfn.MAP(_xlfn.XLOOKUP(A70,SITE1!$C$4:$C$1223,SITE1!$G$4:$L$1223),_xlfn.LAMBDA(_xlpm.x,IF(_xlpm.x&lt;&gt;"",TRIM(CLEAN(LEFT(_xlpm.x,FIND(".",_xlpm.x &amp; ".")-1))),""))))))</f>
        <v/>
      </c>
      <c r="D70">
        <v>125.08992000000001</v>
      </c>
      <c r="E70">
        <v>121.79808</v>
      </c>
      <c r="F70" t="str">
        <f>_xlfn.LET(_xlpm.raw,_xlfn.XLOOKUP(A70,SITE1!$C$4:$C$1223,SITE1!$E$4:$E$1223,_xlfn.XLOOKUP(A70,SITE1!$C$4:$C$1223,SITE1!$F$4:$F$1223)),_xlpm.cleanRaw,SUBSTITUTE(SUBSTITUTE(_xlpm.raw,"_PIN","."),"PIN","."),_xlpm.mainPart,MID(_xlpm.cleanRaw,2,FIND(".",_xlpm.cleanRaw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" t="str">
        <f>_xlfn.LET(_xlpm.raw,_xlfn.XLOOKUP(A70,SITE3!$C$4:$C$1223,SITE3!$E$4:$E$1223,_xlfn.XLOOKUP(A70,SITE3!$C$4:$C$1223,SITE3!$F$4:$F$1223)),_xlpm.cleanRaw,SUBSTITUTE(_xlpm.raw,"_PIN","."),_xlpm.mainPart,MID(_xlpm.cleanRaw,2,FIND(".",_xlpm.cleanRaw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" t="str">
        <f>_xlfn.LET(_xlpm.raw,_xlfn.XLOOKUP(A70,SITE5!$C$4:$C$1223,SITE5!$E$4:$E$1223,_xlfn.XLOOKUP(A70,SITE5!$C$4:$C$1223,SITE5!$F$4:$F$1223)),_xlpm.cleanRaw,SUBSTITUTE(_xlpm.raw,"_PIN","."),_xlpm.mainPart,MID(_xlpm.cleanRaw,2,FIND(".",_xlpm.cleanRaw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" t="str">
        <f>_xlfn.LET(_xlpm.raw,_xlfn.XLOOKUP(A70,SITE5!$C$4:$C$1223,SITE5!$E$4:$E$1223,_xlfn.XLOOKUP(A70,SITE5!$C$4:$C$1223,SITE5!$F$4:$F$1223)),_xlpm.cleanRaw,SUBSTITUTE(_xlpm.raw,"_PIN","."),_xlpm.mainPart,MID(_xlpm.cleanRaw,2,FIND(".",_xlpm.cleanRaw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" t="str">
        <f>""</f>
        <v/>
      </c>
      <c r="K70" t="str">
        <f t="shared" si="1"/>
        <v>C2;VSS;;125.08992;121.79808;;;;;</v>
      </c>
    </row>
    <row r="71" spans="1:11">
      <c r="A71" t="s">
        <v>3327</v>
      </c>
      <c r="B71" t="str">
        <f>_xlfn.XLOOKUP(A71,SITE1!$S$4:$S$1223,SITE1!$T$4:$T$1223)</f>
        <v>PCIEX16_TXN[4]</v>
      </c>
      <c r="C71" t="str" cm="1">
        <f t="array" ref="C71">_xlfn.TEXTJOIN(",",TRUE,_xlfn.UNIQUE(TRANSPOSE(_xlfn.MAP(_xlfn.XLOOKUP(A71,SITE1!$C$4:$C$1223,SITE1!$G$4:$L$1223),_xlfn.LAMBDA(_xlpm.x,IF(_xlpm.x&lt;&gt;"",TRIM(CLEAN(LEFT(_xlpm.x,FIND(".",_xlpm.x &amp; ".")-1))),""))))))</f>
        <v>LA109,CA109,KA105</v>
      </c>
      <c r="D71">
        <v>121.79808</v>
      </c>
      <c r="E71">
        <v>121.79808</v>
      </c>
      <c r="F71" t="str">
        <f>_xlfn.LET(_xlpm.raw,_xlfn.XLOOKUP(A71,SITE1!$C$4:$C$1223,SITE1!$E$4:$E$1223,_xlfn.XLOOKUP(A71,SITE1!$C$4:$C$1223,SITE1!$F$4:$F$1223)),_xlpm.cleanRaw,SUBSTITUTE(SUBSTITUTE(_xlpm.raw,"_PIN","."),"PIN","."),_xlpm.mainPart,MID(_xlpm.cleanRaw,2,FIND(".",_xlpm.cleanRaw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G71" t="str">
        <f>_xlfn.LET(_xlpm.raw,_xlfn.XLOOKUP(A71,SITE3!$C$4:$C$1223,SITE3!$E$4:$E$1223,_xlfn.XLOOKUP(A71,SITE3!$C$4:$C$1223,SITE3!$F$4:$F$1223)),_xlpm.cleanRaw,SUBSTITUTE(_xlpm.raw,"_PIN","."),_xlpm.mainPart,MID(_xlpm.cleanRaw,2,FIND(".",_xlpm.cleanRaw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71" t="str">
        <f>_xlfn.LET(_xlpm.raw,_xlfn.XLOOKUP(A71,SITE5!$C$4:$C$1223,SITE5!$E$4:$E$1223,_xlfn.XLOOKUP(A71,SITE5!$C$4:$C$1223,SITE5!$F$4:$F$1223)),_xlpm.cleanRaw,SUBSTITUTE(_xlpm.raw,"_PIN","."),_xlpm.mainPart,MID(_xlpm.cleanRaw,2,FIND(".",_xlpm.cleanRaw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71" t="str">
        <f>_xlfn.LET(_xlpm.raw,_xlfn.XLOOKUP(A71,SITE5!$C$4:$C$1223,SITE5!$E$4:$E$1223,_xlfn.XLOOKUP(A71,SITE5!$C$4:$C$1223,SITE5!$F$4:$F$1223)),_xlpm.cleanRaw,SUBSTITUTE(_xlpm.raw,"_PIN","."),_xlpm.mainPart,MID(_xlpm.cleanRaw,2,FIND(".",_xlpm.cleanRaw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71" t="str">
        <f>""</f>
        <v/>
      </c>
      <c r="K71" t="str">
        <f t="shared" si="1"/>
        <v>C3;PCIEX16_TXN[4];LA109,CA109,KA105;121.79808;121.79808;504120;503039;707117;707117;</v>
      </c>
    </row>
    <row r="72" spans="1:11">
      <c r="A72" t="s">
        <v>3397</v>
      </c>
      <c r="B72" t="str">
        <f>_xlfn.XLOOKUP(A72,SITE1!$S$4:$S$1223,SITE1!$T$4:$T$1223)</f>
        <v>PCIEX16_TXP[4]</v>
      </c>
      <c r="C72" t="str" cm="1">
        <f t="array" ref="C72">_xlfn.TEXTJOIN(",",TRUE,_xlfn.UNIQUE(TRANSPOSE(_xlfn.MAP(_xlfn.XLOOKUP(A72,SITE1!$C$4:$C$1223,SITE1!$G$4:$L$1223),_xlfn.LAMBDA(_xlpm.x,IF(_xlpm.x&lt;&gt;"",TRIM(CLEAN(LEFT(_xlpm.x,FIND(".",_xlpm.x &amp; ".")-1))),""))))))</f>
        <v>LA110,CA110,KA105</v>
      </c>
      <c r="D72">
        <v>118.50624000000001</v>
      </c>
      <c r="E72">
        <v>121.79808</v>
      </c>
      <c r="F72" t="str">
        <f>_xlfn.LET(_xlpm.raw,_xlfn.XLOOKUP(A72,SITE1!$C$4:$C$1223,SITE1!$E$4:$E$1223,_xlfn.XLOOKUP(A72,SITE1!$C$4:$C$1223,SITE1!$F$4:$F$1223)),_xlpm.cleanRaw,SUBSTITUTE(SUBSTITUTE(_xlpm.raw,"_PIN","."),"PIN","."),_xlpm.mainPart,MID(_xlpm.cleanRaw,2,FIND(".",_xlpm.cleanRaw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G72" t="str">
        <f>_xlfn.LET(_xlpm.raw,_xlfn.XLOOKUP(A72,SITE3!$C$4:$C$1223,SITE3!$E$4:$E$1223,_xlfn.XLOOKUP(A72,SITE3!$C$4:$C$1223,SITE3!$F$4:$F$1223)),_xlpm.cleanRaw,SUBSTITUTE(_xlpm.raw,"_PIN","."),_xlpm.mainPart,MID(_xlpm.cleanRaw,2,FIND(".",_xlpm.cleanRaw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72" t="str">
        <f>_xlfn.LET(_xlpm.raw,_xlfn.XLOOKUP(A72,SITE5!$C$4:$C$1223,SITE5!$E$4:$E$1223,_xlfn.XLOOKUP(A72,SITE5!$C$4:$C$1223,SITE5!$F$4:$F$1223)),_xlpm.cleanRaw,SUBSTITUTE(_xlpm.raw,"_PIN","."),_xlpm.mainPart,MID(_xlpm.cleanRaw,2,FIND(".",_xlpm.cleanRaw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72" t="str">
        <f>_xlfn.LET(_xlpm.raw,_xlfn.XLOOKUP(A72,SITE5!$C$4:$C$1223,SITE5!$E$4:$E$1223,_xlfn.XLOOKUP(A72,SITE5!$C$4:$C$1223,SITE5!$F$4:$F$1223)),_xlpm.cleanRaw,SUBSTITUTE(_xlpm.raw,"_PIN","."),_xlpm.mainPart,MID(_xlpm.cleanRaw,2,FIND(".",_xlpm.cleanRaw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72" t="str">
        <f>""</f>
        <v/>
      </c>
      <c r="K72" t="str">
        <f t="shared" si="1"/>
        <v>C4;PCIEX16_TXP[4];LA110,CA110,KA105;118.50624;121.79808;504118;503040;707101;707101;</v>
      </c>
    </row>
    <row r="73" spans="1:11">
      <c r="A73" t="s">
        <v>4061</v>
      </c>
      <c r="B73" t="str">
        <f>_xlfn.XLOOKUP(A73,SITE1!$S$4:$S$1223,SITE1!$T$4:$T$1223)</f>
        <v>VSS</v>
      </c>
      <c r="C73" t="str" cm="1">
        <f t="array" ref="C73">_xlfn.TEXTJOIN(",",TRUE,_xlfn.UNIQUE(TRANSPOSE(_xlfn.MAP(_xlfn.XLOOKUP(A73,SITE1!$C$4:$C$1223,SITE1!$G$4:$L$1223),_xlfn.LAMBDA(_xlpm.x,IF(_xlpm.x&lt;&gt;"",TRIM(CLEAN(LEFT(_xlpm.x,FIND(".",_xlpm.x &amp; ".")-1))),""))))))</f>
        <v/>
      </c>
      <c r="D73">
        <v>115.2144</v>
      </c>
      <c r="E73">
        <v>121.79808</v>
      </c>
      <c r="F73" t="str">
        <f>_xlfn.LET(_xlpm.raw,_xlfn.XLOOKUP(A73,SITE1!$C$4:$C$1223,SITE1!$E$4:$E$1223,_xlfn.XLOOKUP(A73,SITE1!$C$4:$C$1223,SITE1!$F$4:$F$1223)),_xlpm.cleanRaw,SUBSTITUTE(SUBSTITUTE(_xlpm.raw,"_PIN","."),"PIN","."),_xlpm.mainPart,MID(_xlpm.cleanRaw,2,FIND(".",_xlpm.cleanRaw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" t="str">
        <f>_xlfn.LET(_xlpm.raw,_xlfn.XLOOKUP(A73,SITE3!$C$4:$C$1223,SITE3!$E$4:$E$1223,_xlfn.XLOOKUP(A73,SITE3!$C$4:$C$1223,SITE3!$F$4:$F$1223)),_xlpm.cleanRaw,SUBSTITUTE(_xlpm.raw,"_PIN","."),_xlpm.mainPart,MID(_xlpm.cleanRaw,2,FIND(".",_xlpm.cleanRaw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" t="str">
        <f>_xlfn.LET(_xlpm.raw,_xlfn.XLOOKUP(A73,SITE5!$C$4:$C$1223,SITE5!$E$4:$E$1223,_xlfn.XLOOKUP(A73,SITE5!$C$4:$C$1223,SITE5!$F$4:$F$1223)),_xlpm.cleanRaw,SUBSTITUTE(_xlpm.raw,"_PIN","."),_xlpm.mainPart,MID(_xlpm.cleanRaw,2,FIND(".",_xlpm.cleanRaw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" t="str">
        <f>_xlfn.LET(_xlpm.raw,_xlfn.XLOOKUP(A73,SITE5!$C$4:$C$1223,SITE5!$E$4:$E$1223,_xlfn.XLOOKUP(A73,SITE5!$C$4:$C$1223,SITE5!$F$4:$F$1223)),_xlpm.cleanRaw,SUBSTITUTE(_xlpm.raw,"_PIN","."),_xlpm.mainPart,MID(_xlpm.cleanRaw,2,FIND(".",_xlpm.cleanRaw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" t="str">
        <f>""</f>
        <v/>
      </c>
      <c r="K73" t="str">
        <f t="shared" si="1"/>
        <v>C5;VSS;;115.2144;121.79808;;;;;</v>
      </c>
    </row>
    <row r="74" spans="1:11">
      <c r="A74" t="s">
        <v>3509</v>
      </c>
      <c r="B74" t="str">
        <f>_xlfn.XLOOKUP(A74,SITE1!$S$4:$S$1223,SITE1!$T$4:$T$1223)</f>
        <v>VCCSA_SENSE</v>
      </c>
      <c r="C74" t="str" cm="1">
        <f t="array" ref="C74">_xlfn.TEXTJOIN(",",TRUE,_xlfn.UNIQUE(TRANSPOSE(_xlfn.MAP(_xlfn.XLOOKUP(A74,SITE1!$C$4:$C$1223,SITE1!$G$4:$L$1223),_xlfn.LAMBDA(_xlpm.x,IF(_xlpm.x&lt;&gt;"",TRIM(CLEAN(LEFT(_xlpm.x,FIND(".",_xlpm.x &amp; ".")-1))),""))))))</f>
        <v/>
      </c>
      <c r="D74">
        <v>111.92256</v>
      </c>
      <c r="E74">
        <v>121.79808</v>
      </c>
      <c r="F74" t="str">
        <f>_xlfn.LET(_xlpm.raw,_xlfn.XLOOKUP(A74,SITE1!$C$4:$C$1223,SITE1!$E$4:$E$1223,_xlfn.XLOOKUP(A74,SITE1!$C$4:$C$1223,SITE1!$F$4:$F$1223)),_xlpm.cleanRaw,SUBSTITUTE(SUBSTITUTE(_xlpm.raw,"_PIN","."),"PIN","."),_xlpm.mainPart,MID(_xlpm.cleanRaw,2,FIND(".",_xlpm.cleanRaw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" t="str">
        <f>_xlfn.LET(_xlpm.raw,_xlfn.XLOOKUP(A74,SITE3!$C$4:$C$1223,SITE3!$E$4:$E$1223,_xlfn.XLOOKUP(A74,SITE3!$C$4:$C$1223,SITE3!$F$4:$F$1223)),_xlpm.cleanRaw,SUBSTITUTE(_xlpm.raw,"_PIN","."),_xlpm.mainPart,MID(_xlpm.cleanRaw,2,FIND(".",_xlpm.cleanRaw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" t="str">
        <f>_xlfn.LET(_xlpm.raw,_xlfn.XLOOKUP(A74,SITE5!$C$4:$C$1223,SITE5!$E$4:$E$1223,_xlfn.XLOOKUP(A74,SITE5!$C$4:$C$1223,SITE5!$F$4:$F$1223)),_xlpm.cleanRaw,SUBSTITUTE(_xlpm.raw,"_PIN","."),_xlpm.mainPart,MID(_xlpm.cleanRaw,2,FIND(".",_xlpm.cleanRaw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" t="str">
        <f>_xlfn.LET(_xlpm.raw,_xlfn.XLOOKUP(A74,SITE5!$C$4:$C$1223,SITE5!$E$4:$E$1223,_xlfn.XLOOKUP(A74,SITE5!$C$4:$C$1223,SITE5!$F$4:$F$1223)),_xlpm.cleanRaw,SUBSTITUTE(_xlpm.raw,"_PIN","."),_xlpm.mainPart,MID(_xlpm.cleanRaw,2,FIND(".",_xlpm.cleanRaw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" t="str">
        <f>""</f>
        <v/>
      </c>
      <c r="K74" t="str">
        <f t="shared" si="1"/>
        <v>C6;VCCSA_SENSE;;111.92256;121.79808;;;;;</v>
      </c>
    </row>
    <row r="75" spans="1:11">
      <c r="A75" t="s">
        <v>3282</v>
      </c>
      <c r="B75" t="str">
        <f>_xlfn.XLOOKUP(A75,SITE1!$S$4:$S$1223,SITE1!$T$4:$T$1223)</f>
        <v>PCIEX16_TXN[1]</v>
      </c>
      <c r="C75" t="str" cm="1">
        <f t="array" ref="C75">_xlfn.TEXTJOIN(",",TRUE,_xlfn.UNIQUE(TRANSPOSE(_xlfn.MAP(_xlfn.XLOOKUP(A75,SITE1!$C$4:$C$1223,SITE1!$G$4:$L$1223),_xlfn.LAMBDA(_xlpm.x,IF(_xlpm.x&lt;&gt;"",TRIM(CLEAN(LEFT(_xlpm.x,FIND(".",_xlpm.x &amp; ".")-1))),""))))))</f>
        <v>LA103,CA103,KA102</v>
      </c>
      <c r="D75">
        <v>108.63072</v>
      </c>
      <c r="E75">
        <v>121.79808</v>
      </c>
      <c r="F75" t="str">
        <f>_xlfn.LET(_xlpm.raw,_xlfn.XLOOKUP(A75,SITE1!$C$4:$C$1223,SITE1!$E$4:$E$1223,_xlfn.XLOOKUP(A75,SITE1!$C$4:$C$1223,SITE1!$F$4:$F$1223)),_xlpm.cleanRaw,SUBSTITUTE(SUBSTITUTE(_xlpm.raw,"_PIN","."),"PIN","."),_xlpm.mainPart,MID(_xlpm.cleanRaw,2,FIND(".",_xlpm.cleanRaw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G75" t="str">
        <f>_xlfn.LET(_xlpm.raw,_xlfn.XLOOKUP(A75,SITE3!$C$4:$C$1223,SITE3!$E$4:$E$1223,_xlfn.XLOOKUP(A75,SITE3!$C$4:$C$1223,SITE3!$F$4:$F$1223)),_xlpm.cleanRaw,SUBSTITUTE(_xlpm.raw,"_PIN","."),_xlpm.mainPart,MID(_xlpm.cleanRaw,2,FIND(".",_xlpm.cleanRaw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75" t="str">
        <f>_xlfn.LET(_xlpm.raw,_xlfn.XLOOKUP(A75,SITE5!$C$4:$C$1223,SITE5!$E$4:$E$1223,_xlfn.XLOOKUP(A75,SITE5!$C$4:$C$1223,SITE5!$F$4:$F$1223)),_xlpm.cleanRaw,SUBSTITUTE(_xlpm.raw,"_PIN","."),_xlpm.mainPart,MID(_xlpm.cleanRaw,2,FIND(".",_xlpm.cleanRaw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75" t="str">
        <f>_xlfn.LET(_xlpm.raw,_xlfn.XLOOKUP(A75,SITE5!$C$4:$C$1223,SITE5!$E$4:$E$1223,_xlfn.XLOOKUP(A75,SITE5!$C$4:$C$1223,SITE5!$F$4:$F$1223)),_xlpm.cleanRaw,SUBSTITUTE(_xlpm.raw,"_PIN","."),_xlpm.mainPart,MID(_xlpm.cleanRaw,2,FIND(".",_xlpm.cleanRaw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75" t="str">
        <f>""</f>
        <v/>
      </c>
      <c r="K75" t="str">
        <f t="shared" si="1"/>
        <v>C7;PCIEX16_TXN[1];LA103,CA103,KA102;108.63072;121.79808;504115;502052;707113;707113;</v>
      </c>
    </row>
    <row r="76" spans="1:11">
      <c r="A76" t="s">
        <v>4062</v>
      </c>
      <c r="B76" t="str">
        <f>_xlfn.XLOOKUP(A76,SITE1!$S$4:$S$1223,SITE1!$T$4:$T$1223)</f>
        <v>VSS</v>
      </c>
      <c r="C76" t="str" cm="1">
        <f t="array" ref="C76">_xlfn.TEXTJOIN(",",TRUE,_xlfn.UNIQUE(TRANSPOSE(_xlfn.MAP(_xlfn.XLOOKUP(A76,SITE1!$C$4:$C$1223,SITE1!$G$4:$L$1223),_xlfn.LAMBDA(_xlpm.x,IF(_xlpm.x&lt;&gt;"",TRIM(CLEAN(LEFT(_xlpm.x,FIND(".",_xlpm.x &amp; ".")-1))),""))))))</f>
        <v/>
      </c>
      <c r="D76">
        <v>105.33887999999899</v>
      </c>
      <c r="E76">
        <v>121.79808</v>
      </c>
      <c r="F76" t="str">
        <f>_xlfn.LET(_xlpm.raw,_xlfn.XLOOKUP(A76,SITE1!$C$4:$C$1223,SITE1!$E$4:$E$1223,_xlfn.XLOOKUP(A76,SITE1!$C$4:$C$1223,SITE1!$F$4:$F$1223)),_xlpm.cleanRaw,SUBSTITUTE(SUBSTITUTE(_xlpm.raw,"_PIN","."),"PIN","."),_xlpm.mainPart,MID(_xlpm.cleanRaw,2,FIND(".",_xlpm.cleanRaw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" t="str">
        <f>_xlfn.LET(_xlpm.raw,_xlfn.XLOOKUP(A76,SITE3!$C$4:$C$1223,SITE3!$E$4:$E$1223,_xlfn.XLOOKUP(A76,SITE3!$C$4:$C$1223,SITE3!$F$4:$F$1223)),_xlpm.cleanRaw,SUBSTITUTE(_xlpm.raw,"_PIN","."),_xlpm.mainPart,MID(_xlpm.cleanRaw,2,FIND(".",_xlpm.cleanRaw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" t="str">
        <f>_xlfn.LET(_xlpm.raw,_xlfn.XLOOKUP(A76,SITE5!$C$4:$C$1223,SITE5!$E$4:$E$1223,_xlfn.XLOOKUP(A76,SITE5!$C$4:$C$1223,SITE5!$F$4:$F$1223)),_xlpm.cleanRaw,SUBSTITUTE(_xlpm.raw,"_PIN","."),_xlpm.mainPart,MID(_xlpm.cleanRaw,2,FIND(".",_xlpm.cleanRaw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" t="str">
        <f>_xlfn.LET(_xlpm.raw,_xlfn.XLOOKUP(A76,SITE5!$C$4:$C$1223,SITE5!$E$4:$E$1223,_xlfn.XLOOKUP(A76,SITE5!$C$4:$C$1223,SITE5!$F$4:$F$1223)),_xlpm.cleanRaw,SUBSTITUTE(_xlpm.raw,"_PIN","."),_xlpm.mainPart,MID(_xlpm.cleanRaw,2,FIND(".",_xlpm.cleanRaw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" t="str">
        <f>""</f>
        <v/>
      </c>
      <c r="K76" t="str">
        <f t="shared" si="1"/>
        <v>C8;VSS;;105.338879999999;121.79808;;;;;</v>
      </c>
    </row>
    <row r="77" spans="1:11">
      <c r="A77" t="s">
        <v>254</v>
      </c>
      <c r="B77" t="str">
        <f>_xlfn.XLOOKUP(A77,SITE1!$S$4:$S$1223,SITE1!$T$4:$T$1223)</f>
        <v>PCIEX4_TXN[3]</v>
      </c>
      <c r="C77" t="str" cm="1">
        <f t="array" ref="C77">_xlfn.TEXTJOIN(",",TRUE,_xlfn.UNIQUE(TRANSPOSE(_xlfn.MAP(_xlfn.XLOOKUP(A77,SITE1!$C$4:$C$1223,SITE1!$G$4:$L$1223),_xlfn.LAMBDA(_xlpm.x,IF(_xlpm.x&lt;&gt;"",TRIM(CLEAN(LEFT(_xlpm.x,FIND(".",_xlpm.x &amp; ".")-1))),""))))))</f>
        <v/>
      </c>
      <c r="D77">
        <v>102.04704</v>
      </c>
      <c r="E77">
        <v>121.79808</v>
      </c>
      <c r="F77" t="str">
        <f>_xlfn.LET(_xlpm.raw,_xlfn.XLOOKUP(A77,SITE1!$C$4:$C$1223,SITE1!$E$4:$E$1223,_xlfn.XLOOKUP(A77,SITE1!$C$4:$C$1223,SITE1!$F$4:$F$1223)),_xlpm.cleanRaw,SUBSTITUTE(SUBSTITUTE(_xlpm.raw,"_PIN","."),"PIN","."),_xlpm.mainPart,MID(_xlpm.cleanRaw,2,FIND(".",_xlpm.cleanRaw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G77" t="str">
        <f>_xlfn.LET(_xlpm.raw,_xlfn.XLOOKUP(A77,SITE3!$C$4:$C$1223,SITE3!$E$4:$E$1223,_xlfn.XLOOKUP(A77,SITE3!$C$4:$C$1223,SITE3!$F$4:$F$1223)),_xlpm.cleanRaw,SUBSTITUTE(_xlpm.raw,"_PIN","."),_xlpm.mainPart,MID(_xlpm.cleanRaw,2,FIND(".",_xlpm.cleanRaw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808047</v>
      </c>
      <c r="H77" t="str">
        <f>_xlfn.LET(_xlpm.raw,_xlfn.XLOOKUP(A77,SITE5!$C$4:$C$1223,SITE5!$E$4:$E$1223,_xlfn.XLOOKUP(A77,SITE5!$C$4:$C$1223,SITE5!$F$4:$F$1223)),_xlpm.cleanRaw,SUBSTITUTE(_xlpm.raw,"_PIN","."),_xlpm.mainPart,MID(_xlpm.cleanRaw,2,FIND(".",_xlpm.cleanRaw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I77" t="str">
        <f>_xlfn.LET(_xlpm.raw,_xlfn.XLOOKUP(A77,SITE5!$C$4:$C$1223,SITE5!$E$4:$E$1223,_xlfn.XLOOKUP(A77,SITE5!$C$4:$C$1223,SITE5!$F$4:$F$1223)),_xlpm.cleanRaw,SUBSTITUTE(_xlpm.raw,"_PIN","."),_xlpm.mainPart,MID(_xlpm.cleanRaw,2,FIND(".",_xlpm.cleanRaw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J77" t="str">
        <f>""</f>
        <v/>
      </c>
      <c r="K77" t="str">
        <f t="shared" si="1"/>
        <v>C9;PCIEX4_TXN[3];;102.04704;121.79808;505077;808047;707086;707086;</v>
      </c>
    </row>
    <row r="78" spans="1:11">
      <c r="A78" t="s">
        <v>272</v>
      </c>
      <c r="B78" t="str">
        <f>_xlfn.XLOOKUP(A78,SITE1!$S$4:$S$1223,SITE1!$T$4:$T$1223)</f>
        <v>PCIEX4_TXP[2]</v>
      </c>
      <c r="C78" t="str" cm="1">
        <f t="array" ref="C78">_xlfn.TEXTJOIN(",",TRUE,_xlfn.UNIQUE(TRANSPOSE(_xlfn.MAP(_xlfn.XLOOKUP(A78,SITE1!$C$4:$C$1223,SITE1!$G$4:$L$1223),_xlfn.LAMBDA(_xlpm.x,IF(_xlpm.x&lt;&gt;"",TRIM(CLEAN(LEFT(_xlpm.x,FIND(".",_xlpm.x &amp; ".")-1))),""))))))</f>
        <v/>
      </c>
      <c r="D78">
        <v>98.755200000000002</v>
      </c>
      <c r="E78">
        <v>121.79808</v>
      </c>
      <c r="F78" t="str">
        <f>_xlfn.LET(_xlpm.raw,_xlfn.XLOOKUP(A78,SITE1!$C$4:$C$1223,SITE1!$E$4:$E$1223,_xlfn.XLOOKUP(A78,SITE1!$C$4:$C$1223,SITE1!$F$4:$F$1223)),_xlpm.cleanRaw,SUBSTITUTE(SUBSTITUTE(_xlpm.raw,"_PIN","."),"PIN","."),_xlpm.mainPart,MID(_xlpm.cleanRaw,2,FIND(".",_xlpm.cleanRaw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G78" t="str">
        <f>_xlfn.LET(_xlpm.raw,_xlfn.XLOOKUP(A78,SITE3!$C$4:$C$1223,SITE3!$E$4:$E$1223,_xlfn.XLOOKUP(A78,SITE3!$C$4:$C$1223,SITE3!$F$4:$F$1223)),_xlpm.cleanRaw,SUBSTITUTE(_xlpm.raw,"_PIN","."),_xlpm.mainPart,MID(_xlpm.cleanRaw,2,FIND(".",_xlpm.cleanRaw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809128</v>
      </c>
      <c r="H78" t="str">
        <f>_xlfn.LET(_xlpm.raw,_xlfn.XLOOKUP(A78,SITE5!$C$4:$C$1223,SITE5!$E$4:$E$1223,_xlfn.XLOOKUP(A78,SITE5!$C$4:$C$1223,SITE5!$F$4:$F$1223)),_xlpm.cleanRaw,SUBSTITUTE(_xlpm.raw,"_PIN","."),_xlpm.mainPart,MID(_xlpm.cleanRaw,2,FIND(".",_xlpm.cleanRaw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I78" t="str">
        <f>_xlfn.LET(_xlpm.raw,_xlfn.XLOOKUP(A78,SITE5!$C$4:$C$1223,SITE5!$E$4:$E$1223,_xlfn.XLOOKUP(A78,SITE5!$C$4:$C$1223,SITE5!$F$4:$F$1223)),_xlpm.cleanRaw,SUBSTITUTE(_xlpm.raw,"_PIN","."),_xlpm.mainPart,MID(_xlpm.cleanRaw,2,FIND(".",_xlpm.cleanRaw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J78" t="str">
        <f>""</f>
        <v/>
      </c>
      <c r="K78" t="str">
        <f t="shared" si="1"/>
        <v>C10;PCIEX4_TXP[2];;98.7552;121.79808;506008;809128;707088;707088;</v>
      </c>
    </row>
    <row r="79" spans="1:11">
      <c r="A79" t="s">
        <v>242</v>
      </c>
      <c r="B79" t="str">
        <f>_xlfn.XLOOKUP(A79,SITE1!$S$4:$S$1223,SITE1!$T$4:$T$1223)</f>
        <v>PCIEX4_TXN[1]</v>
      </c>
      <c r="C79" t="str" cm="1">
        <f t="array" ref="C79">_xlfn.TEXTJOIN(",",TRUE,_xlfn.UNIQUE(TRANSPOSE(_xlfn.MAP(_xlfn.XLOOKUP(A79,SITE1!$C$4:$C$1223,SITE1!$G$4:$L$1223),_xlfn.LAMBDA(_xlpm.x,IF(_xlpm.x&lt;&gt;"",TRIM(CLEAN(LEFT(_xlpm.x,FIND(".",_xlpm.x &amp; ".")-1))),""))))))</f>
        <v/>
      </c>
      <c r="D79">
        <v>95.463359999999597</v>
      </c>
      <c r="E79">
        <v>121.79808</v>
      </c>
      <c r="F79" t="str">
        <f>_xlfn.LET(_xlpm.raw,_xlfn.XLOOKUP(A79,SITE1!$C$4:$C$1223,SITE1!$E$4:$E$1223,_xlfn.XLOOKUP(A79,SITE1!$C$4:$C$1223,SITE1!$F$4:$F$1223)),_xlpm.cleanRaw,SUBSTITUTE(SUBSTITUTE(_xlpm.raw,"_PIN","."),"PIN","."),_xlpm.mainPart,MID(_xlpm.cleanRaw,2,FIND(".",_xlpm.cleanRaw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G79" t="str">
        <f>_xlfn.LET(_xlpm.raw,_xlfn.XLOOKUP(A79,SITE3!$C$4:$C$1223,SITE3!$E$4:$E$1223,_xlfn.XLOOKUP(A79,SITE3!$C$4:$C$1223,SITE3!$F$4:$F$1223)),_xlpm.cleanRaw,SUBSTITUTE(_xlpm.raw,"_PIN","."),_xlpm.mainPart,MID(_xlpm.cleanRaw,2,FIND(".",_xlpm.cleanRaw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808042</v>
      </c>
      <c r="H79" t="str">
        <f>_xlfn.LET(_xlpm.raw,_xlfn.XLOOKUP(A79,SITE5!$C$4:$C$1223,SITE5!$E$4:$E$1223,_xlfn.XLOOKUP(A79,SITE5!$C$4:$C$1223,SITE5!$F$4:$F$1223)),_xlpm.cleanRaw,SUBSTITUTE(_xlpm.raw,"_PIN","."),_xlpm.mainPart,MID(_xlpm.cleanRaw,2,FIND(".",_xlpm.cleanRaw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I79" t="str">
        <f>_xlfn.LET(_xlpm.raw,_xlfn.XLOOKUP(A79,SITE5!$C$4:$C$1223,SITE5!$E$4:$E$1223,_xlfn.XLOOKUP(A79,SITE5!$C$4:$C$1223,SITE5!$F$4:$F$1223)),_xlpm.cleanRaw,SUBSTITUTE(_xlpm.raw,"_PIN","."),_xlpm.mainPart,MID(_xlpm.cleanRaw,2,FIND(".",_xlpm.cleanRaw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J79" t="str">
        <f>""</f>
        <v/>
      </c>
      <c r="K79" t="str">
        <f t="shared" si="1"/>
        <v>C11;PCIEX4_TXN[1];;95.4633599999996;121.79808;505058;808042;707087;707087;</v>
      </c>
    </row>
    <row r="80" spans="1:11">
      <c r="A80" t="s">
        <v>4056</v>
      </c>
      <c r="B80" t="str">
        <f>_xlfn.XLOOKUP(A80,SITE1!$S$4:$S$1223,SITE1!$T$4:$T$1223)</f>
        <v>VSS</v>
      </c>
      <c r="C80" t="str" cm="1">
        <f t="array" ref="C80">_xlfn.TEXTJOIN(",",TRUE,_xlfn.UNIQUE(TRANSPOSE(_xlfn.MAP(_xlfn.XLOOKUP(A80,SITE1!$C$4:$C$1223,SITE1!$G$4:$L$1223),_xlfn.LAMBDA(_xlpm.x,IF(_xlpm.x&lt;&gt;"",TRIM(CLEAN(LEFT(_xlpm.x,FIND(".",_xlpm.x &amp; ".")-1))),""))))))</f>
        <v/>
      </c>
      <c r="D80">
        <v>92.171519999999603</v>
      </c>
      <c r="E80">
        <v>121.79808</v>
      </c>
      <c r="F80" t="str">
        <f>_xlfn.LET(_xlpm.raw,_xlfn.XLOOKUP(A80,SITE1!$C$4:$C$1223,SITE1!$E$4:$E$1223,_xlfn.XLOOKUP(A80,SITE1!$C$4:$C$1223,SITE1!$F$4:$F$1223)),_xlpm.cleanRaw,SUBSTITUTE(SUBSTITUTE(_xlpm.raw,"_PIN","."),"PIN","."),_xlpm.mainPart,MID(_xlpm.cleanRaw,2,FIND(".",_xlpm.cleanRaw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" t="str">
        <f>_xlfn.LET(_xlpm.raw,_xlfn.XLOOKUP(A80,SITE3!$C$4:$C$1223,SITE3!$E$4:$E$1223,_xlfn.XLOOKUP(A80,SITE3!$C$4:$C$1223,SITE3!$F$4:$F$1223)),_xlpm.cleanRaw,SUBSTITUTE(_xlpm.raw,"_PIN","."),_xlpm.mainPart,MID(_xlpm.cleanRaw,2,FIND(".",_xlpm.cleanRaw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" t="str">
        <f>_xlfn.LET(_xlpm.raw,_xlfn.XLOOKUP(A80,SITE5!$C$4:$C$1223,SITE5!$E$4:$E$1223,_xlfn.XLOOKUP(A80,SITE5!$C$4:$C$1223,SITE5!$F$4:$F$1223)),_xlpm.cleanRaw,SUBSTITUTE(_xlpm.raw,"_PIN","."),_xlpm.mainPart,MID(_xlpm.cleanRaw,2,FIND(".",_xlpm.cleanRaw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" t="str">
        <f>_xlfn.LET(_xlpm.raw,_xlfn.XLOOKUP(A80,SITE5!$C$4:$C$1223,SITE5!$E$4:$E$1223,_xlfn.XLOOKUP(A80,SITE5!$C$4:$C$1223,SITE5!$F$4:$F$1223)),_xlpm.cleanRaw,SUBSTITUTE(_xlpm.raw,"_PIN","."),_xlpm.mainPart,MID(_xlpm.cleanRaw,2,FIND(".",_xlpm.cleanRaw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" t="str">
        <f>""</f>
        <v/>
      </c>
      <c r="K80" t="str">
        <f t="shared" si="1"/>
        <v>C12;VSS;;92.1715199999996;121.79808;;;;;</v>
      </c>
    </row>
    <row r="81" spans="1:11">
      <c r="A81" t="s">
        <v>4057</v>
      </c>
      <c r="B81" t="str">
        <f>_xlfn.XLOOKUP(A81,SITE1!$S$4:$S$1223,SITE1!$T$4:$T$1223)</f>
        <v>VSS</v>
      </c>
      <c r="C81" t="str" cm="1">
        <f t="array" ref="C81">_xlfn.TEXTJOIN(",",TRUE,_xlfn.UNIQUE(TRANSPOSE(_xlfn.MAP(_xlfn.XLOOKUP(A81,SITE1!$C$4:$C$1223,SITE1!$G$4:$L$1223),_xlfn.LAMBDA(_xlpm.x,IF(_xlpm.x&lt;&gt;"",TRIM(CLEAN(LEFT(_xlpm.x,FIND(".",_xlpm.x &amp; ".")-1))),""))))))</f>
        <v/>
      </c>
      <c r="D81">
        <v>88.879679999999595</v>
      </c>
      <c r="E81">
        <v>121.79808</v>
      </c>
      <c r="F81" t="str">
        <f>_xlfn.LET(_xlpm.raw,_xlfn.XLOOKUP(A81,SITE1!$C$4:$C$1223,SITE1!$E$4:$E$1223,_xlfn.XLOOKUP(A81,SITE1!$C$4:$C$1223,SITE1!$F$4:$F$1223)),_xlpm.cleanRaw,SUBSTITUTE(SUBSTITUTE(_xlpm.raw,"_PIN","."),"PIN","."),_xlpm.mainPart,MID(_xlpm.cleanRaw,2,FIND(".",_xlpm.cleanRaw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" t="str">
        <f>_xlfn.LET(_xlpm.raw,_xlfn.XLOOKUP(A81,SITE3!$C$4:$C$1223,SITE3!$E$4:$E$1223,_xlfn.XLOOKUP(A81,SITE3!$C$4:$C$1223,SITE3!$F$4:$F$1223)),_xlpm.cleanRaw,SUBSTITUTE(_xlpm.raw,"_PIN","."),_xlpm.mainPart,MID(_xlpm.cleanRaw,2,FIND(".",_xlpm.cleanRaw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" t="str">
        <f>_xlfn.LET(_xlpm.raw,_xlfn.XLOOKUP(A81,SITE5!$C$4:$C$1223,SITE5!$E$4:$E$1223,_xlfn.XLOOKUP(A81,SITE5!$C$4:$C$1223,SITE5!$F$4:$F$1223)),_xlpm.cleanRaw,SUBSTITUTE(_xlpm.raw,"_PIN","."),_xlpm.mainPart,MID(_xlpm.cleanRaw,2,FIND(".",_xlpm.cleanRaw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" t="str">
        <f>_xlfn.LET(_xlpm.raw,_xlfn.XLOOKUP(A81,SITE5!$C$4:$C$1223,SITE5!$E$4:$E$1223,_xlfn.XLOOKUP(A81,SITE5!$C$4:$C$1223,SITE5!$F$4:$F$1223)),_xlpm.cleanRaw,SUBSTITUTE(_xlpm.raw,"_PIN","."),_xlpm.mainPart,MID(_xlpm.cleanRaw,2,FIND(".",_xlpm.cleanRaw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" t="str">
        <f>""</f>
        <v/>
      </c>
      <c r="K81" t="str">
        <f t="shared" si="1"/>
        <v>C13;VSS;;88.8796799999996;121.79808;;;;;</v>
      </c>
    </row>
    <row r="82" spans="1:11">
      <c r="A82" t="s">
        <v>3525</v>
      </c>
      <c r="B82" t="str">
        <f>_xlfn.XLOOKUP(A82,SITE1!$S$4:$S$1223,SITE1!$T$4:$T$1223)</f>
        <v>VIDSCLK</v>
      </c>
      <c r="C82" t="str" cm="1">
        <f t="array" ref="C82">_xlfn.TEXTJOIN(",",TRUE,_xlfn.UNIQUE(TRANSPOSE(_xlfn.MAP(_xlfn.XLOOKUP(A82,SITE1!$C$4:$C$1223,SITE1!$G$4:$L$1223),_xlfn.LAMBDA(_xlpm.x,IF(_xlpm.x&lt;&gt;"",TRIM(CLEAN(LEFT(_xlpm.x,FIND(".",_xlpm.x &amp; ".")-1))),""))))))</f>
        <v/>
      </c>
      <c r="D82">
        <v>85.58784</v>
      </c>
      <c r="E82">
        <v>121.79808</v>
      </c>
      <c r="F82" t="str">
        <f>_xlfn.LET(_xlpm.raw,_xlfn.XLOOKUP(A82,SITE1!$C$4:$C$1223,SITE1!$E$4:$E$1223,_xlfn.XLOOKUP(A82,SITE1!$C$4:$C$1223,SITE1!$F$4:$F$1223)),_xlpm.cleanRaw,SUBSTITUTE(SUBSTITUTE(_xlpm.raw,"_PIN","."),"PIN","."),_xlpm.mainPart,MID(_xlpm.cleanRaw,2,FIND(".",_xlpm.cleanRaw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G82" t="str">
        <f>_xlfn.LET(_xlpm.raw,_xlfn.XLOOKUP(A82,SITE3!$C$4:$C$1223,SITE3!$E$4:$E$1223,_xlfn.XLOOKUP(A82,SITE3!$C$4:$C$1223,SITE3!$F$4:$F$1223)),_xlpm.cleanRaw,SUBSTITUTE(_xlpm.raw,"_PIN","."),_xlpm.mainPart,MID(_xlpm.cleanRaw,2,FIND(".",_xlpm.cleanRaw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807034</v>
      </c>
      <c r="H82" t="str">
        <f>_xlfn.LET(_xlpm.raw,_xlfn.XLOOKUP(A82,SITE5!$C$4:$C$1223,SITE5!$E$4:$E$1223,_xlfn.XLOOKUP(A82,SITE5!$C$4:$C$1223,SITE5!$F$4:$F$1223)),_xlpm.cleanRaw,SUBSTITUTE(_xlpm.raw,"_PIN","."),_xlpm.mainPart,MID(_xlpm.cleanRaw,2,FIND(".",_xlpm.cleanRaw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I82" t="str">
        <f>_xlfn.LET(_xlpm.raw,_xlfn.XLOOKUP(A82,SITE5!$C$4:$C$1223,SITE5!$E$4:$E$1223,_xlfn.XLOOKUP(A82,SITE5!$C$4:$C$1223,SITE5!$F$4:$F$1223)),_xlpm.cleanRaw,SUBSTITUTE(_xlpm.raw,"_PIN","."),_xlpm.mainPart,MID(_xlpm.cleanRaw,2,FIND(".",_xlpm.cleanRaw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J82" t="str">
        <f>""</f>
        <v/>
      </c>
      <c r="K82" t="str">
        <f t="shared" si="1"/>
        <v>C14;VIDSCLK;;85.58784;121.79808;504094;807034;708050;708050;</v>
      </c>
    </row>
    <row r="83" spans="1:11">
      <c r="A83" t="s">
        <v>3443</v>
      </c>
      <c r="B83" t="str">
        <f>_xlfn.XLOOKUP(A83,SITE1!$S$4:$S$1223,SITE1!$T$4:$T$1223)</f>
        <v>PM_SYNC</v>
      </c>
      <c r="C83" t="str" cm="1">
        <f t="array" ref="C83">_xlfn.TEXTJOIN(",",TRUE,_xlfn.UNIQUE(TRANSPOSE(_xlfn.MAP(_xlfn.XLOOKUP(A83,SITE1!$C$4:$C$1223,SITE1!$G$4:$L$1223),_xlfn.LAMBDA(_xlpm.x,IF(_xlpm.x&lt;&gt;"",TRIM(CLEAN(LEFT(_xlpm.x,FIND(".",_xlpm.x &amp; ".")-1))),""))))))</f>
        <v/>
      </c>
      <c r="D83">
        <v>82.296000000000006</v>
      </c>
      <c r="E83">
        <v>121.79808</v>
      </c>
      <c r="F83" t="str">
        <f>_xlfn.LET(_xlpm.raw,_xlfn.XLOOKUP(A83,SITE1!$C$4:$C$1223,SITE1!$E$4:$E$1223,_xlfn.XLOOKUP(A83,SITE1!$C$4:$C$1223,SITE1!$F$4:$F$1223)),_xlpm.cleanRaw,SUBSTITUTE(SUBSTITUTE(_xlpm.raw,"_PIN","."),"PIN","."),_xlpm.mainPart,MID(_xlpm.cleanRaw,2,FIND(".",_xlpm.cleanRaw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G83" t="str">
        <f>_xlfn.LET(_xlpm.raw,_xlfn.XLOOKUP(A83,SITE3!$C$4:$C$1223,SITE3!$E$4:$E$1223,_xlfn.XLOOKUP(A83,SITE3!$C$4:$C$1223,SITE3!$F$4:$F$1223)),_xlpm.cleanRaw,SUBSTITUTE(_xlpm.raw,"_PIN","."),_xlpm.mainPart,MID(_xlpm.cleanRaw,2,FIND(".",_xlpm.cleanRaw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808058</v>
      </c>
      <c r="H83" t="str">
        <f>_xlfn.LET(_xlpm.raw,_xlfn.XLOOKUP(A83,SITE5!$C$4:$C$1223,SITE5!$E$4:$E$1223,_xlfn.XLOOKUP(A83,SITE5!$C$4:$C$1223,SITE5!$F$4:$F$1223)),_xlpm.cleanRaw,SUBSTITUTE(_xlpm.raw,"_PIN","."),_xlpm.mainPart,MID(_xlpm.cleanRaw,2,FIND(".",_xlpm.cleanRaw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I83" t="str">
        <f>_xlfn.LET(_xlpm.raw,_xlfn.XLOOKUP(A83,SITE5!$C$4:$C$1223,SITE5!$E$4:$E$1223,_xlfn.XLOOKUP(A83,SITE5!$C$4:$C$1223,SITE5!$F$4:$F$1223)),_xlpm.cleanRaw,SUBSTITUTE(_xlpm.raw,"_PIN","."),_xlpm.mainPart,MID(_xlpm.cleanRaw,2,FIND(".",_xlpm.cleanRaw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J83" t="str">
        <f>""</f>
        <v/>
      </c>
      <c r="K83" t="str">
        <f t="shared" si="1"/>
        <v>C15;PM_SYNC;;82.296;121.79808;506009;808058;709008;709008;</v>
      </c>
    </row>
    <row r="84" spans="1:11">
      <c r="A84" t="s">
        <v>3538</v>
      </c>
      <c r="B84" t="str">
        <f>_xlfn.XLOOKUP(A84,SITE1!$S$4:$S$1223,SITE1!$T$4:$T$1223)</f>
        <v>VSSCORE_SENSE</v>
      </c>
      <c r="C84" t="str" cm="1">
        <f t="array" ref="C84">_xlfn.TEXTJOIN(",",TRUE,_xlfn.UNIQUE(TRANSPOSE(_xlfn.MAP(_xlfn.XLOOKUP(A84,SITE1!$C$4:$C$1223,SITE1!$G$4:$L$1223),_xlfn.LAMBDA(_xlpm.x,IF(_xlpm.x&lt;&gt;"",TRIM(CLEAN(LEFT(_xlpm.x,FIND(".",_xlpm.x &amp; ".")-1))),""))))))</f>
        <v/>
      </c>
      <c r="D84">
        <v>79.004159999999999</v>
      </c>
      <c r="E84">
        <v>121.79808</v>
      </c>
      <c r="F84" t="str">
        <f>_xlfn.LET(_xlpm.raw,_xlfn.XLOOKUP(A84,SITE1!$C$4:$C$1223,SITE1!$E$4:$E$1223,_xlfn.XLOOKUP(A84,SITE1!$C$4:$C$1223,SITE1!$F$4:$F$1223)),_xlpm.cleanRaw,SUBSTITUTE(SUBSTITUTE(_xlpm.raw,"_PIN","."),"PIN","."),_xlpm.mainPart,MID(_xlpm.cleanRaw,2,FIND(".",_xlpm.cleanRaw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" t="str">
        <f>_xlfn.LET(_xlpm.raw,_xlfn.XLOOKUP(A84,SITE3!$C$4:$C$1223,SITE3!$E$4:$E$1223,_xlfn.XLOOKUP(A84,SITE3!$C$4:$C$1223,SITE3!$F$4:$F$1223)),_xlpm.cleanRaw,SUBSTITUTE(_xlpm.raw,"_PIN","."),_xlpm.mainPart,MID(_xlpm.cleanRaw,2,FIND(".",_xlpm.cleanRaw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" t="str">
        <f>_xlfn.LET(_xlpm.raw,_xlfn.XLOOKUP(A84,SITE5!$C$4:$C$1223,SITE5!$E$4:$E$1223,_xlfn.XLOOKUP(A84,SITE5!$C$4:$C$1223,SITE5!$F$4:$F$1223)),_xlpm.cleanRaw,SUBSTITUTE(_xlpm.raw,"_PIN","."),_xlpm.mainPart,MID(_xlpm.cleanRaw,2,FIND(".",_xlpm.cleanRaw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" t="str">
        <f>_xlfn.LET(_xlpm.raw,_xlfn.XLOOKUP(A84,SITE5!$C$4:$C$1223,SITE5!$E$4:$E$1223,_xlfn.XLOOKUP(A84,SITE5!$C$4:$C$1223,SITE5!$F$4:$F$1223)),_xlpm.cleanRaw,SUBSTITUTE(_xlpm.raw,"_PIN","."),_xlpm.mainPart,MID(_xlpm.cleanRaw,2,FIND(".",_xlpm.cleanRaw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" t="str">
        <f>""</f>
        <v/>
      </c>
      <c r="K84" t="str">
        <f t="shared" si="1"/>
        <v>C16;VSSCORE_SENSE;;79.00416;121.79808;;;;;</v>
      </c>
    </row>
    <row r="85" spans="1:11">
      <c r="A85" t="s">
        <v>3592</v>
      </c>
      <c r="B85" t="str">
        <f>_xlfn.XLOOKUP(A85,SITE1!$S$4:$S$1223,SITE1!$T$4:$T$1223)</f>
        <v>VCCCORE</v>
      </c>
      <c r="C85" t="str" cm="1">
        <f t="array" ref="C85">_xlfn.TEXTJOIN(",",TRUE,_xlfn.UNIQUE(TRANSPOSE(_xlfn.MAP(_xlfn.XLOOKUP(A85,SITE1!$C$4:$C$1223,SITE1!$G$4:$L$1223),_xlfn.LAMBDA(_xlpm.x,IF(_xlpm.x&lt;&gt;"",TRIM(CLEAN(LEFT(_xlpm.x,FIND(".",_xlpm.x &amp; ".")-1))),""))))))</f>
        <v/>
      </c>
      <c r="D85">
        <v>75.712320000000005</v>
      </c>
      <c r="E85">
        <v>121.79808</v>
      </c>
      <c r="F85" t="str">
        <f>_xlfn.LET(_xlpm.raw,_xlfn.XLOOKUP(A85,SITE1!$C$4:$C$1223,SITE1!$E$4:$E$1223,_xlfn.XLOOKUP(A85,SITE1!$C$4:$C$1223,SITE1!$F$4:$F$1223)),_xlpm.cleanRaw,SUBSTITUTE(SUBSTITUTE(_xlpm.raw,"_PIN","."),"PIN","."),_xlpm.mainPart,MID(_xlpm.cleanRaw,2,FIND(".",_xlpm.cleanRaw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" t="str">
        <f>_xlfn.LET(_xlpm.raw,_xlfn.XLOOKUP(A85,SITE3!$C$4:$C$1223,SITE3!$E$4:$E$1223,_xlfn.XLOOKUP(A85,SITE3!$C$4:$C$1223,SITE3!$F$4:$F$1223)),_xlpm.cleanRaw,SUBSTITUTE(_xlpm.raw,"_PIN","."),_xlpm.mainPart,MID(_xlpm.cleanRaw,2,FIND(".",_xlpm.cleanRaw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" t="str">
        <f>_xlfn.LET(_xlpm.raw,_xlfn.XLOOKUP(A85,SITE5!$C$4:$C$1223,SITE5!$E$4:$E$1223,_xlfn.XLOOKUP(A85,SITE5!$C$4:$C$1223,SITE5!$F$4:$F$1223)),_xlpm.cleanRaw,SUBSTITUTE(_xlpm.raw,"_PIN","."),_xlpm.mainPart,MID(_xlpm.cleanRaw,2,FIND(".",_xlpm.cleanRaw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" t="str">
        <f>_xlfn.LET(_xlpm.raw,_xlfn.XLOOKUP(A85,SITE5!$C$4:$C$1223,SITE5!$E$4:$E$1223,_xlfn.XLOOKUP(A85,SITE5!$C$4:$C$1223,SITE5!$F$4:$F$1223)),_xlpm.cleanRaw,SUBSTITUTE(_xlpm.raw,"_PIN","."),_xlpm.mainPart,MID(_xlpm.cleanRaw,2,FIND(".",_xlpm.cleanRaw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" t="str">
        <f>""</f>
        <v/>
      </c>
      <c r="K85" t="str">
        <f t="shared" si="1"/>
        <v>C17;VCCCORE;;75.71232;121.79808;;;;;</v>
      </c>
    </row>
    <row r="86" spans="1:11">
      <c r="A86" t="s">
        <v>3593</v>
      </c>
      <c r="B86" t="str">
        <f>_xlfn.XLOOKUP(A86,SITE1!$S$4:$S$1223,SITE1!$T$4:$T$1223)</f>
        <v>VCCCORE</v>
      </c>
      <c r="C86" t="str" cm="1">
        <f t="array" ref="C86">_xlfn.TEXTJOIN(",",TRUE,_xlfn.UNIQUE(TRANSPOSE(_xlfn.MAP(_xlfn.XLOOKUP(A86,SITE1!$C$4:$C$1223,SITE1!$G$4:$L$1223),_xlfn.LAMBDA(_xlpm.x,IF(_xlpm.x&lt;&gt;"",TRIM(CLEAN(LEFT(_xlpm.x,FIND(".",_xlpm.x &amp; ".")-1))),""))))))</f>
        <v/>
      </c>
      <c r="D86">
        <v>72.420479999999998</v>
      </c>
      <c r="E86">
        <v>121.79808</v>
      </c>
      <c r="F86" t="str">
        <f>_xlfn.LET(_xlpm.raw,_xlfn.XLOOKUP(A86,SITE1!$C$4:$C$1223,SITE1!$E$4:$E$1223,_xlfn.XLOOKUP(A86,SITE1!$C$4:$C$1223,SITE1!$F$4:$F$1223)),_xlpm.cleanRaw,SUBSTITUTE(SUBSTITUTE(_xlpm.raw,"_PIN","."),"PIN","."),_xlpm.mainPart,MID(_xlpm.cleanRaw,2,FIND(".",_xlpm.cleanRaw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_xlfn.LET(_xlpm.raw,_xlfn.XLOOKUP(A86,SITE3!$C$4:$C$1223,SITE3!$E$4:$E$1223,_xlfn.XLOOKUP(A86,SITE3!$C$4:$C$1223,SITE3!$F$4:$F$1223)),_xlpm.cleanRaw,SUBSTITUTE(_xlpm.raw,"_PIN","."),_xlpm.mainPart,MID(_xlpm.cleanRaw,2,FIND(".",_xlpm.cleanRaw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" t="str">
        <f>_xlfn.LET(_xlpm.raw,_xlfn.XLOOKUP(A86,SITE5!$C$4:$C$1223,SITE5!$E$4:$E$1223,_xlfn.XLOOKUP(A86,SITE5!$C$4:$C$1223,SITE5!$F$4:$F$1223)),_xlpm.cleanRaw,SUBSTITUTE(_xlpm.raw,"_PIN","."),_xlpm.mainPart,MID(_xlpm.cleanRaw,2,FIND(".",_xlpm.cleanRaw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" t="str">
        <f>_xlfn.LET(_xlpm.raw,_xlfn.XLOOKUP(A86,SITE5!$C$4:$C$1223,SITE5!$E$4:$E$1223,_xlfn.XLOOKUP(A86,SITE5!$C$4:$C$1223,SITE5!$F$4:$F$1223)),_xlpm.cleanRaw,SUBSTITUTE(_xlpm.raw,"_PIN","."),_xlpm.mainPart,MID(_xlpm.cleanRaw,2,FIND(".",_xlpm.cleanRaw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" t="str">
        <f>""</f>
        <v/>
      </c>
      <c r="K86" t="str">
        <f t="shared" si="1"/>
        <v>C18;VCCCORE;;72.42048;121.79808;;;;;</v>
      </c>
    </row>
    <row r="87" spans="1:11">
      <c r="A87" t="s">
        <v>3594</v>
      </c>
      <c r="B87" t="str">
        <f>_xlfn.XLOOKUP(A87,SITE1!$S$4:$S$1223,SITE1!$T$4:$T$1223)</f>
        <v>VCCCORE</v>
      </c>
      <c r="C87" t="str" cm="1">
        <f t="array" ref="C87">_xlfn.TEXTJOIN(",",TRUE,_xlfn.UNIQUE(TRANSPOSE(_xlfn.MAP(_xlfn.XLOOKUP(A87,SITE1!$C$4:$C$1223,SITE1!$G$4:$L$1223),_xlfn.LAMBDA(_xlpm.x,IF(_xlpm.x&lt;&gt;"",TRIM(CLEAN(LEFT(_xlpm.x,FIND(".",_xlpm.x &amp; ".")-1))),""))))))</f>
        <v/>
      </c>
      <c r="D87">
        <v>69.128639999999905</v>
      </c>
      <c r="E87">
        <v>121.79808</v>
      </c>
      <c r="F87" t="str">
        <f>_xlfn.LET(_xlpm.raw,_xlfn.XLOOKUP(A87,SITE1!$C$4:$C$1223,SITE1!$E$4:$E$1223,_xlfn.XLOOKUP(A87,SITE1!$C$4:$C$1223,SITE1!$F$4:$F$1223)),_xlpm.cleanRaw,SUBSTITUTE(SUBSTITUTE(_xlpm.raw,"_PIN","."),"PIN","."),_xlpm.mainPart,MID(_xlpm.cleanRaw,2,FIND(".",_xlpm.cleanRaw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" t="str">
        <f>_xlfn.LET(_xlpm.raw,_xlfn.XLOOKUP(A87,SITE3!$C$4:$C$1223,SITE3!$E$4:$E$1223,_xlfn.XLOOKUP(A87,SITE3!$C$4:$C$1223,SITE3!$F$4:$F$1223)),_xlpm.cleanRaw,SUBSTITUTE(_xlpm.raw,"_PIN","."),_xlpm.mainPart,MID(_xlpm.cleanRaw,2,FIND(".",_xlpm.cleanRaw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" t="str">
        <f>_xlfn.LET(_xlpm.raw,_xlfn.XLOOKUP(A87,SITE5!$C$4:$C$1223,SITE5!$E$4:$E$1223,_xlfn.XLOOKUP(A87,SITE5!$C$4:$C$1223,SITE5!$F$4:$F$1223)),_xlpm.cleanRaw,SUBSTITUTE(_xlpm.raw,"_PIN","."),_xlpm.mainPart,MID(_xlpm.cleanRaw,2,FIND(".",_xlpm.cleanRaw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" t="str">
        <f>_xlfn.LET(_xlpm.raw,_xlfn.XLOOKUP(A87,SITE5!$C$4:$C$1223,SITE5!$E$4:$E$1223,_xlfn.XLOOKUP(A87,SITE5!$C$4:$C$1223,SITE5!$F$4:$F$1223)),_xlpm.cleanRaw,SUBSTITUTE(_xlpm.raw,"_PIN","."),_xlpm.mainPart,MID(_xlpm.cleanRaw,2,FIND(".",_xlpm.cleanRaw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" t="str">
        <f>""</f>
        <v/>
      </c>
      <c r="K87" t="str">
        <f t="shared" si="1"/>
        <v>C19;VCCCORE;;69.1286399999999;121.79808;;;;;</v>
      </c>
    </row>
    <row r="88" spans="1:11">
      <c r="A88" t="s">
        <v>3595</v>
      </c>
      <c r="B88" t="str">
        <f>_xlfn.XLOOKUP(A88,SITE1!$S$4:$S$1223,SITE1!$T$4:$T$1223)</f>
        <v>VCCCORE</v>
      </c>
      <c r="C88" t="str" cm="1">
        <f t="array" ref="C88">_xlfn.TEXTJOIN(",",TRUE,_xlfn.UNIQUE(TRANSPOSE(_xlfn.MAP(_xlfn.XLOOKUP(A88,SITE1!$C$4:$C$1223,SITE1!$G$4:$L$1223),_xlfn.LAMBDA(_xlpm.x,IF(_xlpm.x&lt;&gt;"",TRIM(CLEAN(LEFT(_xlpm.x,FIND(".",_xlpm.x &amp; ".")-1))),""))))))</f>
        <v/>
      </c>
      <c r="D88">
        <v>65.836799999999997</v>
      </c>
      <c r="E88">
        <v>121.79808</v>
      </c>
      <c r="F88" t="str">
        <f>_xlfn.LET(_xlpm.raw,_xlfn.XLOOKUP(A88,SITE1!$C$4:$C$1223,SITE1!$E$4:$E$1223,_xlfn.XLOOKUP(A88,SITE1!$C$4:$C$1223,SITE1!$F$4:$F$1223)),_xlpm.cleanRaw,SUBSTITUTE(SUBSTITUTE(_xlpm.raw,"_PIN","."),"PIN","."),_xlpm.mainPart,MID(_xlpm.cleanRaw,2,FIND(".",_xlpm.cleanRaw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_xlfn.LET(_xlpm.raw,_xlfn.XLOOKUP(A88,SITE3!$C$4:$C$1223,SITE3!$E$4:$E$1223,_xlfn.XLOOKUP(A88,SITE3!$C$4:$C$1223,SITE3!$F$4:$F$1223)),_xlpm.cleanRaw,SUBSTITUTE(_xlpm.raw,"_PIN","."),_xlpm.mainPart,MID(_xlpm.cleanRaw,2,FIND(".",_xlpm.cleanRaw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" t="str">
        <f>_xlfn.LET(_xlpm.raw,_xlfn.XLOOKUP(A88,SITE5!$C$4:$C$1223,SITE5!$E$4:$E$1223,_xlfn.XLOOKUP(A88,SITE5!$C$4:$C$1223,SITE5!$F$4:$F$1223)),_xlpm.cleanRaw,SUBSTITUTE(_xlpm.raw,"_PIN","."),_xlpm.mainPart,MID(_xlpm.cleanRaw,2,FIND(".",_xlpm.cleanRaw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" t="str">
        <f>_xlfn.LET(_xlpm.raw,_xlfn.XLOOKUP(A88,SITE5!$C$4:$C$1223,SITE5!$E$4:$E$1223,_xlfn.XLOOKUP(A88,SITE5!$C$4:$C$1223,SITE5!$F$4:$F$1223)),_xlpm.cleanRaw,SUBSTITUTE(_xlpm.raw,"_PIN","."),_xlpm.mainPart,MID(_xlpm.cleanRaw,2,FIND(".",_xlpm.cleanRaw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" t="str">
        <f>""</f>
        <v/>
      </c>
      <c r="K88" t="str">
        <f t="shared" si="1"/>
        <v>C20;VCCCORE;;65.8368;121.79808;;;;;</v>
      </c>
    </row>
    <row r="89" spans="1:11">
      <c r="A89" t="s">
        <v>3596</v>
      </c>
      <c r="B89" t="str">
        <f>_xlfn.XLOOKUP(A89,SITE1!$S$4:$S$1223,SITE1!$T$4:$T$1223)</f>
        <v>VCCCORE</v>
      </c>
      <c r="C89" t="str" cm="1">
        <f t="array" ref="C89">_xlfn.TEXTJOIN(",",TRUE,_xlfn.UNIQUE(TRANSPOSE(_xlfn.MAP(_xlfn.XLOOKUP(A89,SITE1!$C$4:$C$1223,SITE1!$G$4:$L$1223),_xlfn.LAMBDA(_xlpm.x,IF(_xlpm.x&lt;&gt;"",TRIM(CLEAN(LEFT(_xlpm.x,FIND(".",_xlpm.x &amp; ".")-1))),""))))))</f>
        <v/>
      </c>
      <c r="D89">
        <v>62.544960000000003</v>
      </c>
      <c r="E89">
        <v>121.79808</v>
      </c>
      <c r="F89" t="str">
        <f>_xlfn.LET(_xlpm.raw,_xlfn.XLOOKUP(A89,SITE1!$C$4:$C$1223,SITE1!$E$4:$E$1223,_xlfn.XLOOKUP(A89,SITE1!$C$4:$C$1223,SITE1!$F$4:$F$1223)),_xlpm.cleanRaw,SUBSTITUTE(SUBSTITUTE(_xlpm.raw,"_PIN","."),"PIN","."),_xlpm.mainPart,MID(_xlpm.cleanRaw,2,FIND(".",_xlpm.cleanRaw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" t="str">
        <f>_xlfn.LET(_xlpm.raw,_xlfn.XLOOKUP(A89,SITE3!$C$4:$C$1223,SITE3!$E$4:$E$1223,_xlfn.XLOOKUP(A89,SITE3!$C$4:$C$1223,SITE3!$F$4:$F$1223)),_xlpm.cleanRaw,SUBSTITUTE(_xlpm.raw,"_PIN","."),_xlpm.mainPart,MID(_xlpm.cleanRaw,2,FIND(".",_xlpm.cleanRaw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" t="str">
        <f>_xlfn.LET(_xlpm.raw,_xlfn.XLOOKUP(A89,SITE5!$C$4:$C$1223,SITE5!$E$4:$E$1223,_xlfn.XLOOKUP(A89,SITE5!$C$4:$C$1223,SITE5!$F$4:$F$1223)),_xlpm.cleanRaw,SUBSTITUTE(_xlpm.raw,"_PIN","."),_xlpm.mainPart,MID(_xlpm.cleanRaw,2,FIND(".",_xlpm.cleanRaw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" t="str">
        <f>_xlfn.LET(_xlpm.raw,_xlfn.XLOOKUP(A89,SITE5!$C$4:$C$1223,SITE5!$E$4:$E$1223,_xlfn.XLOOKUP(A89,SITE5!$C$4:$C$1223,SITE5!$F$4:$F$1223)),_xlpm.cleanRaw,SUBSTITUTE(_xlpm.raw,"_PIN","."),_xlpm.mainPart,MID(_xlpm.cleanRaw,2,FIND(".",_xlpm.cleanRaw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" t="str">
        <f>""</f>
        <v/>
      </c>
      <c r="K89" t="str">
        <f t="shared" si="1"/>
        <v>C21;VCCCORE;;62.54496;121.79808;;;;;</v>
      </c>
    </row>
    <row r="90" spans="1:11">
      <c r="A90" t="s">
        <v>3597</v>
      </c>
      <c r="B90" t="str">
        <f>_xlfn.XLOOKUP(A90,SITE1!$S$4:$S$1223,SITE1!$T$4:$T$1223)</f>
        <v>VCCCORE</v>
      </c>
      <c r="C90" t="str" cm="1">
        <f t="array" ref="C90">_xlfn.TEXTJOIN(",",TRUE,_xlfn.UNIQUE(TRANSPOSE(_xlfn.MAP(_xlfn.XLOOKUP(A90,SITE1!$C$4:$C$1223,SITE1!$G$4:$L$1223),_xlfn.LAMBDA(_xlpm.x,IF(_xlpm.x&lt;&gt;"",TRIM(CLEAN(LEFT(_xlpm.x,FIND(".",_xlpm.x &amp; ".")-1))),""))))))</f>
        <v/>
      </c>
      <c r="D90">
        <v>59.253120000000003</v>
      </c>
      <c r="E90">
        <v>121.79808</v>
      </c>
      <c r="F90" t="str">
        <f>_xlfn.LET(_xlpm.raw,_xlfn.XLOOKUP(A90,SITE1!$C$4:$C$1223,SITE1!$E$4:$E$1223,_xlfn.XLOOKUP(A90,SITE1!$C$4:$C$1223,SITE1!$F$4:$F$1223)),_xlpm.cleanRaw,SUBSTITUTE(SUBSTITUTE(_xlpm.raw,"_PIN","."),"PIN","."),_xlpm.mainPart,MID(_xlpm.cleanRaw,2,FIND(".",_xlpm.cleanRaw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_xlfn.LET(_xlpm.raw,_xlfn.XLOOKUP(A90,SITE3!$C$4:$C$1223,SITE3!$E$4:$E$1223,_xlfn.XLOOKUP(A90,SITE3!$C$4:$C$1223,SITE3!$F$4:$F$1223)),_xlpm.cleanRaw,SUBSTITUTE(_xlpm.raw,"_PIN","."),_xlpm.mainPart,MID(_xlpm.cleanRaw,2,FIND(".",_xlpm.cleanRaw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" t="str">
        <f>_xlfn.LET(_xlpm.raw,_xlfn.XLOOKUP(A90,SITE5!$C$4:$C$1223,SITE5!$E$4:$E$1223,_xlfn.XLOOKUP(A90,SITE5!$C$4:$C$1223,SITE5!$F$4:$F$1223)),_xlpm.cleanRaw,SUBSTITUTE(_xlpm.raw,"_PIN","."),_xlpm.mainPart,MID(_xlpm.cleanRaw,2,FIND(".",_xlpm.cleanRaw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" t="str">
        <f>_xlfn.LET(_xlpm.raw,_xlfn.XLOOKUP(A90,SITE5!$C$4:$C$1223,SITE5!$E$4:$E$1223,_xlfn.XLOOKUP(A90,SITE5!$C$4:$C$1223,SITE5!$F$4:$F$1223)),_xlpm.cleanRaw,SUBSTITUTE(_xlpm.raw,"_PIN","."),_xlpm.mainPart,MID(_xlpm.cleanRaw,2,FIND(".",_xlpm.cleanRaw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" t="str">
        <f>""</f>
        <v/>
      </c>
      <c r="K90" t="str">
        <f t="shared" si="1"/>
        <v>C22;VCCCORE;;59.25312;121.79808;;;;;</v>
      </c>
    </row>
    <row r="91" spans="1:11">
      <c r="A91" t="s">
        <v>3598</v>
      </c>
      <c r="B91" t="str">
        <f>_xlfn.XLOOKUP(A91,SITE1!$S$4:$S$1223,SITE1!$T$4:$T$1223)</f>
        <v>VCCCORE</v>
      </c>
      <c r="C91" t="str" cm="1">
        <f t="array" ref="C91">_xlfn.TEXTJOIN(",",TRUE,_xlfn.UNIQUE(TRANSPOSE(_xlfn.MAP(_xlfn.XLOOKUP(A91,SITE1!$C$4:$C$1223,SITE1!$G$4:$L$1223),_xlfn.LAMBDA(_xlpm.x,IF(_xlpm.x&lt;&gt;"",TRIM(CLEAN(LEFT(_xlpm.x,FIND(".",_xlpm.x &amp; ".")-1))),""))))))</f>
        <v/>
      </c>
      <c r="D91">
        <v>55.961279999999597</v>
      </c>
      <c r="E91">
        <v>121.79808</v>
      </c>
      <c r="F91" t="str">
        <f>_xlfn.LET(_xlpm.raw,_xlfn.XLOOKUP(A91,SITE1!$C$4:$C$1223,SITE1!$E$4:$E$1223,_xlfn.XLOOKUP(A91,SITE1!$C$4:$C$1223,SITE1!$F$4:$F$1223)),_xlpm.cleanRaw,SUBSTITUTE(SUBSTITUTE(_xlpm.raw,"_PIN","."),"PIN","."),_xlpm.mainPart,MID(_xlpm.cleanRaw,2,FIND(".",_xlpm.cleanRaw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" t="str">
        <f>_xlfn.LET(_xlpm.raw,_xlfn.XLOOKUP(A91,SITE3!$C$4:$C$1223,SITE3!$E$4:$E$1223,_xlfn.XLOOKUP(A91,SITE3!$C$4:$C$1223,SITE3!$F$4:$F$1223)),_xlpm.cleanRaw,SUBSTITUTE(_xlpm.raw,"_PIN","."),_xlpm.mainPart,MID(_xlpm.cleanRaw,2,FIND(".",_xlpm.cleanRaw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" t="str">
        <f>_xlfn.LET(_xlpm.raw,_xlfn.XLOOKUP(A91,SITE5!$C$4:$C$1223,SITE5!$E$4:$E$1223,_xlfn.XLOOKUP(A91,SITE5!$C$4:$C$1223,SITE5!$F$4:$F$1223)),_xlpm.cleanRaw,SUBSTITUTE(_xlpm.raw,"_PIN","."),_xlpm.mainPart,MID(_xlpm.cleanRaw,2,FIND(".",_xlpm.cleanRaw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" t="str">
        <f>_xlfn.LET(_xlpm.raw,_xlfn.XLOOKUP(A91,SITE5!$C$4:$C$1223,SITE5!$E$4:$E$1223,_xlfn.XLOOKUP(A91,SITE5!$C$4:$C$1223,SITE5!$F$4:$F$1223)),_xlpm.cleanRaw,SUBSTITUTE(_xlpm.raw,"_PIN","."),_xlpm.mainPart,MID(_xlpm.cleanRaw,2,FIND(".",_xlpm.cleanRaw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" t="str">
        <f>""</f>
        <v/>
      </c>
      <c r="K91" t="str">
        <f t="shared" si="1"/>
        <v>C23;VCCCORE;;55.9612799999996;121.79808;;;;;</v>
      </c>
    </row>
    <row r="92" spans="1:11">
      <c r="A92" t="s">
        <v>3599</v>
      </c>
      <c r="B92" t="str">
        <f>_xlfn.XLOOKUP(A92,SITE1!$S$4:$S$1223,SITE1!$T$4:$T$1223)</f>
        <v>VCCCORE</v>
      </c>
      <c r="C92" t="str" cm="1">
        <f t="array" ref="C92">_xlfn.TEXTJOIN(",",TRUE,_xlfn.UNIQUE(TRANSPOSE(_xlfn.MAP(_xlfn.XLOOKUP(A92,SITE1!$C$4:$C$1223,SITE1!$G$4:$L$1223),_xlfn.LAMBDA(_xlpm.x,IF(_xlpm.x&lt;&gt;"",TRIM(CLEAN(LEFT(_xlpm.x,FIND(".",_xlpm.x &amp; ".")-1))),""))))))</f>
        <v/>
      </c>
      <c r="D92">
        <v>52.669439999999597</v>
      </c>
      <c r="E92">
        <v>121.79808</v>
      </c>
      <c r="F92" t="str">
        <f>_xlfn.LET(_xlpm.raw,_xlfn.XLOOKUP(A92,SITE1!$C$4:$C$1223,SITE1!$E$4:$E$1223,_xlfn.XLOOKUP(A92,SITE1!$C$4:$C$1223,SITE1!$F$4:$F$1223)),_xlpm.cleanRaw,SUBSTITUTE(SUBSTITUTE(_xlpm.raw,"_PIN","."),"PIN","."),_xlpm.mainPart,MID(_xlpm.cleanRaw,2,FIND(".",_xlpm.cleanRaw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" t="str">
        <f>_xlfn.LET(_xlpm.raw,_xlfn.XLOOKUP(A92,SITE3!$C$4:$C$1223,SITE3!$E$4:$E$1223,_xlfn.XLOOKUP(A92,SITE3!$C$4:$C$1223,SITE3!$F$4:$F$1223)),_xlpm.cleanRaw,SUBSTITUTE(_xlpm.raw,"_PIN","."),_xlpm.mainPart,MID(_xlpm.cleanRaw,2,FIND(".",_xlpm.cleanRaw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" t="str">
        <f>_xlfn.LET(_xlpm.raw,_xlfn.XLOOKUP(A92,SITE5!$C$4:$C$1223,SITE5!$E$4:$E$1223,_xlfn.XLOOKUP(A92,SITE5!$C$4:$C$1223,SITE5!$F$4:$F$1223)),_xlpm.cleanRaw,SUBSTITUTE(_xlpm.raw,"_PIN","."),_xlpm.mainPart,MID(_xlpm.cleanRaw,2,FIND(".",_xlpm.cleanRaw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" t="str">
        <f>_xlfn.LET(_xlpm.raw,_xlfn.XLOOKUP(A92,SITE5!$C$4:$C$1223,SITE5!$E$4:$E$1223,_xlfn.XLOOKUP(A92,SITE5!$C$4:$C$1223,SITE5!$F$4:$F$1223)),_xlpm.cleanRaw,SUBSTITUTE(_xlpm.raw,"_PIN","."),_xlpm.mainPart,MID(_xlpm.cleanRaw,2,FIND(".",_xlpm.cleanRaw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" t="str">
        <f>""</f>
        <v/>
      </c>
      <c r="K92" t="str">
        <f t="shared" si="1"/>
        <v>C24;VCCCORE;;52.6694399999996;121.79808;;;;;</v>
      </c>
    </row>
    <row r="93" spans="1:11">
      <c r="A93" t="s">
        <v>3600</v>
      </c>
      <c r="B93" t="str">
        <f>_xlfn.XLOOKUP(A93,SITE1!$S$4:$S$1223,SITE1!$T$4:$T$1223)</f>
        <v>VCCCORE</v>
      </c>
      <c r="C93" t="str" cm="1">
        <f t="array" ref="C93">_xlfn.TEXTJOIN(",",TRUE,_xlfn.UNIQUE(TRANSPOSE(_xlfn.MAP(_xlfn.XLOOKUP(A93,SITE1!$C$4:$C$1223,SITE1!$G$4:$L$1223),_xlfn.LAMBDA(_xlpm.x,IF(_xlpm.x&lt;&gt;"",TRIM(CLEAN(LEFT(_xlpm.x,FIND(".",_xlpm.x &amp; ".")-1))),""))))))</f>
        <v/>
      </c>
      <c r="D93">
        <v>49.377599999999603</v>
      </c>
      <c r="E93">
        <v>121.79808</v>
      </c>
      <c r="F93" t="str">
        <f>_xlfn.LET(_xlpm.raw,_xlfn.XLOOKUP(A93,SITE1!$C$4:$C$1223,SITE1!$E$4:$E$1223,_xlfn.XLOOKUP(A93,SITE1!$C$4:$C$1223,SITE1!$F$4:$F$1223)),_xlpm.cleanRaw,SUBSTITUTE(SUBSTITUTE(_xlpm.raw,"_PIN","."),"PIN","."),_xlpm.mainPart,MID(_xlpm.cleanRaw,2,FIND(".",_xlpm.cleanRaw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" t="str">
        <f>_xlfn.LET(_xlpm.raw,_xlfn.XLOOKUP(A93,SITE3!$C$4:$C$1223,SITE3!$E$4:$E$1223,_xlfn.XLOOKUP(A93,SITE3!$C$4:$C$1223,SITE3!$F$4:$F$1223)),_xlpm.cleanRaw,SUBSTITUTE(_xlpm.raw,"_PIN","."),_xlpm.mainPart,MID(_xlpm.cleanRaw,2,FIND(".",_xlpm.cleanRaw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" t="str">
        <f>_xlfn.LET(_xlpm.raw,_xlfn.XLOOKUP(A93,SITE5!$C$4:$C$1223,SITE5!$E$4:$E$1223,_xlfn.XLOOKUP(A93,SITE5!$C$4:$C$1223,SITE5!$F$4:$F$1223)),_xlpm.cleanRaw,SUBSTITUTE(_xlpm.raw,"_PIN","."),_xlpm.mainPart,MID(_xlpm.cleanRaw,2,FIND(".",_xlpm.cleanRaw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" t="str">
        <f>_xlfn.LET(_xlpm.raw,_xlfn.XLOOKUP(A93,SITE5!$C$4:$C$1223,SITE5!$E$4:$E$1223,_xlfn.XLOOKUP(A93,SITE5!$C$4:$C$1223,SITE5!$F$4:$F$1223)),_xlpm.cleanRaw,SUBSTITUTE(_xlpm.raw,"_PIN","."),_xlpm.mainPart,MID(_xlpm.cleanRaw,2,FIND(".",_xlpm.cleanRaw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" t="str">
        <f>""</f>
        <v/>
      </c>
      <c r="K93" t="str">
        <f t="shared" si="1"/>
        <v>C25;VCCCORE;;49.3775999999996;121.79808;;;;;</v>
      </c>
    </row>
    <row r="94" spans="1:11">
      <c r="A94" t="s">
        <v>3601</v>
      </c>
      <c r="B94" t="str">
        <f>_xlfn.XLOOKUP(A94,SITE1!$S$4:$S$1223,SITE1!$T$4:$T$1223)</f>
        <v>VCCCORE</v>
      </c>
      <c r="C94" t="str" cm="1">
        <f t="array" ref="C94">_xlfn.TEXTJOIN(",",TRUE,_xlfn.UNIQUE(TRANSPOSE(_xlfn.MAP(_xlfn.XLOOKUP(A94,SITE1!$C$4:$C$1223,SITE1!$G$4:$L$1223),_xlfn.LAMBDA(_xlpm.x,IF(_xlpm.x&lt;&gt;"",TRIM(CLEAN(LEFT(_xlpm.x,FIND(".",_xlpm.x &amp; ".")-1))),""))))))</f>
        <v/>
      </c>
      <c r="D94">
        <v>46.085759999999603</v>
      </c>
      <c r="E94">
        <v>121.79808</v>
      </c>
      <c r="F94" t="str">
        <f>_xlfn.LET(_xlpm.raw,_xlfn.XLOOKUP(A94,SITE1!$C$4:$C$1223,SITE1!$E$4:$E$1223,_xlfn.XLOOKUP(A94,SITE1!$C$4:$C$1223,SITE1!$F$4:$F$1223)),_xlpm.cleanRaw,SUBSTITUTE(SUBSTITUTE(_xlpm.raw,"_PIN","."),"PIN","."),_xlpm.mainPart,MID(_xlpm.cleanRaw,2,FIND(".",_xlpm.cleanRaw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" t="str">
        <f>_xlfn.LET(_xlpm.raw,_xlfn.XLOOKUP(A94,SITE3!$C$4:$C$1223,SITE3!$E$4:$E$1223,_xlfn.XLOOKUP(A94,SITE3!$C$4:$C$1223,SITE3!$F$4:$F$1223)),_xlpm.cleanRaw,SUBSTITUTE(_xlpm.raw,"_PIN","."),_xlpm.mainPart,MID(_xlpm.cleanRaw,2,FIND(".",_xlpm.cleanRaw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" t="str">
        <f>_xlfn.LET(_xlpm.raw,_xlfn.XLOOKUP(A94,SITE5!$C$4:$C$1223,SITE5!$E$4:$E$1223,_xlfn.XLOOKUP(A94,SITE5!$C$4:$C$1223,SITE5!$F$4:$F$1223)),_xlpm.cleanRaw,SUBSTITUTE(_xlpm.raw,"_PIN","."),_xlpm.mainPart,MID(_xlpm.cleanRaw,2,FIND(".",_xlpm.cleanRaw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" t="str">
        <f>_xlfn.LET(_xlpm.raw,_xlfn.XLOOKUP(A94,SITE5!$C$4:$C$1223,SITE5!$E$4:$E$1223,_xlfn.XLOOKUP(A94,SITE5!$C$4:$C$1223,SITE5!$F$4:$F$1223)),_xlpm.cleanRaw,SUBSTITUTE(_xlpm.raw,"_PIN","."),_xlpm.mainPart,MID(_xlpm.cleanRaw,2,FIND(".",_xlpm.cleanRaw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" t="str">
        <f>""</f>
        <v/>
      </c>
      <c r="K94" t="str">
        <f t="shared" si="1"/>
        <v>C26;VCCCORE;;46.0857599999996;121.79808;;;;;</v>
      </c>
    </row>
    <row r="95" spans="1:11">
      <c r="A95" t="s">
        <v>3602</v>
      </c>
      <c r="B95" t="str">
        <f>_xlfn.XLOOKUP(A95,SITE1!$S$4:$S$1223,SITE1!$T$4:$T$1223)</f>
        <v>VCCCORE</v>
      </c>
      <c r="C95" t="str" cm="1">
        <f t="array" ref="C95">_xlfn.TEXTJOIN(",",TRUE,_xlfn.UNIQUE(TRANSPOSE(_xlfn.MAP(_xlfn.XLOOKUP(A95,SITE1!$C$4:$C$1223,SITE1!$G$4:$L$1223),_xlfn.LAMBDA(_xlpm.x,IF(_xlpm.x&lt;&gt;"",TRIM(CLEAN(LEFT(_xlpm.x,FIND(".",_xlpm.x &amp; ".")-1))),""))))))</f>
        <v/>
      </c>
      <c r="D95">
        <v>42.793919999999602</v>
      </c>
      <c r="E95">
        <v>121.79808</v>
      </c>
      <c r="F95" t="str">
        <f>_xlfn.LET(_xlpm.raw,_xlfn.XLOOKUP(A95,SITE1!$C$4:$C$1223,SITE1!$E$4:$E$1223,_xlfn.XLOOKUP(A95,SITE1!$C$4:$C$1223,SITE1!$F$4:$F$1223)),_xlpm.cleanRaw,SUBSTITUTE(SUBSTITUTE(_xlpm.raw,"_PIN","."),"PIN","."),_xlpm.mainPart,MID(_xlpm.cleanRaw,2,FIND(".",_xlpm.cleanRaw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_xlfn.LET(_xlpm.raw,_xlfn.XLOOKUP(A95,SITE3!$C$4:$C$1223,SITE3!$E$4:$E$1223,_xlfn.XLOOKUP(A95,SITE3!$C$4:$C$1223,SITE3!$F$4:$F$1223)),_xlpm.cleanRaw,SUBSTITUTE(_xlpm.raw,"_PIN","."),_xlpm.mainPart,MID(_xlpm.cleanRaw,2,FIND(".",_xlpm.cleanRaw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" t="str">
        <f>_xlfn.LET(_xlpm.raw,_xlfn.XLOOKUP(A95,SITE5!$C$4:$C$1223,SITE5!$E$4:$E$1223,_xlfn.XLOOKUP(A95,SITE5!$C$4:$C$1223,SITE5!$F$4:$F$1223)),_xlpm.cleanRaw,SUBSTITUTE(_xlpm.raw,"_PIN","."),_xlpm.mainPart,MID(_xlpm.cleanRaw,2,FIND(".",_xlpm.cleanRaw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" t="str">
        <f>_xlfn.LET(_xlpm.raw,_xlfn.XLOOKUP(A95,SITE5!$C$4:$C$1223,SITE5!$E$4:$E$1223,_xlfn.XLOOKUP(A95,SITE5!$C$4:$C$1223,SITE5!$F$4:$F$1223)),_xlpm.cleanRaw,SUBSTITUTE(_xlpm.raw,"_PIN","."),_xlpm.mainPart,MID(_xlpm.cleanRaw,2,FIND(".",_xlpm.cleanRaw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" t="str">
        <f>""</f>
        <v/>
      </c>
      <c r="K95" t="str">
        <f t="shared" si="1"/>
        <v>C27;VCCCORE;;42.7939199999996;121.79808;;;;;</v>
      </c>
    </row>
    <row r="96" spans="1:11">
      <c r="A96" t="s">
        <v>3603</v>
      </c>
      <c r="B96" t="str">
        <f>_xlfn.XLOOKUP(A96,SITE1!$S$4:$S$1223,SITE1!$T$4:$T$1223)</f>
        <v>VCCCORE</v>
      </c>
      <c r="C96" t="str" cm="1">
        <f t="array" ref="C96">_xlfn.TEXTJOIN(",",TRUE,_xlfn.UNIQUE(TRANSPOSE(_xlfn.MAP(_xlfn.XLOOKUP(A96,SITE1!$C$4:$C$1223,SITE1!$G$4:$L$1223),_xlfn.LAMBDA(_xlpm.x,IF(_xlpm.x&lt;&gt;"",TRIM(CLEAN(LEFT(_xlpm.x,FIND(".",_xlpm.x &amp; ".")-1))),""))))))</f>
        <v/>
      </c>
      <c r="D96">
        <v>39.502079999999999</v>
      </c>
      <c r="E96">
        <v>121.79808</v>
      </c>
      <c r="F96" t="str">
        <f>_xlfn.LET(_xlpm.raw,_xlfn.XLOOKUP(A96,SITE1!$C$4:$C$1223,SITE1!$E$4:$E$1223,_xlfn.XLOOKUP(A96,SITE1!$C$4:$C$1223,SITE1!$F$4:$F$1223)),_xlpm.cleanRaw,SUBSTITUTE(SUBSTITUTE(_xlpm.raw,"_PIN","."),"PIN","."),_xlpm.mainPart,MID(_xlpm.cleanRaw,2,FIND(".",_xlpm.cleanRaw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" t="str">
        <f>_xlfn.LET(_xlpm.raw,_xlfn.XLOOKUP(A96,SITE3!$C$4:$C$1223,SITE3!$E$4:$E$1223,_xlfn.XLOOKUP(A96,SITE3!$C$4:$C$1223,SITE3!$F$4:$F$1223)),_xlpm.cleanRaw,SUBSTITUTE(_xlpm.raw,"_PIN","."),_xlpm.mainPart,MID(_xlpm.cleanRaw,2,FIND(".",_xlpm.cleanRaw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" t="str">
        <f>_xlfn.LET(_xlpm.raw,_xlfn.XLOOKUP(A96,SITE5!$C$4:$C$1223,SITE5!$E$4:$E$1223,_xlfn.XLOOKUP(A96,SITE5!$C$4:$C$1223,SITE5!$F$4:$F$1223)),_xlpm.cleanRaw,SUBSTITUTE(_xlpm.raw,"_PIN","."),_xlpm.mainPart,MID(_xlpm.cleanRaw,2,FIND(".",_xlpm.cleanRaw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" t="str">
        <f>_xlfn.LET(_xlpm.raw,_xlfn.XLOOKUP(A96,SITE5!$C$4:$C$1223,SITE5!$E$4:$E$1223,_xlfn.XLOOKUP(A96,SITE5!$C$4:$C$1223,SITE5!$F$4:$F$1223)),_xlpm.cleanRaw,SUBSTITUTE(_xlpm.raw,"_PIN","."),_xlpm.mainPart,MID(_xlpm.cleanRaw,2,FIND(".",_xlpm.cleanRaw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" t="str">
        <f>""</f>
        <v/>
      </c>
      <c r="K96" t="str">
        <f t="shared" si="1"/>
        <v>C28;VCCCORE;;39.50208;121.79808;;;;;</v>
      </c>
    </row>
    <row r="97" spans="1:11">
      <c r="A97" t="s">
        <v>3604</v>
      </c>
      <c r="B97" t="str">
        <f>_xlfn.XLOOKUP(A97,SITE1!$S$4:$S$1223,SITE1!$T$4:$T$1223)</f>
        <v>VCCCORE</v>
      </c>
      <c r="C97" t="str" cm="1">
        <f t="array" ref="C97">_xlfn.TEXTJOIN(",",TRUE,_xlfn.UNIQUE(TRANSPOSE(_xlfn.MAP(_xlfn.XLOOKUP(A97,SITE1!$C$4:$C$1223,SITE1!$G$4:$L$1223),_xlfn.LAMBDA(_xlpm.x,IF(_xlpm.x&lt;&gt;"",TRIM(CLEAN(LEFT(_xlpm.x,FIND(".",_xlpm.x &amp; ".")-1))),""))))))</f>
        <v/>
      </c>
      <c r="D97">
        <v>36.210239999999999</v>
      </c>
      <c r="E97">
        <v>121.79808</v>
      </c>
      <c r="F97" t="str">
        <f>_xlfn.LET(_xlpm.raw,_xlfn.XLOOKUP(A97,SITE1!$C$4:$C$1223,SITE1!$E$4:$E$1223,_xlfn.XLOOKUP(A97,SITE1!$C$4:$C$1223,SITE1!$F$4:$F$1223)),_xlpm.cleanRaw,SUBSTITUTE(SUBSTITUTE(_xlpm.raw,"_PIN","."),"PIN","."),_xlpm.mainPart,MID(_xlpm.cleanRaw,2,FIND(".",_xlpm.cleanRaw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" t="str">
        <f>_xlfn.LET(_xlpm.raw,_xlfn.XLOOKUP(A97,SITE3!$C$4:$C$1223,SITE3!$E$4:$E$1223,_xlfn.XLOOKUP(A97,SITE3!$C$4:$C$1223,SITE3!$F$4:$F$1223)),_xlpm.cleanRaw,SUBSTITUTE(_xlpm.raw,"_PIN","."),_xlpm.mainPart,MID(_xlpm.cleanRaw,2,FIND(".",_xlpm.cleanRaw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" t="str">
        <f>_xlfn.LET(_xlpm.raw,_xlfn.XLOOKUP(A97,SITE5!$C$4:$C$1223,SITE5!$E$4:$E$1223,_xlfn.XLOOKUP(A97,SITE5!$C$4:$C$1223,SITE5!$F$4:$F$1223)),_xlpm.cleanRaw,SUBSTITUTE(_xlpm.raw,"_PIN","."),_xlpm.mainPart,MID(_xlpm.cleanRaw,2,FIND(".",_xlpm.cleanRaw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" t="str">
        <f>_xlfn.LET(_xlpm.raw,_xlfn.XLOOKUP(A97,SITE5!$C$4:$C$1223,SITE5!$E$4:$E$1223,_xlfn.XLOOKUP(A97,SITE5!$C$4:$C$1223,SITE5!$F$4:$F$1223)),_xlpm.cleanRaw,SUBSTITUTE(_xlpm.raw,"_PIN","."),_xlpm.mainPart,MID(_xlpm.cleanRaw,2,FIND(".",_xlpm.cleanRaw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" t="str">
        <f>""</f>
        <v/>
      </c>
      <c r="K97" t="str">
        <f t="shared" si="1"/>
        <v>C29;VCCCORE;;36.21024;121.79808;;;;;</v>
      </c>
    </row>
    <row r="98" spans="1:11">
      <c r="A98" t="s">
        <v>3605</v>
      </c>
      <c r="B98" t="str">
        <f>_xlfn.XLOOKUP(A98,SITE1!$S$4:$S$1223,SITE1!$T$4:$T$1223)</f>
        <v>VCCCORE</v>
      </c>
      <c r="C98" t="str" cm="1">
        <f t="array" ref="C98">_xlfn.TEXTJOIN(",",TRUE,_xlfn.UNIQUE(TRANSPOSE(_xlfn.MAP(_xlfn.XLOOKUP(A98,SITE1!$C$4:$C$1223,SITE1!$G$4:$L$1223),_xlfn.LAMBDA(_xlpm.x,IF(_xlpm.x&lt;&gt;"",TRIM(CLEAN(LEFT(_xlpm.x,FIND(".",_xlpm.x &amp; ".")-1))),""))))))</f>
        <v/>
      </c>
      <c r="D98">
        <v>32.918399999999998</v>
      </c>
      <c r="E98">
        <v>121.79808</v>
      </c>
      <c r="F98" t="str">
        <f>_xlfn.LET(_xlpm.raw,_xlfn.XLOOKUP(A98,SITE1!$C$4:$C$1223,SITE1!$E$4:$E$1223,_xlfn.XLOOKUP(A98,SITE1!$C$4:$C$1223,SITE1!$F$4:$F$1223)),_xlpm.cleanRaw,SUBSTITUTE(SUBSTITUTE(_xlpm.raw,"_PIN","."),"PIN","."),_xlpm.mainPart,MID(_xlpm.cleanRaw,2,FIND(".",_xlpm.cleanRaw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" t="str">
        <f>_xlfn.LET(_xlpm.raw,_xlfn.XLOOKUP(A98,SITE3!$C$4:$C$1223,SITE3!$E$4:$E$1223,_xlfn.XLOOKUP(A98,SITE3!$C$4:$C$1223,SITE3!$F$4:$F$1223)),_xlpm.cleanRaw,SUBSTITUTE(_xlpm.raw,"_PIN","."),_xlpm.mainPart,MID(_xlpm.cleanRaw,2,FIND(".",_xlpm.cleanRaw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" t="str">
        <f>_xlfn.LET(_xlpm.raw,_xlfn.XLOOKUP(A98,SITE5!$C$4:$C$1223,SITE5!$E$4:$E$1223,_xlfn.XLOOKUP(A98,SITE5!$C$4:$C$1223,SITE5!$F$4:$F$1223)),_xlpm.cleanRaw,SUBSTITUTE(_xlpm.raw,"_PIN","."),_xlpm.mainPart,MID(_xlpm.cleanRaw,2,FIND(".",_xlpm.cleanRaw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" t="str">
        <f>_xlfn.LET(_xlpm.raw,_xlfn.XLOOKUP(A98,SITE5!$C$4:$C$1223,SITE5!$E$4:$E$1223,_xlfn.XLOOKUP(A98,SITE5!$C$4:$C$1223,SITE5!$F$4:$F$1223)),_xlpm.cleanRaw,SUBSTITUTE(_xlpm.raw,"_PIN","."),_xlpm.mainPart,MID(_xlpm.cleanRaw,2,FIND(".",_xlpm.cleanRaw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" t="str">
        <f>""</f>
        <v/>
      </c>
      <c r="K98" t="str">
        <f t="shared" si="1"/>
        <v>C30;VCCCORE;;32.9184;121.79808;;;;;</v>
      </c>
    </row>
    <row r="99" spans="1:11">
      <c r="A99" t="s">
        <v>3606</v>
      </c>
      <c r="B99" t="str">
        <f>_xlfn.XLOOKUP(A99,SITE1!$S$4:$S$1223,SITE1!$T$4:$T$1223)</f>
        <v>VCCCORE</v>
      </c>
      <c r="C99" t="str" cm="1">
        <f t="array" ref="C99">_xlfn.TEXTJOIN(",",TRUE,_xlfn.UNIQUE(TRANSPOSE(_xlfn.MAP(_xlfn.XLOOKUP(A99,SITE1!$C$4:$C$1223,SITE1!$G$4:$L$1223),_xlfn.LAMBDA(_xlpm.x,IF(_xlpm.x&lt;&gt;"",TRIM(CLEAN(LEFT(_xlpm.x,FIND(".",_xlpm.x &amp; ".")-1))),""))))))</f>
        <v/>
      </c>
      <c r="D99">
        <v>29.626560000000001</v>
      </c>
      <c r="E99">
        <v>121.79808</v>
      </c>
      <c r="F99" t="str">
        <f>_xlfn.LET(_xlpm.raw,_xlfn.XLOOKUP(A99,SITE1!$C$4:$C$1223,SITE1!$E$4:$E$1223,_xlfn.XLOOKUP(A99,SITE1!$C$4:$C$1223,SITE1!$F$4:$F$1223)),_xlpm.cleanRaw,SUBSTITUTE(SUBSTITUTE(_xlpm.raw,"_PIN","."),"PIN","."),_xlpm.mainPart,MID(_xlpm.cleanRaw,2,FIND(".",_xlpm.cleanRaw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" t="str">
        <f>_xlfn.LET(_xlpm.raw,_xlfn.XLOOKUP(A99,SITE3!$C$4:$C$1223,SITE3!$E$4:$E$1223,_xlfn.XLOOKUP(A99,SITE3!$C$4:$C$1223,SITE3!$F$4:$F$1223)),_xlpm.cleanRaw,SUBSTITUTE(_xlpm.raw,"_PIN","."),_xlpm.mainPart,MID(_xlpm.cleanRaw,2,FIND(".",_xlpm.cleanRaw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" t="str">
        <f>_xlfn.LET(_xlpm.raw,_xlfn.XLOOKUP(A99,SITE5!$C$4:$C$1223,SITE5!$E$4:$E$1223,_xlfn.XLOOKUP(A99,SITE5!$C$4:$C$1223,SITE5!$F$4:$F$1223)),_xlpm.cleanRaw,SUBSTITUTE(_xlpm.raw,"_PIN","."),_xlpm.mainPart,MID(_xlpm.cleanRaw,2,FIND(".",_xlpm.cleanRaw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" t="str">
        <f>_xlfn.LET(_xlpm.raw,_xlfn.XLOOKUP(A99,SITE5!$C$4:$C$1223,SITE5!$E$4:$E$1223,_xlfn.XLOOKUP(A99,SITE5!$C$4:$C$1223,SITE5!$F$4:$F$1223)),_xlpm.cleanRaw,SUBSTITUTE(_xlpm.raw,"_PIN","."),_xlpm.mainPart,MID(_xlpm.cleanRaw,2,FIND(".",_xlpm.cleanRaw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" t="str">
        <f>""</f>
        <v/>
      </c>
      <c r="K99" t="str">
        <f t="shared" si="1"/>
        <v>C31;VCCCORE;;29.62656;121.79808;;;;;</v>
      </c>
    </row>
    <row r="100" spans="1:11">
      <c r="A100" t="s">
        <v>3607</v>
      </c>
      <c r="B100" t="str">
        <f>_xlfn.XLOOKUP(A100,SITE1!$S$4:$S$1223,SITE1!$T$4:$T$1223)</f>
        <v>VCCCORE</v>
      </c>
      <c r="C100" t="str" cm="1">
        <f t="array" ref="C100">_xlfn.TEXTJOIN(",",TRUE,_xlfn.UNIQUE(TRANSPOSE(_xlfn.MAP(_xlfn.XLOOKUP(A100,SITE1!$C$4:$C$1223,SITE1!$G$4:$L$1223),_xlfn.LAMBDA(_xlpm.x,IF(_xlpm.x&lt;&gt;"",TRIM(CLEAN(LEFT(_xlpm.x,FIND(".",_xlpm.x &amp; ".")-1))),""))))))</f>
        <v/>
      </c>
      <c r="D100">
        <v>26.334719999999901</v>
      </c>
      <c r="E100">
        <v>121.79808</v>
      </c>
      <c r="F100" t="str">
        <f>_xlfn.LET(_xlpm.raw,_xlfn.XLOOKUP(A100,SITE1!$C$4:$C$1223,SITE1!$E$4:$E$1223,_xlfn.XLOOKUP(A100,SITE1!$C$4:$C$1223,SITE1!$F$4:$F$1223)),_xlpm.cleanRaw,SUBSTITUTE(SUBSTITUTE(_xlpm.raw,"_PIN","."),"PIN","."),_xlpm.mainPart,MID(_xlpm.cleanRaw,2,FIND(".",_xlpm.cleanRaw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" t="str">
        <f>_xlfn.LET(_xlpm.raw,_xlfn.XLOOKUP(A100,SITE3!$C$4:$C$1223,SITE3!$E$4:$E$1223,_xlfn.XLOOKUP(A100,SITE3!$C$4:$C$1223,SITE3!$F$4:$F$1223)),_xlpm.cleanRaw,SUBSTITUTE(_xlpm.raw,"_PIN","."),_xlpm.mainPart,MID(_xlpm.cleanRaw,2,FIND(".",_xlpm.cleanRaw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" t="str">
        <f>_xlfn.LET(_xlpm.raw,_xlfn.XLOOKUP(A100,SITE5!$C$4:$C$1223,SITE5!$E$4:$E$1223,_xlfn.XLOOKUP(A100,SITE5!$C$4:$C$1223,SITE5!$F$4:$F$1223)),_xlpm.cleanRaw,SUBSTITUTE(_xlpm.raw,"_PIN","."),_xlpm.mainPart,MID(_xlpm.cleanRaw,2,FIND(".",_xlpm.cleanRaw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" t="str">
        <f>_xlfn.LET(_xlpm.raw,_xlfn.XLOOKUP(A100,SITE5!$C$4:$C$1223,SITE5!$E$4:$E$1223,_xlfn.XLOOKUP(A100,SITE5!$C$4:$C$1223,SITE5!$F$4:$F$1223)),_xlpm.cleanRaw,SUBSTITUTE(_xlpm.raw,"_PIN","."),_xlpm.mainPart,MID(_xlpm.cleanRaw,2,FIND(".",_xlpm.cleanRaw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" t="str">
        <f>""</f>
        <v/>
      </c>
      <c r="K100" t="str">
        <f t="shared" si="1"/>
        <v>C32;VCCCORE;;26.3347199999999;121.79808;;;;;</v>
      </c>
    </row>
    <row r="101" spans="1:11">
      <c r="A101" t="s">
        <v>3608</v>
      </c>
      <c r="B101" t="str">
        <f>_xlfn.XLOOKUP(A101,SITE1!$S$4:$S$1223,SITE1!$T$4:$T$1223)</f>
        <v>VCCCORE</v>
      </c>
      <c r="C101" t="str" cm="1">
        <f t="array" ref="C101">_xlfn.TEXTJOIN(",",TRUE,_xlfn.UNIQUE(TRANSPOSE(_xlfn.MAP(_xlfn.XLOOKUP(A101,SITE1!$C$4:$C$1223,SITE1!$G$4:$L$1223),_xlfn.LAMBDA(_xlpm.x,IF(_xlpm.x&lt;&gt;"",TRIM(CLEAN(LEFT(_xlpm.x,FIND(".",_xlpm.x &amp; ".")-1))),""))))))</f>
        <v/>
      </c>
      <c r="D101">
        <v>23.04288</v>
      </c>
      <c r="E101">
        <v>121.79808</v>
      </c>
      <c r="F101" t="str">
        <f>_xlfn.LET(_xlpm.raw,_xlfn.XLOOKUP(A101,SITE1!$C$4:$C$1223,SITE1!$E$4:$E$1223,_xlfn.XLOOKUP(A101,SITE1!$C$4:$C$1223,SITE1!$F$4:$F$1223)),_xlpm.cleanRaw,SUBSTITUTE(SUBSTITUTE(_xlpm.raw,"_PIN","."),"PIN","."),_xlpm.mainPart,MID(_xlpm.cleanRaw,2,FIND(".",_xlpm.cleanRaw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" t="str">
        <f>_xlfn.LET(_xlpm.raw,_xlfn.XLOOKUP(A101,SITE3!$C$4:$C$1223,SITE3!$E$4:$E$1223,_xlfn.XLOOKUP(A101,SITE3!$C$4:$C$1223,SITE3!$F$4:$F$1223)),_xlpm.cleanRaw,SUBSTITUTE(_xlpm.raw,"_PIN","."),_xlpm.mainPart,MID(_xlpm.cleanRaw,2,FIND(".",_xlpm.cleanRaw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" t="str">
        <f>_xlfn.LET(_xlpm.raw,_xlfn.XLOOKUP(A101,SITE5!$C$4:$C$1223,SITE5!$E$4:$E$1223,_xlfn.XLOOKUP(A101,SITE5!$C$4:$C$1223,SITE5!$F$4:$F$1223)),_xlpm.cleanRaw,SUBSTITUTE(_xlpm.raw,"_PIN","."),_xlpm.mainPart,MID(_xlpm.cleanRaw,2,FIND(".",_xlpm.cleanRaw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" t="str">
        <f>_xlfn.LET(_xlpm.raw,_xlfn.XLOOKUP(A101,SITE5!$C$4:$C$1223,SITE5!$E$4:$E$1223,_xlfn.XLOOKUP(A101,SITE5!$C$4:$C$1223,SITE5!$F$4:$F$1223)),_xlpm.cleanRaw,SUBSTITUTE(_xlpm.raw,"_PIN","."),_xlpm.mainPart,MID(_xlpm.cleanRaw,2,FIND(".",_xlpm.cleanRaw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" t="str">
        <f>""</f>
        <v/>
      </c>
      <c r="K101" t="str">
        <f t="shared" si="1"/>
        <v>C33;VCCCORE;;23.04288;121.79808;;;;;</v>
      </c>
    </row>
    <row r="102" spans="1:11">
      <c r="A102" t="s">
        <v>3609</v>
      </c>
      <c r="B102" t="str">
        <f>_xlfn.XLOOKUP(A102,SITE1!$S$4:$S$1223,SITE1!$T$4:$T$1223)</f>
        <v>VCCCORE</v>
      </c>
      <c r="C102" t="str" cm="1">
        <f t="array" ref="C102">_xlfn.TEXTJOIN(",",TRUE,_xlfn.UNIQUE(TRANSPOSE(_xlfn.MAP(_xlfn.XLOOKUP(A102,SITE1!$C$4:$C$1223,SITE1!$G$4:$L$1223),_xlfn.LAMBDA(_xlpm.x,IF(_xlpm.x&lt;&gt;"",TRIM(CLEAN(LEFT(_xlpm.x,FIND(".",_xlpm.x &amp; ".")-1))),""))))))</f>
        <v/>
      </c>
      <c r="D102">
        <v>19.75104</v>
      </c>
      <c r="E102">
        <v>121.79808</v>
      </c>
      <c r="F102" t="str">
        <f>_xlfn.LET(_xlpm.raw,_xlfn.XLOOKUP(A102,SITE1!$C$4:$C$1223,SITE1!$E$4:$E$1223,_xlfn.XLOOKUP(A102,SITE1!$C$4:$C$1223,SITE1!$F$4:$F$1223)),_xlpm.cleanRaw,SUBSTITUTE(SUBSTITUTE(_xlpm.raw,"_PIN","."),"PIN","."),_xlpm.mainPart,MID(_xlpm.cleanRaw,2,FIND(".",_xlpm.cleanRaw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_xlfn.LET(_xlpm.raw,_xlfn.XLOOKUP(A102,SITE3!$C$4:$C$1223,SITE3!$E$4:$E$1223,_xlfn.XLOOKUP(A102,SITE3!$C$4:$C$1223,SITE3!$F$4:$F$1223)),_xlpm.cleanRaw,SUBSTITUTE(_xlpm.raw,"_PIN","."),_xlpm.mainPart,MID(_xlpm.cleanRaw,2,FIND(".",_xlpm.cleanRaw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" t="str">
        <f>_xlfn.LET(_xlpm.raw,_xlfn.XLOOKUP(A102,SITE5!$C$4:$C$1223,SITE5!$E$4:$E$1223,_xlfn.XLOOKUP(A102,SITE5!$C$4:$C$1223,SITE5!$F$4:$F$1223)),_xlpm.cleanRaw,SUBSTITUTE(_xlpm.raw,"_PIN","."),_xlpm.mainPart,MID(_xlpm.cleanRaw,2,FIND(".",_xlpm.cleanRaw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" t="str">
        <f>_xlfn.LET(_xlpm.raw,_xlfn.XLOOKUP(A102,SITE5!$C$4:$C$1223,SITE5!$E$4:$E$1223,_xlfn.XLOOKUP(A102,SITE5!$C$4:$C$1223,SITE5!$F$4:$F$1223)),_xlpm.cleanRaw,SUBSTITUTE(_xlpm.raw,"_PIN","."),_xlpm.mainPart,MID(_xlpm.cleanRaw,2,FIND(".",_xlpm.cleanRaw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" t="str">
        <f>""</f>
        <v/>
      </c>
      <c r="K102" t="str">
        <f t="shared" si="1"/>
        <v>C34;VCCCORE;;19.75104;121.79808;;;;;</v>
      </c>
    </row>
    <row r="103" spans="1:11">
      <c r="A103" t="s">
        <v>3610</v>
      </c>
      <c r="B103" t="str">
        <f>_xlfn.XLOOKUP(A103,SITE1!$S$4:$S$1223,SITE1!$T$4:$T$1223)</f>
        <v>VCCCORE</v>
      </c>
      <c r="C103" t="str" cm="1">
        <f t="array" ref="C103">_xlfn.TEXTJOIN(",",TRUE,_xlfn.UNIQUE(TRANSPOSE(_xlfn.MAP(_xlfn.XLOOKUP(A103,SITE1!$C$4:$C$1223,SITE1!$G$4:$L$1223),_xlfn.LAMBDA(_xlpm.x,IF(_xlpm.x&lt;&gt;"",TRIM(CLEAN(LEFT(_xlpm.x,FIND(".",_xlpm.x &amp; ".")-1))),""))))))</f>
        <v/>
      </c>
      <c r="D103">
        <v>16.459199999999999</v>
      </c>
      <c r="E103">
        <v>121.79808</v>
      </c>
      <c r="F103" t="str">
        <f>_xlfn.LET(_xlpm.raw,_xlfn.XLOOKUP(A103,SITE1!$C$4:$C$1223,SITE1!$E$4:$E$1223,_xlfn.XLOOKUP(A103,SITE1!$C$4:$C$1223,SITE1!$F$4:$F$1223)),_xlpm.cleanRaw,SUBSTITUTE(SUBSTITUTE(_xlpm.raw,"_PIN","."),"PIN","."),_xlpm.mainPart,MID(_xlpm.cleanRaw,2,FIND(".",_xlpm.cleanRaw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" t="str">
        <f>_xlfn.LET(_xlpm.raw,_xlfn.XLOOKUP(A103,SITE3!$C$4:$C$1223,SITE3!$E$4:$E$1223,_xlfn.XLOOKUP(A103,SITE3!$C$4:$C$1223,SITE3!$F$4:$F$1223)),_xlpm.cleanRaw,SUBSTITUTE(_xlpm.raw,"_PIN","."),_xlpm.mainPart,MID(_xlpm.cleanRaw,2,FIND(".",_xlpm.cleanRaw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" t="str">
        <f>_xlfn.LET(_xlpm.raw,_xlfn.XLOOKUP(A103,SITE5!$C$4:$C$1223,SITE5!$E$4:$E$1223,_xlfn.XLOOKUP(A103,SITE5!$C$4:$C$1223,SITE5!$F$4:$F$1223)),_xlpm.cleanRaw,SUBSTITUTE(_xlpm.raw,"_PIN","."),_xlpm.mainPart,MID(_xlpm.cleanRaw,2,FIND(".",_xlpm.cleanRaw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" t="str">
        <f>_xlfn.LET(_xlpm.raw,_xlfn.XLOOKUP(A103,SITE5!$C$4:$C$1223,SITE5!$E$4:$E$1223,_xlfn.XLOOKUP(A103,SITE5!$C$4:$C$1223,SITE5!$F$4:$F$1223)),_xlpm.cleanRaw,SUBSTITUTE(_xlpm.raw,"_PIN","."),_xlpm.mainPart,MID(_xlpm.cleanRaw,2,FIND(".",_xlpm.cleanRaw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" t="str">
        <f>""</f>
        <v/>
      </c>
      <c r="K103" t="str">
        <f t="shared" si="1"/>
        <v>C35;VCCCORE;;16.4592;121.79808;;;;;</v>
      </c>
    </row>
    <row r="104" spans="1:11">
      <c r="A104" t="s">
        <v>724</v>
      </c>
      <c r="B104" t="str">
        <f>_xlfn.XLOOKUP(A104,SITE1!$S$4:$S$1223,SITE1!$T$4:$T$1223)</f>
        <v>DDI3_AUXN</v>
      </c>
      <c r="C104" t="str" cm="1">
        <f t="array" ref="C104">_xlfn.TEXTJOIN(",",TRUE,_xlfn.UNIQUE(TRANSPOSE(_xlfn.MAP(_xlfn.XLOOKUP(A104,SITE1!$C$4:$C$1223,SITE1!$G$4:$L$1223),_xlfn.LAMBDA(_xlpm.x,IF(_xlpm.x&lt;&gt;"",TRIM(CLEAN(LEFT(_xlpm.x,FIND(".",_xlpm.x &amp; ".")-1))),""))))))</f>
        <v/>
      </c>
      <c r="D104">
        <v>13.167359999999899</v>
      </c>
      <c r="E104">
        <v>121.79808</v>
      </c>
      <c r="F104" t="str">
        <f>_xlfn.LET(_xlpm.raw,_xlfn.XLOOKUP(A104,SITE1!$C$4:$C$1223,SITE1!$E$4:$E$1223,_xlfn.XLOOKUP(A104,SITE1!$C$4:$C$1223,SITE1!$F$4:$F$1223)),_xlpm.cleanRaw,SUBSTITUTE(SUBSTITUTE(_xlpm.raw,"_PIN","."),"PIN","."),_xlpm.mainPart,MID(_xlpm.cleanRaw,2,FIND(".",_xlpm.cleanRaw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G104" t="str">
        <f>_xlfn.LET(_xlpm.raw,_xlfn.XLOOKUP(A104,SITE3!$C$4:$C$1223,SITE3!$E$4:$E$1223,_xlfn.XLOOKUP(A104,SITE3!$C$4:$C$1223,SITE3!$F$4:$F$1223)),_xlpm.cleanRaw,SUBSTITUTE(_xlpm.raw,"_PIN","."),_xlpm.mainPart,MID(_xlpm.cleanRaw,2,FIND(".",_xlpm.cleanRaw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503018</v>
      </c>
      <c r="H104" t="str">
        <f>_xlfn.LET(_xlpm.raw,_xlfn.XLOOKUP(A104,SITE5!$C$4:$C$1223,SITE5!$E$4:$E$1223,_xlfn.XLOOKUP(A104,SITE5!$C$4:$C$1223,SITE5!$F$4:$F$1223)),_xlpm.cleanRaw,SUBSTITUTE(_xlpm.raw,"_PIN","."),_xlpm.mainPart,MID(_xlpm.cleanRaw,2,FIND(".",_xlpm.cleanRaw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I104" t="str">
        <f>_xlfn.LET(_xlpm.raw,_xlfn.XLOOKUP(A104,SITE5!$C$4:$C$1223,SITE5!$E$4:$E$1223,_xlfn.XLOOKUP(A104,SITE5!$C$4:$C$1223,SITE5!$F$4:$F$1223)),_xlpm.cleanRaw,SUBSTITUTE(_xlpm.raw,"_PIN","."),_xlpm.mainPart,MID(_xlpm.cleanRaw,2,FIND(".",_xlpm.cleanRaw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J104" t="str">
        <f>""</f>
        <v/>
      </c>
      <c r="K104" t="str">
        <f t="shared" si="1"/>
        <v>C36;DDI3_AUXN;;13.1673599999999;121.79808;507091;503018;709036;709036;</v>
      </c>
    </row>
    <row r="105" spans="1:11">
      <c r="A105" t="s">
        <v>4059</v>
      </c>
      <c r="B105" t="str">
        <f>_xlfn.XLOOKUP(A105,SITE1!$S$4:$S$1223,SITE1!$T$4:$T$1223)</f>
        <v>VSS</v>
      </c>
      <c r="C105" t="str" cm="1">
        <f t="array" ref="C105">_xlfn.TEXTJOIN(",",TRUE,_xlfn.UNIQUE(TRANSPOSE(_xlfn.MAP(_xlfn.XLOOKUP(A105,SITE1!$C$4:$C$1223,SITE1!$G$4:$L$1223),_xlfn.LAMBDA(_xlpm.x,IF(_xlpm.x&lt;&gt;"",TRIM(CLEAN(LEFT(_xlpm.x,FIND(".",_xlpm.x &amp; ".")-1))),""))))))</f>
        <v/>
      </c>
      <c r="D105">
        <v>9.8755199999999999</v>
      </c>
      <c r="E105">
        <v>121.79808</v>
      </c>
      <c r="F105" t="str">
        <f>_xlfn.LET(_xlpm.raw,_xlfn.XLOOKUP(A105,SITE1!$C$4:$C$1223,SITE1!$E$4:$E$1223,_xlfn.XLOOKUP(A105,SITE1!$C$4:$C$1223,SITE1!$F$4:$F$1223)),_xlpm.cleanRaw,SUBSTITUTE(SUBSTITUTE(_xlpm.raw,"_PIN","."),"PIN","."),_xlpm.mainPart,MID(_xlpm.cleanRaw,2,FIND(".",_xlpm.cleanRaw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" t="str">
        <f>_xlfn.LET(_xlpm.raw,_xlfn.XLOOKUP(A105,SITE3!$C$4:$C$1223,SITE3!$E$4:$E$1223,_xlfn.XLOOKUP(A105,SITE3!$C$4:$C$1223,SITE3!$F$4:$F$1223)),_xlpm.cleanRaw,SUBSTITUTE(_xlpm.raw,"_PIN","."),_xlpm.mainPart,MID(_xlpm.cleanRaw,2,FIND(".",_xlpm.cleanRaw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" t="str">
        <f>_xlfn.LET(_xlpm.raw,_xlfn.XLOOKUP(A105,SITE5!$C$4:$C$1223,SITE5!$E$4:$E$1223,_xlfn.XLOOKUP(A105,SITE5!$C$4:$C$1223,SITE5!$F$4:$F$1223)),_xlpm.cleanRaw,SUBSTITUTE(_xlpm.raw,"_PIN","."),_xlpm.mainPart,MID(_xlpm.cleanRaw,2,FIND(".",_xlpm.cleanRaw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" t="str">
        <f>_xlfn.LET(_xlpm.raw,_xlfn.XLOOKUP(A105,SITE5!$C$4:$C$1223,SITE5!$E$4:$E$1223,_xlfn.XLOOKUP(A105,SITE5!$C$4:$C$1223,SITE5!$F$4:$F$1223)),_xlpm.cleanRaw,SUBSTITUTE(_xlpm.raw,"_PIN","."),_xlpm.mainPart,MID(_xlpm.cleanRaw,2,FIND(".",_xlpm.cleanRaw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" t="str">
        <f>""</f>
        <v/>
      </c>
      <c r="K105" t="str">
        <f t="shared" si="1"/>
        <v>C37;VSS;;9.87552;121.79808;;;;;</v>
      </c>
    </row>
    <row r="106" spans="1:11">
      <c r="A106" t="s">
        <v>782</v>
      </c>
      <c r="B106" t="str">
        <f>_xlfn.XLOOKUP(A106,SITE1!$S$4:$S$1223,SITE1!$T$4:$T$1223)</f>
        <v>DDI3_TXP[1]</v>
      </c>
      <c r="C106" t="str" cm="1">
        <f t="array" ref="C106">_xlfn.TEXTJOIN(",",TRUE,_xlfn.UNIQUE(TRANSPOSE(_xlfn.MAP(_xlfn.XLOOKUP(A106,SITE1!$C$4:$C$1223,SITE1!$G$4:$L$1223),_xlfn.LAMBDA(_xlpm.x,IF(_xlpm.x&lt;&gt;"",TRIM(CLEAN(LEFT(_xlpm.x,FIND(".",_xlpm.x &amp; ".")-1))),""))))))</f>
        <v>LA145</v>
      </c>
      <c r="D106">
        <v>6.5836799999999904</v>
      </c>
      <c r="E106">
        <v>121.79808</v>
      </c>
      <c r="F106" t="str">
        <f>_xlfn.LET(_xlpm.raw,_xlfn.XLOOKUP(A106,SITE1!$C$4:$C$1223,SITE1!$E$4:$E$1223,_xlfn.XLOOKUP(A106,SITE1!$C$4:$C$1223,SITE1!$F$4:$F$1223)),_xlpm.cleanRaw,SUBSTITUTE(SUBSTITUTE(_xlpm.raw,"_PIN","."),"PIN","."),_xlpm.mainPart,MID(_xlpm.cleanRaw,2,FIND(".",_xlpm.cleanRaw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G106" t="str">
        <f>_xlfn.LET(_xlpm.raw,_xlfn.XLOOKUP(A106,SITE3!$C$4:$C$1223,SITE3!$E$4:$E$1223,_xlfn.XLOOKUP(A106,SITE3!$C$4:$C$1223,SITE3!$F$4:$F$1223)),_xlpm.cleanRaw,SUBSTITUTE(_xlpm.raw,"_PIN","."),_xlpm.mainPart,MID(_xlpm.cleanRaw,2,FIND(".",_xlpm.cleanRaw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809107</v>
      </c>
      <c r="H106" t="str">
        <f>_xlfn.LET(_xlpm.raw,_xlfn.XLOOKUP(A106,SITE5!$C$4:$C$1223,SITE5!$E$4:$E$1223,_xlfn.XLOOKUP(A106,SITE5!$C$4:$C$1223,SITE5!$F$4:$F$1223)),_xlpm.cleanRaw,SUBSTITUTE(_xlpm.raw,"_PIN","."),_xlpm.mainPart,MID(_xlpm.cleanRaw,2,FIND(".",_xlpm.cleanRaw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I106" t="str">
        <f>_xlfn.LET(_xlpm.raw,_xlfn.XLOOKUP(A106,SITE5!$C$4:$C$1223,SITE5!$E$4:$E$1223,_xlfn.XLOOKUP(A106,SITE5!$C$4:$C$1223,SITE5!$F$4:$F$1223)),_xlpm.cleanRaw,SUBSTITUTE(_xlpm.raw,"_PIN","."),_xlpm.mainPart,MID(_xlpm.cleanRaw,2,FIND(".",_xlpm.cleanRaw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J106" t="str">
        <f>""</f>
        <v/>
      </c>
      <c r="K106" t="str">
        <f t="shared" si="1"/>
        <v>C38;DDI3_TXP[1];LA145;6.58367999999999;121.79808;506014;809107;709021;709021;</v>
      </c>
    </row>
    <row r="107" spans="1:11">
      <c r="A107" t="s">
        <v>4060</v>
      </c>
      <c r="B107" t="str">
        <f>_xlfn.XLOOKUP(A107,SITE1!$S$4:$S$1223,SITE1!$T$4:$T$1223)</f>
        <v>VSS</v>
      </c>
      <c r="C107" t="str" cm="1">
        <f t="array" ref="C107">_xlfn.TEXTJOIN(",",TRUE,_xlfn.UNIQUE(TRANSPOSE(_xlfn.MAP(_xlfn.XLOOKUP(A107,SITE1!$C$4:$C$1223,SITE1!$G$4:$L$1223),_xlfn.LAMBDA(_xlpm.x,IF(_xlpm.x&lt;&gt;"",TRIM(CLEAN(LEFT(_xlpm.x,FIND(".",_xlpm.x &amp; ".")-1))),""))))))</f>
        <v/>
      </c>
      <c r="D107">
        <v>3.2918399999999899</v>
      </c>
      <c r="E107">
        <v>121.79808</v>
      </c>
      <c r="F107" t="str">
        <f>_xlfn.LET(_xlpm.raw,_xlfn.XLOOKUP(A107,SITE1!$C$4:$C$1223,SITE1!$E$4:$E$1223,_xlfn.XLOOKUP(A107,SITE1!$C$4:$C$1223,SITE1!$F$4:$F$1223)),_xlpm.cleanRaw,SUBSTITUTE(SUBSTITUTE(_xlpm.raw,"_PIN","."),"PIN","."),_xlpm.mainPart,MID(_xlpm.cleanRaw,2,FIND(".",_xlpm.cleanRaw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_xlfn.LET(_xlpm.raw,_xlfn.XLOOKUP(A107,SITE3!$C$4:$C$1223,SITE3!$E$4:$E$1223,_xlfn.XLOOKUP(A107,SITE3!$C$4:$C$1223,SITE3!$F$4:$F$1223)),_xlpm.cleanRaw,SUBSTITUTE(_xlpm.raw,"_PIN","."),_xlpm.mainPart,MID(_xlpm.cleanRaw,2,FIND(".",_xlpm.cleanRaw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" t="str">
        <f>_xlfn.LET(_xlpm.raw,_xlfn.XLOOKUP(A107,SITE5!$C$4:$C$1223,SITE5!$E$4:$E$1223,_xlfn.XLOOKUP(A107,SITE5!$C$4:$C$1223,SITE5!$F$4:$F$1223)),_xlpm.cleanRaw,SUBSTITUTE(_xlpm.raw,"_PIN","."),_xlpm.mainPart,MID(_xlpm.cleanRaw,2,FIND(".",_xlpm.cleanRaw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" t="str">
        <f>_xlfn.LET(_xlpm.raw,_xlfn.XLOOKUP(A107,SITE5!$C$4:$C$1223,SITE5!$E$4:$E$1223,_xlfn.XLOOKUP(A107,SITE5!$C$4:$C$1223,SITE5!$F$4:$F$1223)),_xlpm.cleanRaw,SUBSTITUTE(_xlpm.raw,"_PIN","."),_xlpm.mainPart,MID(_xlpm.cleanRaw,2,FIND(".",_xlpm.cleanRaw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" t="str">
        <f>""</f>
        <v/>
      </c>
      <c r="K107" t="str">
        <f t="shared" si="1"/>
        <v>C39;VSS;;3.29183999999999;121.79808;;;;;</v>
      </c>
    </row>
    <row r="108" spans="1:11">
      <c r="A108" t="s">
        <v>756</v>
      </c>
      <c r="B108" t="str">
        <f>_xlfn.XLOOKUP(A108,SITE1!$S$4:$S$1223,SITE1!$T$4:$T$1223)</f>
        <v>DDI3_TXN[2]</v>
      </c>
      <c r="C108" t="str" cm="1">
        <f t="array" ref="C108">_xlfn.TEXTJOIN(",",TRUE,_xlfn.UNIQUE(TRANSPOSE(_xlfn.MAP(_xlfn.XLOOKUP(A108,SITE1!$C$4:$C$1223,SITE1!$G$4:$L$1223),_xlfn.LAMBDA(_xlpm.x,IF(_xlpm.x&lt;&gt;"",TRIM(CLEAN(LEFT(_xlpm.x,FIND(".",_xlpm.x &amp; ".")-1))),""))))))</f>
        <v>LA146</v>
      </c>
      <c r="D108">
        <v>0</v>
      </c>
      <c r="E108">
        <v>121.79808</v>
      </c>
      <c r="F108" t="str">
        <f>_xlfn.LET(_xlpm.raw,_xlfn.XLOOKUP(A108,SITE1!$C$4:$C$1223,SITE1!$E$4:$E$1223,_xlfn.XLOOKUP(A108,SITE1!$C$4:$C$1223,SITE1!$F$4:$F$1223)),_xlpm.cleanRaw,SUBSTITUTE(SUBSTITUTE(_xlpm.raw,"_PIN","."),"PIN","."),_xlpm.mainPart,MID(_xlpm.cleanRaw,2,FIND(".",_xlpm.cleanRaw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504109</v>
      </c>
      <c r="G108" t="str">
        <f>_xlfn.LET(_xlpm.raw,_xlfn.XLOOKUP(A108,SITE3!$C$4:$C$1223,SITE3!$E$4:$E$1223,_xlfn.XLOOKUP(A108,SITE3!$C$4:$C$1223,SITE3!$F$4:$F$1223)),_xlpm.cleanRaw,SUBSTITUTE(_xlpm.raw,"_PIN","."),_xlpm.mainPart,MID(_xlpm.cleanRaw,2,FIND(".",_xlpm.cleanRaw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503036</v>
      </c>
      <c r="H108" t="str">
        <f>_xlfn.LET(_xlpm.raw,_xlfn.XLOOKUP(A108,SITE5!$C$4:$C$1223,SITE5!$E$4:$E$1223,_xlfn.XLOOKUP(A108,SITE5!$C$4:$C$1223,SITE5!$F$4:$F$1223)),_xlpm.cleanRaw,SUBSTITUTE(_xlpm.raw,"_PIN","."),_xlpm.mainPart,MID(_xlpm.cleanRaw,2,FIND(".",_xlpm.cleanRaw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I108" t="str">
        <f>_xlfn.LET(_xlpm.raw,_xlfn.XLOOKUP(A108,SITE5!$C$4:$C$1223,SITE5!$E$4:$E$1223,_xlfn.XLOOKUP(A108,SITE5!$C$4:$C$1223,SITE5!$F$4:$F$1223)),_xlpm.cleanRaw,SUBSTITUTE(_xlpm.raw,"_PIN","."),_xlpm.mainPart,MID(_xlpm.cleanRaw,2,FIND(".",_xlpm.cleanRaw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J108" t="str">
        <f>""</f>
        <v/>
      </c>
      <c r="K108" t="str">
        <f t="shared" si="1"/>
        <v>C40;DDI3_TXN[2];LA146;0;121.79808;504109;503036;708072;708072;</v>
      </c>
    </row>
    <row r="109" spans="1:11">
      <c r="A109" t="s">
        <v>3772</v>
      </c>
      <c r="B109" t="str">
        <f>_xlfn.XLOOKUP(A109,SITE1!$S$4:$S$1223,SITE1!$T$4:$T$1223)</f>
        <v>VCCSA</v>
      </c>
      <c r="C109" t="str" cm="1">
        <f t="array" ref="C109">_xlfn.TEXTJOIN(",",TRUE,_xlfn.UNIQUE(TRANSPOSE(_xlfn.MAP(_xlfn.XLOOKUP(A109,SITE1!$C$4:$C$1223,SITE1!$G$4:$L$1223),_xlfn.LAMBDA(_xlpm.x,IF(_xlpm.x&lt;&gt;"",TRIM(CLEAN(LEFT(_xlpm.x,FIND(".",_xlpm.x &amp; ".")-1))),""))))))</f>
        <v/>
      </c>
      <c r="D109">
        <v>128.38176000000001</v>
      </c>
      <c r="E109">
        <v>118.50624000000001</v>
      </c>
      <c r="F109" t="str">
        <f>_xlfn.LET(_xlpm.raw,_xlfn.XLOOKUP(A109,SITE1!$C$4:$C$1223,SITE1!$E$4:$E$1223,_xlfn.XLOOKUP(A109,SITE1!$C$4:$C$1223,SITE1!$F$4:$F$1223)),_xlpm.cleanRaw,SUBSTITUTE(SUBSTITUTE(_xlpm.raw,"_PIN","."),"PIN","."),_xlpm.mainPart,MID(_xlpm.cleanRaw,2,FIND(".",_xlpm.cleanRaw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" t="str">
        <f>_xlfn.LET(_xlpm.raw,_xlfn.XLOOKUP(A109,SITE3!$C$4:$C$1223,SITE3!$E$4:$E$1223,_xlfn.XLOOKUP(A109,SITE3!$C$4:$C$1223,SITE3!$F$4:$F$1223)),_xlpm.cleanRaw,SUBSTITUTE(_xlpm.raw,"_PIN","."),_xlpm.mainPart,MID(_xlpm.cleanRaw,2,FIND(".",_xlpm.cleanRaw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" t="str">
        <f>_xlfn.LET(_xlpm.raw,_xlfn.XLOOKUP(A109,SITE5!$C$4:$C$1223,SITE5!$E$4:$E$1223,_xlfn.XLOOKUP(A109,SITE5!$C$4:$C$1223,SITE5!$F$4:$F$1223)),_xlpm.cleanRaw,SUBSTITUTE(_xlpm.raw,"_PIN","."),_xlpm.mainPart,MID(_xlpm.cleanRaw,2,FIND(".",_xlpm.cleanRaw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" t="str">
        <f>_xlfn.LET(_xlpm.raw,_xlfn.XLOOKUP(A109,SITE5!$C$4:$C$1223,SITE5!$E$4:$E$1223,_xlfn.XLOOKUP(A109,SITE5!$C$4:$C$1223,SITE5!$F$4:$F$1223)),_xlpm.cleanRaw,SUBSTITUTE(_xlpm.raw,"_PIN","."),_xlpm.mainPart,MID(_xlpm.cleanRaw,2,FIND(".",_xlpm.cleanRaw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" t="str">
        <f>""</f>
        <v/>
      </c>
      <c r="K109" t="str">
        <f t="shared" si="1"/>
        <v>D1;VCCSA;;128.38176;118.50624;;;;;</v>
      </c>
    </row>
    <row r="110" spans="1:11">
      <c r="A110" t="s">
        <v>3332</v>
      </c>
      <c r="B110" t="str">
        <f>_xlfn.XLOOKUP(A110,SITE1!$S$4:$S$1223,SITE1!$T$4:$T$1223)</f>
        <v>PCIEX16_TXN[5]</v>
      </c>
      <c r="C110" t="str" cm="1">
        <f t="array" ref="C110">_xlfn.TEXTJOIN(",",TRUE,_xlfn.UNIQUE(TRANSPOSE(_xlfn.MAP(_xlfn.XLOOKUP(A110,SITE1!$C$4:$C$1223,SITE1!$G$4:$L$1223),_xlfn.LAMBDA(_xlpm.x,IF(_xlpm.x&lt;&gt;"",TRIM(CLEAN(LEFT(_xlpm.x,FIND(".",_xlpm.x &amp; ".")-1))),""))))))</f>
        <v>LA111,CA111,KA106</v>
      </c>
      <c r="D110">
        <v>125.08992000000001</v>
      </c>
      <c r="E110">
        <v>118.50624000000001</v>
      </c>
      <c r="F110" t="str">
        <f>_xlfn.LET(_xlpm.raw,_xlfn.XLOOKUP(A110,SITE1!$C$4:$C$1223,SITE1!$E$4:$E$1223,_xlfn.XLOOKUP(A110,SITE1!$C$4:$C$1223,SITE1!$F$4:$F$1223)),_xlpm.cleanRaw,SUBSTITUTE(SUBSTITUTE(_xlpm.raw,"_PIN","."),"PIN","."),_xlpm.mainPart,MID(_xlpm.cleanRaw,2,FIND(".",_xlpm.cleanRaw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G110" t="str">
        <f>_xlfn.LET(_xlpm.raw,_xlfn.XLOOKUP(A110,SITE3!$C$4:$C$1223,SITE3!$E$4:$E$1223,_xlfn.XLOOKUP(A110,SITE3!$C$4:$C$1223,SITE3!$F$4:$F$1223)),_xlpm.cleanRaw,SUBSTITUTE(_xlpm.raw,"_PIN","."),_xlpm.mainPart,MID(_xlpm.cleanRaw,2,FIND(".",_xlpm.cleanRaw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10" t="str">
        <f>_xlfn.LET(_xlpm.raw,_xlfn.XLOOKUP(A110,SITE5!$C$4:$C$1223,SITE5!$E$4:$E$1223,_xlfn.XLOOKUP(A110,SITE5!$C$4:$C$1223,SITE5!$F$4:$F$1223)),_xlpm.cleanRaw,SUBSTITUTE(_xlpm.raw,"_PIN","."),_xlpm.mainPart,MID(_xlpm.cleanRaw,2,FIND(".",_xlpm.cleanRaw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10" t="str">
        <f>_xlfn.LET(_xlpm.raw,_xlfn.XLOOKUP(A110,SITE5!$C$4:$C$1223,SITE5!$E$4:$E$1223,_xlfn.XLOOKUP(A110,SITE5!$C$4:$C$1223,SITE5!$F$4:$F$1223)),_xlpm.cleanRaw,SUBSTITUTE(_xlpm.raw,"_PIN","."),_xlpm.mainPart,MID(_xlpm.cleanRaw,2,FIND(".",_xlpm.cleanRaw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10" t="str">
        <f>""</f>
        <v/>
      </c>
      <c r="K110" t="str">
        <f t="shared" si="1"/>
        <v>D2;PCIEX16_TXN[5];LA111,CA111,KA106;125.08992;118.50624;505060;503005;708073;708073;</v>
      </c>
    </row>
    <row r="111" spans="1:11">
      <c r="A111" t="s">
        <v>3401</v>
      </c>
      <c r="B111" t="str">
        <f>_xlfn.XLOOKUP(A111,SITE1!$S$4:$S$1223,SITE1!$T$4:$T$1223)</f>
        <v>PCIEX16_TXP[5]</v>
      </c>
      <c r="C111" t="str" cm="1">
        <f t="array" ref="C111">_xlfn.TEXTJOIN(",",TRUE,_xlfn.UNIQUE(TRANSPOSE(_xlfn.MAP(_xlfn.XLOOKUP(A111,SITE1!$C$4:$C$1223,SITE1!$G$4:$L$1223),_xlfn.LAMBDA(_xlpm.x,IF(_xlpm.x&lt;&gt;"",TRIM(CLEAN(LEFT(_xlpm.x,FIND(".",_xlpm.x &amp; ".")-1))),""))))))</f>
        <v/>
      </c>
      <c r="D111">
        <v>121.79808</v>
      </c>
      <c r="E111">
        <v>118.50624000000001</v>
      </c>
      <c r="F111" t="str">
        <f>_xlfn.LET(_xlpm.raw,_xlfn.XLOOKUP(A111,SITE1!$C$4:$C$1223,SITE1!$E$4:$E$1223,_xlfn.XLOOKUP(A111,SITE1!$C$4:$C$1223,SITE1!$F$4:$F$1223)),_xlpm.cleanRaw,SUBSTITUTE(SUBSTITUTE(_xlpm.raw,"_PIN","."),"PIN","."),_xlpm.mainPart,MID(_xlpm.cleanRaw,2,FIND(".",_xlpm.cleanRaw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G111" t="str">
        <f>_xlfn.LET(_xlpm.raw,_xlfn.XLOOKUP(A111,SITE3!$C$4:$C$1223,SITE3!$E$4:$E$1223,_xlfn.XLOOKUP(A111,SITE3!$C$4:$C$1223,SITE3!$F$4:$F$1223)),_xlpm.cleanRaw,SUBSTITUTE(_xlpm.raw,"_PIN","."),_xlpm.mainPart,MID(_xlpm.cleanRaw,2,FIND(".",_xlpm.cleanRaw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11" t="str">
        <f>_xlfn.LET(_xlpm.raw,_xlfn.XLOOKUP(A111,SITE5!$C$4:$C$1223,SITE5!$E$4:$E$1223,_xlfn.XLOOKUP(A111,SITE5!$C$4:$C$1223,SITE5!$F$4:$F$1223)),_xlpm.cleanRaw,SUBSTITUTE(_xlpm.raw,"_PIN","."),_xlpm.mainPart,MID(_xlpm.cleanRaw,2,FIND(".",_xlpm.cleanRaw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11" t="str">
        <f>_xlfn.LET(_xlpm.raw,_xlfn.XLOOKUP(A111,SITE5!$C$4:$C$1223,SITE5!$E$4:$E$1223,_xlfn.XLOOKUP(A111,SITE5!$C$4:$C$1223,SITE5!$F$4:$F$1223)),_xlpm.cleanRaw,SUBSTITUTE(_xlpm.raw,"_PIN","."),_xlpm.mainPart,MID(_xlpm.cleanRaw,2,FIND(".",_xlpm.cleanRaw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11" t="str">
        <f>""</f>
        <v/>
      </c>
      <c r="K111" t="str">
        <f t="shared" si="1"/>
        <v>D3;PCIEX16_TXP[5];;121.79808;118.50624;505062;503006;708057;708057;</v>
      </c>
    </row>
    <row r="112" spans="1:11">
      <c r="A112" t="s">
        <v>4075</v>
      </c>
      <c r="B112" t="str">
        <f>_xlfn.XLOOKUP(A112,SITE1!$S$4:$S$1223,SITE1!$T$4:$T$1223)</f>
        <v>VSS</v>
      </c>
      <c r="C112" t="str" cm="1">
        <f t="array" ref="C112">_xlfn.TEXTJOIN(",",TRUE,_xlfn.UNIQUE(TRANSPOSE(_xlfn.MAP(_xlfn.XLOOKUP(A112,SITE1!$C$4:$C$1223,SITE1!$G$4:$L$1223),_xlfn.LAMBDA(_xlpm.x,IF(_xlpm.x&lt;&gt;"",TRIM(CLEAN(LEFT(_xlpm.x,FIND(".",_xlpm.x &amp; ".")-1))),""))))))</f>
        <v/>
      </c>
      <c r="D112">
        <v>118.50624000000001</v>
      </c>
      <c r="E112">
        <v>118.50624000000001</v>
      </c>
      <c r="F112" t="str">
        <f>_xlfn.LET(_xlpm.raw,_xlfn.XLOOKUP(A112,SITE1!$C$4:$C$1223,SITE1!$E$4:$E$1223,_xlfn.XLOOKUP(A112,SITE1!$C$4:$C$1223,SITE1!$F$4:$F$1223)),_xlpm.cleanRaw,SUBSTITUTE(SUBSTITUTE(_xlpm.raw,"_PIN","."),"PIN","."),_xlpm.mainPart,MID(_xlpm.cleanRaw,2,FIND(".",_xlpm.cleanRaw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_xlfn.LET(_xlpm.raw,_xlfn.XLOOKUP(A112,SITE3!$C$4:$C$1223,SITE3!$E$4:$E$1223,_xlfn.XLOOKUP(A112,SITE3!$C$4:$C$1223,SITE3!$F$4:$F$1223)),_xlpm.cleanRaw,SUBSTITUTE(_xlpm.raw,"_PIN","."),_xlpm.mainPart,MID(_xlpm.cleanRaw,2,FIND(".",_xlpm.cleanRaw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" t="str">
        <f>_xlfn.LET(_xlpm.raw,_xlfn.XLOOKUP(A112,SITE5!$C$4:$C$1223,SITE5!$E$4:$E$1223,_xlfn.XLOOKUP(A112,SITE5!$C$4:$C$1223,SITE5!$F$4:$F$1223)),_xlpm.cleanRaw,SUBSTITUTE(_xlpm.raw,"_PIN","."),_xlpm.mainPart,MID(_xlpm.cleanRaw,2,FIND(".",_xlpm.cleanRaw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" t="str">
        <f>_xlfn.LET(_xlpm.raw,_xlfn.XLOOKUP(A112,SITE5!$C$4:$C$1223,SITE5!$E$4:$E$1223,_xlfn.XLOOKUP(A112,SITE5!$C$4:$C$1223,SITE5!$F$4:$F$1223)),_xlpm.cleanRaw,SUBSTITUTE(_xlpm.raw,"_PIN","."),_xlpm.mainPart,MID(_xlpm.cleanRaw,2,FIND(".",_xlpm.cleanRaw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" t="str">
        <f>""</f>
        <v/>
      </c>
      <c r="K112" t="str">
        <f t="shared" si="1"/>
        <v>D4;VSS;;118.50624;118.50624;;;;;</v>
      </c>
    </row>
    <row r="113" spans="1:11">
      <c r="A113" t="s">
        <v>3507</v>
      </c>
      <c r="B113" t="str">
        <f>_xlfn.XLOOKUP(A113,SITE1!$S$4:$S$1223,SITE1!$T$4:$T$1223)</f>
        <v>VCCIO_0_SENSE</v>
      </c>
      <c r="C113" t="str" cm="1">
        <f t="array" ref="C113">_xlfn.TEXTJOIN(",",TRUE,_xlfn.UNIQUE(TRANSPOSE(_xlfn.MAP(_xlfn.XLOOKUP(A113,SITE1!$C$4:$C$1223,SITE1!$G$4:$L$1223),_xlfn.LAMBDA(_xlpm.x,IF(_xlpm.x&lt;&gt;"",TRIM(CLEAN(LEFT(_xlpm.x,FIND(".",_xlpm.x &amp; ".")-1))),""))))))</f>
        <v/>
      </c>
      <c r="D113">
        <v>115.2144</v>
      </c>
      <c r="E113">
        <v>118.50624000000001</v>
      </c>
      <c r="F113" t="str">
        <f>_xlfn.LET(_xlpm.raw,_xlfn.XLOOKUP(A113,SITE1!$C$4:$C$1223,SITE1!$E$4:$E$1223,_xlfn.XLOOKUP(A113,SITE1!$C$4:$C$1223,SITE1!$F$4:$F$1223)),_xlpm.cleanRaw,SUBSTITUTE(SUBSTITUTE(_xlpm.raw,"_PIN","."),"PIN","."),_xlpm.mainPart,MID(_xlpm.cleanRaw,2,FIND(".",_xlpm.cleanRaw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" t="str">
        <f>_xlfn.LET(_xlpm.raw,_xlfn.XLOOKUP(A113,SITE3!$C$4:$C$1223,SITE3!$E$4:$E$1223,_xlfn.XLOOKUP(A113,SITE3!$C$4:$C$1223,SITE3!$F$4:$F$1223)),_xlpm.cleanRaw,SUBSTITUTE(_xlpm.raw,"_PIN","."),_xlpm.mainPart,MID(_xlpm.cleanRaw,2,FIND(".",_xlpm.cleanRaw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" t="str">
        <f>_xlfn.LET(_xlpm.raw,_xlfn.XLOOKUP(A113,SITE5!$C$4:$C$1223,SITE5!$E$4:$E$1223,_xlfn.XLOOKUP(A113,SITE5!$C$4:$C$1223,SITE5!$F$4:$F$1223)),_xlpm.cleanRaw,SUBSTITUTE(_xlpm.raw,"_PIN","."),_xlpm.mainPart,MID(_xlpm.cleanRaw,2,FIND(".",_xlpm.cleanRaw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" t="str">
        <f>_xlfn.LET(_xlpm.raw,_xlfn.XLOOKUP(A113,SITE5!$C$4:$C$1223,SITE5!$E$4:$E$1223,_xlfn.XLOOKUP(A113,SITE5!$C$4:$C$1223,SITE5!$F$4:$F$1223)),_xlpm.cleanRaw,SUBSTITUTE(_xlpm.raw,"_PIN","."),_xlpm.mainPart,MID(_xlpm.cleanRaw,2,FIND(".",_xlpm.cleanRaw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" t="str">
        <f>""</f>
        <v/>
      </c>
      <c r="K113" t="str">
        <f t="shared" si="1"/>
        <v>D5;VCCIO_0_SENSE;;115.2144;118.50624;;;;;</v>
      </c>
    </row>
    <row r="114" spans="1:11">
      <c r="A114" t="s">
        <v>3536</v>
      </c>
      <c r="B114" t="str">
        <f>_xlfn.XLOOKUP(A114,SITE1!$S$4:$S$1223,SITE1!$T$4:$T$1223)</f>
        <v>VSS_SA_VCCIO_0_SENSE</v>
      </c>
      <c r="C114" t="str" cm="1">
        <f t="array" ref="C114">_xlfn.TEXTJOIN(",",TRUE,_xlfn.UNIQUE(TRANSPOSE(_xlfn.MAP(_xlfn.XLOOKUP(A114,SITE1!$C$4:$C$1223,SITE1!$G$4:$L$1223),_xlfn.LAMBDA(_xlpm.x,IF(_xlpm.x&lt;&gt;"",TRIM(CLEAN(LEFT(_xlpm.x,FIND(".",_xlpm.x &amp; ".")-1))),""))))))</f>
        <v/>
      </c>
      <c r="D114">
        <v>111.92256</v>
      </c>
      <c r="E114">
        <v>118.50624000000001</v>
      </c>
      <c r="F114" t="str">
        <f>_xlfn.LET(_xlpm.raw,_xlfn.XLOOKUP(A114,SITE1!$C$4:$C$1223,SITE1!$E$4:$E$1223,_xlfn.XLOOKUP(A114,SITE1!$C$4:$C$1223,SITE1!$F$4:$F$1223)),_xlpm.cleanRaw,SUBSTITUTE(SUBSTITUTE(_xlpm.raw,"_PIN","."),"PIN","."),_xlpm.mainPart,MID(_xlpm.cleanRaw,2,FIND(".",_xlpm.cleanRaw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_xlfn.LET(_xlpm.raw,_xlfn.XLOOKUP(A114,SITE3!$C$4:$C$1223,SITE3!$E$4:$E$1223,_xlfn.XLOOKUP(A114,SITE3!$C$4:$C$1223,SITE3!$F$4:$F$1223)),_xlpm.cleanRaw,SUBSTITUTE(_xlpm.raw,"_PIN","."),_xlpm.mainPart,MID(_xlpm.cleanRaw,2,FIND(".",_xlpm.cleanRaw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" t="str">
        <f>_xlfn.LET(_xlpm.raw,_xlfn.XLOOKUP(A114,SITE5!$C$4:$C$1223,SITE5!$E$4:$E$1223,_xlfn.XLOOKUP(A114,SITE5!$C$4:$C$1223,SITE5!$F$4:$F$1223)),_xlpm.cleanRaw,SUBSTITUTE(_xlpm.raw,"_PIN","."),_xlpm.mainPart,MID(_xlpm.cleanRaw,2,FIND(".",_xlpm.cleanRaw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" t="str">
        <f>_xlfn.LET(_xlpm.raw,_xlfn.XLOOKUP(A114,SITE5!$C$4:$C$1223,SITE5!$E$4:$E$1223,_xlfn.XLOOKUP(A114,SITE5!$C$4:$C$1223,SITE5!$F$4:$F$1223)),_xlpm.cleanRaw,SUBSTITUTE(_xlpm.raw,"_PIN","."),_xlpm.mainPart,MID(_xlpm.cleanRaw,2,FIND(".",_xlpm.cleanRaw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" t="str">
        <f>""</f>
        <v/>
      </c>
      <c r="K114" t="str">
        <f t="shared" si="1"/>
        <v>D6;VSS_SA_VCCIO_0_SENSE;;111.92256;118.50624;;;;;</v>
      </c>
    </row>
    <row r="115" spans="1:11">
      <c r="A115" t="s">
        <v>4076</v>
      </c>
      <c r="B115" t="str">
        <f>_xlfn.XLOOKUP(A115,SITE1!$S$4:$S$1223,SITE1!$T$4:$T$1223)</f>
        <v>VSS</v>
      </c>
      <c r="C115" t="str" cm="1">
        <f t="array" ref="C115">_xlfn.TEXTJOIN(",",TRUE,_xlfn.UNIQUE(TRANSPOSE(_xlfn.MAP(_xlfn.XLOOKUP(A115,SITE1!$C$4:$C$1223,SITE1!$G$4:$L$1223),_xlfn.LAMBDA(_xlpm.x,IF(_xlpm.x&lt;&gt;"",TRIM(CLEAN(LEFT(_xlpm.x,FIND(".",_xlpm.x &amp; ".")-1))),""))))))</f>
        <v/>
      </c>
      <c r="D115">
        <v>108.63072</v>
      </c>
      <c r="E115">
        <v>118.50624000000001</v>
      </c>
      <c r="F115" t="str">
        <f>_xlfn.LET(_xlpm.raw,_xlfn.XLOOKUP(A115,SITE1!$C$4:$C$1223,SITE1!$E$4:$E$1223,_xlfn.XLOOKUP(A115,SITE1!$C$4:$C$1223,SITE1!$F$4:$F$1223)),_xlpm.cleanRaw,SUBSTITUTE(SUBSTITUTE(_xlpm.raw,"_PIN","."),"PIN","."),_xlpm.mainPart,MID(_xlpm.cleanRaw,2,FIND(".",_xlpm.cleanRaw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_xlfn.LET(_xlpm.raw,_xlfn.XLOOKUP(A115,SITE3!$C$4:$C$1223,SITE3!$E$4:$E$1223,_xlfn.XLOOKUP(A115,SITE3!$C$4:$C$1223,SITE3!$F$4:$F$1223)),_xlpm.cleanRaw,SUBSTITUTE(_xlpm.raw,"_PIN","."),_xlpm.mainPart,MID(_xlpm.cleanRaw,2,FIND(".",_xlpm.cleanRaw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" t="str">
        <f>_xlfn.LET(_xlpm.raw,_xlfn.XLOOKUP(A115,SITE5!$C$4:$C$1223,SITE5!$E$4:$E$1223,_xlfn.XLOOKUP(A115,SITE5!$C$4:$C$1223,SITE5!$F$4:$F$1223)),_xlpm.cleanRaw,SUBSTITUTE(_xlpm.raw,"_PIN","."),_xlpm.mainPart,MID(_xlpm.cleanRaw,2,FIND(".",_xlpm.cleanRaw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" t="str">
        <f>_xlfn.LET(_xlpm.raw,_xlfn.XLOOKUP(A115,SITE5!$C$4:$C$1223,SITE5!$E$4:$E$1223,_xlfn.XLOOKUP(A115,SITE5!$C$4:$C$1223,SITE5!$F$4:$F$1223)),_xlpm.cleanRaw,SUBSTITUTE(_xlpm.raw,"_PIN","."),_xlpm.mainPart,MID(_xlpm.cleanRaw,2,FIND(".",_xlpm.cleanRaw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" t="str">
        <f>""</f>
        <v/>
      </c>
      <c r="K115" t="str">
        <f t="shared" si="1"/>
        <v>D7;VSS;;108.63072;118.50624;;;;;</v>
      </c>
    </row>
    <row r="116" spans="1:11">
      <c r="A116" t="s">
        <v>3484</v>
      </c>
      <c r="B116" t="str">
        <f>_xlfn.XLOOKUP(A116,SITE1!$S$4:$S$1223,SITE1!$T$4:$T$1223)</f>
        <v>THERMDA1</v>
      </c>
      <c r="C116" t="str" cm="1">
        <f t="array" ref="C116">_xlfn.TEXTJOIN(",",TRUE,_xlfn.UNIQUE(TRANSPOSE(_xlfn.MAP(_xlfn.XLOOKUP(A116,SITE1!$C$4:$C$1223,SITE1!$G$4:$L$1223),_xlfn.LAMBDA(_xlpm.x,IF(_xlpm.x&lt;&gt;"",TRIM(CLEAN(LEFT(_xlpm.x,FIND(".",_xlpm.x &amp; ".")-1))),""))))))</f>
        <v/>
      </c>
      <c r="D116">
        <v>105.33887999999899</v>
      </c>
      <c r="E116">
        <v>118.50624000000001</v>
      </c>
      <c r="F116" t="str">
        <f>_xlfn.LET(_xlpm.raw,_xlfn.XLOOKUP(A116,SITE1!$C$4:$C$1223,SITE1!$E$4:$E$1223,_xlfn.XLOOKUP(A116,SITE1!$C$4:$C$1223,SITE1!$F$4:$F$1223)),_xlpm.cleanRaw,SUBSTITUTE(SUBSTITUTE(_xlpm.raw,"_PIN","."),"PIN","."),_xlpm.mainPart,MID(_xlpm.cleanRaw,2,FIND(".",_xlpm.cleanRaw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_xlfn.LET(_xlpm.raw,_xlfn.XLOOKUP(A116,SITE3!$C$4:$C$1223,SITE3!$E$4:$E$1223,_xlfn.XLOOKUP(A116,SITE3!$C$4:$C$1223,SITE3!$F$4:$F$1223)),_xlpm.cleanRaw,SUBSTITUTE(_xlpm.raw,"_PIN","."),_xlpm.mainPart,MID(_xlpm.cleanRaw,2,FIND(".",_xlpm.cleanRaw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" t="str">
        <f>_xlfn.LET(_xlpm.raw,_xlfn.XLOOKUP(A116,SITE5!$C$4:$C$1223,SITE5!$E$4:$E$1223,_xlfn.XLOOKUP(A116,SITE5!$C$4:$C$1223,SITE5!$F$4:$F$1223)),_xlpm.cleanRaw,SUBSTITUTE(_xlpm.raw,"_PIN","."),_xlpm.mainPart,MID(_xlpm.cleanRaw,2,FIND(".",_xlpm.cleanRaw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" t="str">
        <f>_xlfn.LET(_xlpm.raw,_xlfn.XLOOKUP(A116,SITE5!$C$4:$C$1223,SITE5!$E$4:$E$1223,_xlfn.XLOOKUP(A116,SITE5!$C$4:$C$1223,SITE5!$F$4:$F$1223)),_xlpm.cleanRaw,SUBSTITUTE(_xlpm.raw,"_PIN","."),_xlpm.mainPart,MID(_xlpm.cleanRaw,2,FIND(".",_xlpm.cleanRaw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" t="str">
        <f>""</f>
        <v/>
      </c>
      <c r="K116" t="str">
        <f t="shared" si="1"/>
        <v>D8;THERMDA1;;105.338879999999;118.50624;;;;;</v>
      </c>
    </row>
    <row r="117" spans="1:11">
      <c r="A117" t="s">
        <v>4077</v>
      </c>
      <c r="B117" t="str">
        <f>_xlfn.XLOOKUP(A117,SITE1!$S$4:$S$1223,SITE1!$T$4:$T$1223)</f>
        <v>VSS</v>
      </c>
      <c r="C117" t="str" cm="1">
        <f t="array" ref="C117">_xlfn.TEXTJOIN(",",TRUE,_xlfn.UNIQUE(TRANSPOSE(_xlfn.MAP(_xlfn.XLOOKUP(A117,SITE1!$C$4:$C$1223,SITE1!$G$4:$L$1223),_xlfn.LAMBDA(_xlpm.x,IF(_xlpm.x&lt;&gt;"",TRIM(CLEAN(LEFT(_xlpm.x,FIND(".",_xlpm.x &amp; ".")-1))),""))))))</f>
        <v/>
      </c>
      <c r="D117">
        <v>102.04704</v>
      </c>
      <c r="E117">
        <v>118.50624000000001</v>
      </c>
      <c r="F117" t="str">
        <f>_xlfn.LET(_xlpm.raw,_xlfn.XLOOKUP(A117,SITE1!$C$4:$C$1223,SITE1!$E$4:$E$1223,_xlfn.XLOOKUP(A117,SITE1!$C$4:$C$1223,SITE1!$F$4:$F$1223)),_xlpm.cleanRaw,SUBSTITUTE(SUBSTITUTE(_xlpm.raw,"_PIN","."),"PIN","."),_xlpm.mainPart,MID(_xlpm.cleanRaw,2,FIND(".",_xlpm.cleanRaw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" t="str">
        <f>_xlfn.LET(_xlpm.raw,_xlfn.XLOOKUP(A117,SITE3!$C$4:$C$1223,SITE3!$E$4:$E$1223,_xlfn.XLOOKUP(A117,SITE3!$C$4:$C$1223,SITE3!$F$4:$F$1223)),_xlpm.cleanRaw,SUBSTITUTE(_xlpm.raw,"_PIN","."),_xlpm.mainPart,MID(_xlpm.cleanRaw,2,FIND(".",_xlpm.cleanRaw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" t="str">
        <f>_xlfn.LET(_xlpm.raw,_xlfn.XLOOKUP(A117,SITE5!$C$4:$C$1223,SITE5!$E$4:$E$1223,_xlfn.XLOOKUP(A117,SITE5!$C$4:$C$1223,SITE5!$F$4:$F$1223)),_xlpm.cleanRaw,SUBSTITUTE(_xlpm.raw,"_PIN","."),_xlpm.mainPart,MID(_xlpm.cleanRaw,2,FIND(".",_xlpm.cleanRaw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" t="str">
        <f>_xlfn.LET(_xlpm.raw,_xlfn.XLOOKUP(A117,SITE5!$C$4:$C$1223,SITE5!$E$4:$E$1223,_xlfn.XLOOKUP(A117,SITE5!$C$4:$C$1223,SITE5!$F$4:$F$1223)),_xlpm.cleanRaw,SUBSTITUTE(_xlpm.raw,"_PIN","."),_xlpm.mainPart,MID(_xlpm.cleanRaw,2,FIND(".",_xlpm.cleanRaw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" t="str">
        <f>""</f>
        <v/>
      </c>
      <c r="K117" t="str">
        <f t="shared" si="1"/>
        <v>D9;VSS;;102.04704;118.50624;;;;;</v>
      </c>
    </row>
    <row r="118" spans="1:11">
      <c r="A118" t="s">
        <v>248</v>
      </c>
      <c r="B118" t="str">
        <f>_xlfn.XLOOKUP(A118,SITE1!$S$4:$S$1223,SITE1!$T$4:$T$1223)</f>
        <v>PCIEX4_TXN[2]</v>
      </c>
      <c r="C118" t="str" cm="1">
        <f t="array" ref="C118">_xlfn.TEXTJOIN(",",TRUE,_xlfn.UNIQUE(TRANSPOSE(_xlfn.MAP(_xlfn.XLOOKUP(A118,SITE1!$C$4:$C$1223,SITE1!$G$4:$L$1223),_xlfn.LAMBDA(_xlpm.x,IF(_xlpm.x&lt;&gt;"",TRIM(CLEAN(LEFT(_xlpm.x,FIND(".",_xlpm.x &amp; ".")-1))),""))))))</f>
        <v/>
      </c>
      <c r="D118">
        <v>98.755200000000002</v>
      </c>
      <c r="E118">
        <v>118.50624000000001</v>
      </c>
      <c r="F118" t="str">
        <f>_xlfn.LET(_xlpm.raw,_xlfn.XLOOKUP(A118,SITE1!$C$4:$C$1223,SITE1!$E$4:$E$1223,_xlfn.XLOOKUP(A118,SITE1!$C$4:$C$1223,SITE1!$F$4:$F$1223)),_xlpm.cleanRaw,SUBSTITUTE(SUBSTITUTE(_xlpm.raw,"_PIN","."),"PIN","."),_xlpm.mainPart,MID(_xlpm.cleanRaw,2,FIND(".",_xlpm.cleanRaw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G118" t="str">
        <f>_xlfn.LET(_xlpm.raw,_xlfn.XLOOKUP(A118,SITE3!$C$4:$C$1223,SITE3!$E$4:$E$1223,_xlfn.XLOOKUP(A118,SITE3!$C$4:$C$1223,SITE3!$F$4:$F$1223)),_xlpm.cleanRaw,SUBSTITUTE(_xlpm.raw,"_PIN","."),_xlpm.mainPart,MID(_xlpm.cleanRaw,2,FIND(".",_xlpm.cleanRaw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809127</v>
      </c>
      <c r="H118" t="str">
        <f>_xlfn.LET(_xlpm.raw,_xlfn.XLOOKUP(A118,SITE5!$C$4:$C$1223,SITE5!$E$4:$E$1223,_xlfn.XLOOKUP(A118,SITE5!$C$4:$C$1223,SITE5!$F$4:$F$1223)),_xlpm.cleanRaw,SUBSTITUTE(_xlpm.raw,"_PIN","."),_xlpm.mainPart,MID(_xlpm.cleanRaw,2,FIND(".",_xlpm.cleanRaw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I118" t="str">
        <f>_xlfn.LET(_xlpm.raw,_xlfn.XLOOKUP(A118,SITE5!$C$4:$C$1223,SITE5!$E$4:$E$1223,_xlfn.XLOOKUP(A118,SITE5!$C$4:$C$1223,SITE5!$F$4:$F$1223)),_xlpm.cleanRaw,SUBSTITUTE(_xlpm.raw,"_PIN","."),_xlpm.mainPart,MID(_xlpm.cleanRaw,2,FIND(".",_xlpm.cleanRaw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J118" t="str">
        <f>""</f>
        <v/>
      </c>
      <c r="K118" t="str">
        <f t="shared" si="1"/>
        <v>D10;PCIEX4_TXN[2];;98.7552;118.50624;506010;809127;707090;707090;</v>
      </c>
    </row>
    <row r="119" spans="1:11">
      <c r="A119" t="s">
        <v>4063</v>
      </c>
      <c r="B119" t="str">
        <f>_xlfn.XLOOKUP(A119,SITE1!$S$4:$S$1223,SITE1!$T$4:$T$1223)</f>
        <v>VSS</v>
      </c>
      <c r="C119" t="str" cm="1">
        <f t="array" ref="C119">_xlfn.TEXTJOIN(",",TRUE,_xlfn.UNIQUE(TRANSPOSE(_xlfn.MAP(_xlfn.XLOOKUP(A119,SITE1!$C$4:$C$1223,SITE1!$G$4:$L$1223),_xlfn.LAMBDA(_xlpm.x,IF(_xlpm.x&lt;&gt;"",TRIM(CLEAN(LEFT(_xlpm.x,FIND(".",_xlpm.x &amp; ".")-1))),""))))))</f>
        <v/>
      </c>
      <c r="D119">
        <v>95.463359999999597</v>
      </c>
      <c r="E119">
        <v>118.50624000000001</v>
      </c>
      <c r="F119" t="str">
        <f>_xlfn.LET(_xlpm.raw,_xlfn.XLOOKUP(A119,SITE1!$C$4:$C$1223,SITE1!$E$4:$E$1223,_xlfn.XLOOKUP(A119,SITE1!$C$4:$C$1223,SITE1!$F$4:$F$1223)),_xlpm.cleanRaw,SUBSTITUTE(SUBSTITUTE(_xlpm.raw,"_PIN","."),"PIN","."),_xlpm.mainPart,MID(_xlpm.cleanRaw,2,FIND(".",_xlpm.cleanRaw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_xlfn.LET(_xlpm.raw,_xlfn.XLOOKUP(A119,SITE3!$C$4:$C$1223,SITE3!$E$4:$E$1223,_xlfn.XLOOKUP(A119,SITE3!$C$4:$C$1223,SITE3!$F$4:$F$1223)),_xlpm.cleanRaw,SUBSTITUTE(_xlpm.raw,"_PIN","."),_xlpm.mainPart,MID(_xlpm.cleanRaw,2,FIND(".",_xlpm.cleanRaw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" t="str">
        <f>_xlfn.LET(_xlpm.raw,_xlfn.XLOOKUP(A119,SITE5!$C$4:$C$1223,SITE5!$E$4:$E$1223,_xlfn.XLOOKUP(A119,SITE5!$C$4:$C$1223,SITE5!$F$4:$F$1223)),_xlpm.cleanRaw,SUBSTITUTE(_xlpm.raw,"_PIN","."),_xlpm.mainPart,MID(_xlpm.cleanRaw,2,FIND(".",_xlpm.cleanRaw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" t="str">
        <f>_xlfn.LET(_xlpm.raw,_xlfn.XLOOKUP(A119,SITE5!$C$4:$C$1223,SITE5!$E$4:$E$1223,_xlfn.XLOOKUP(A119,SITE5!$C$4:$C$1223,SITE5!$F$4:$F$1223)),_xlpm.cleanRaw,SUBSTITUTE(_xlpm.raw,"_PIN","."),_xlpm.mainPart,MID(_xlpm.cleanRaw,2,FIND(".",_xlpm.cleanRaw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" t="str">
        <f>""</f>
        <v/>
      </c>
      <c r="K119" t="str">
        <f t="shared" si="1"/>
        <v>D11;VSS;;95.4633599999996;118.50624;;;;;</v>
      </c>
    </row>
    <row r="120" spans="1:11">
      <c r="A120" t="s">
        <v>545</v>
      </c>
      <c r="B120" t="str">
        <f>_xlfn.XLOOKUP(A120,SITE1!$S$4:$S$1223,SITE1!$T$4:$T$1223)</f>
        <v>CPU_TRIGGEROUT</v>
      </c>
      <c r="C120" t="str" cm="1">
        <f t="array" ref="C120">_xlfn.TEXTJOIN(",",TRUE,_xlfn.UNIQUE(TRANSPOSE(_xlfn.MAP(_xlfn.XLOOKUP(A120,SITE1!$C$4:$C$1223,SITE1!$G$4:$L$1223),_xlfn.LAMBDA(_xlpm.x,IF(_xlpm.x&lt;&gt;"",TRIM(CLEAN(LEFT(_xlpm.x,FIND(".",_xlpm.x &amp; ".")-1))),""))))))</f>
        <v/>
      </c>
      <c r="D120">
        <v>92.171519999999603</v>
      </c>
      <c r="E120">
        <v>118.50624000000001</v>
      </c>
      <c r="F120" t="str">
        <f>_xlfn.LET(_xlpm.raw,_xlfn.XLOOKUP(A120,SITE1!$C$4:$C$1223,SITE1!$E$4:$E$1223,_xlfn.XLOOKUP(A120,SITE1!$C$4:$C$1223,SITE1!$F$4:$F$1223)),_xlpm.cleanRaw,SUBSTITUTE(SUBSTITUTE(_xlpm.raw,"_PIN","."),"PIN","."),_xlpm.mainPart,MID(_xlpm.cleanRaw,2,FIND(".",_xlpm.cleanRaw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G120" t="str">
        <f>_xlfn.LET(_xlpm.raw,_xlfn.XLOOKUP(A120,SITE3!$C$4:$C$1223,SITE3!$E$4:$E$1223,_xlfn.XLOOKUP(A120,SITE3!$C$4:$C$1223,SITE3!$F$4:$F$1223)),_xlpm.cleanRaw,SUBSTITUTE(_xlpm.raw,"_PIN","."),_xlpm.mainPart,MID(_xlpm.cleanRaw,2,FIND(".",_xlpm.cleanRaw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807028</v>
      </c>
      <c r="H120" t="str">
        <f>_xlfn.LET(_xlpm.raw,_xlfn.XLOOKUP(A120,SITE5!$C$4:$C$1223,SITE5!$E$4:$E$1223,_xlfn.XLOOKUP(A120,SITE5!$C$4:$C$1223,SITE5!$F$4:$F$1223)),_xlpm.cleanRaw,SUBSTITUTE(_xlpm.raw,"_PIN","."),_xlpm.mainPart,MID(_xlpm.cleanRaw,2,FIND(".",_xlpm.cleanRaw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I120" t="str">
        <f>_xlfn.LET(_xlpm.raw,_xlfn.XLOOKUP(A120,SITE5!$C$4:$C$1223,SITE5!$E$4:$E$1223,_xlfn.XLOOKUP(A120,SITE5!$C$4:$C$1223,SITE5!$F$4:$F$1223)),_xlpm.cleanRaw,SUBSTITUTE(_xlpm.raw,"_PIN","."),_xlpm.mainPart,MID(_xlpm.cleanRaw,2,FIND(".",_xlpm.cleanRaw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J120" t="str">
        <f>""</f>
        <v/>
      </c>
      <c r="K120" t="str">
        <f t="shared" si="1"/>
        <v>D12;CPU_TRIGGEROUT;;92.1715199999996;118.50624;505045;807028;708083;708083;</v>
      </c>
    </row>
    <row r="121" spans="1:11">
      <c r="A121" t="s">
        <v>3437</v>
      </c>
      <c r="B121" t="str">
        <f>_xlfn.XLOOKUP(A121,SITE1!$S$4:$S$1223,SITE1!$T$4:$T$1223)</f>
        <v>PM_DOWN</v>
      </c>
      <c r="C121" t="str" cm="1">
        <f t="array" ref="C121">_xlfn.TEXTJOIN(",",TRUE,_xlfn.UNIQUE(TRANSPOSE(_xlfn.MAP(_xlfn.XLOOKUP(A121,SITE1!$C$4:$C$1223,SITE1!$G$4:$L$1223),_xlfn.LAMBDA(_xlpm.x,IF(_xlpm.x&lt;&gt;"",TRIM(CLEAN(LEFT(_xlpm.x,FIND(".",_xlpm.x &amp; ".")-1))),""))))))</f>
        <v/>
      </c>
      <c r="D121">
        <v>88.879679999999595</v>
      </c>
      <c r="E121">
        <v>118.50624000000001</v>
      </c>
      <c r="F121" t="str">
        <f>_xlfn.LET(_xlpm.raw,_xlfn.XLOOKUP(A121,SITE1!$C$4:$C$1223,SITE1!$E$4:$E$1223,_xlfn.XLOOKUP(A121,SITE1!$C$4:$C$1223,SITE1!$F$4:$F$1223)),_xlpm.cleanRaw,SUBSTITUTE(SUBSTITUTE(_xlpm.raw,"_PIN","."),"PIN","."),_xlpm.mainPart,MID(_xlpm.cleanRaw,2,FIND(".",_xlpm.cleanRaw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G121" t="str">
        <f>_xlfn.LET(_xlpm.raw,_xlfn.XLOOKUP(A121,SITE3!$C$4:$C$1223,SITE3!$E$4:$E$1223,_xlfn.XLOOKUP(A121,SITE3!$C$4:$C$1223,SITE3!$F$4:$F$1223)),_xlpm.cleanRaw,SUBSTITUTE(_xlpm.raw,"_PIN","."),_xlpm.mainPart,MID(_xlpm.cleanRaw,2,FIND(".",_xlpm.cleanRaw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807026</v>
      </c>
      <c r="H121" t="str">
        <f>_xlfn.LET(_xlpm.raw,_xlfn.XLOOKUP(A121,SITE5!$C$4:$C$1223,SITE5!$E$4:$E$1223,_xlfn.XLOOKUP(A121,SITE5!$C$4:$C$1223,SITE5!$F$4:$F$1223)),_xlpm.cleanRaw,SUBSTITUTE(_xlpm.raw,"_PIN","."),_xlpm.mainPart,MID(_xlpm.cleanRaw,2,FIND(".",_xlpm.cleanRaw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I121" t="str">
        <f>_xlfn.LET(_xlpm.raw,_xlfn.XLOOKUP(A121,SITE5!$C$4:$C$1223,SITE5!$E$4:$E$1223,_xlfn.XLOOKUP(A121,SITE5!$C$4:$C$1223,SITE5!$F$4:$F$1223)),_xlpm.cleanRaw,SUBSTITUTE(_xlpm.raw,"_PIN","."),_xlpm.mainPart,MID(_xlpm.cleanRaw,2,FIND(".",_xlpm.cleanRaw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J121" t="str">
        <f>""</f>
        <v/>
      </c>
      <c r="K121" t="str">
        <f t="shared" si="1"/>
        <v>D13;PM_DOWN;;88.8796799999996;118.50624;507102;807026;708084;708084;</v>
      </c>
    </row>
    <row r="122" spans="1:11">
      <c r="A122" t="s">
        <v>551</v>
      </c>
      <c r="B122" t="str">
        <f>_xlfn.XLOOKUP(A122,SITE1!$S$4:$S$1223,SITE1!$T$4:$T$1223)</f>
        <v>CPUPWRGD</v>
      </c>
      <c r="C122" t="str" cm="1">
        <f t="array" ref="C122">_xlfn.TEXTJOIN(",",TRUE,_xlfn.UNIQUE(TRANSPOSE(_xlfn.MAP(_xlfn.XLOOKUP(A122,SITE1!$C$4:$C$1223,SITE1!$G$4:$L$1223),_xlfn.LAMBDA(_xlpm.x,IF(_xlpm.x&lt;&gt;"",TRIM(CLEAN(LEFT(_xlpm.x,FIND(".",_xlpm.x &amp; ".")-1))),""))))))</f>
        <v/>
      </c>
      <c r="D122">
        <v>85.58784</v>
      </c>
      <c r="E122">
        <v>118.50624000000001</v>
      </c>
      <c r="F122" t="str">
        <f>_xlfn.LET(_xlpm.raw,_xlfn.XLOOKUP(A122,SITE1!$C$4:$C$1223,SITE1!$E$4:$E$1223,_xlfn.XLOOKUP(A122,SITE1!$C$4:$C$1223,SITE1!$F$4:$F$1223)),_xlpm.cleanRaw,SUBSTITUTE(SUBSTITUTE(_xlpm.raw,"_PIN","."),"PIN","."),_xlpm.mainPart,MID(_xlpm.cleanRaw,2,FIND(".",_xlpm.cleanRaw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G122" t="str">
        <f>_xlfn.LET(_xlpm.raw,_xlfn.XLOOKUP(A122,SITE3!$C$4:$C$1223,SITE3!$E$4:$E$1223,_xlfn.XLOOKUP(A122,SITE3!$C$4:$C$1223,SITE3!$F$4:$F$1223)),_xlpm.cleanRaw,SUBSTITUTE(_xlpm.raw,"_PIN","."),_xlpm.mainPart,MID(_xlpm.cleanRaw,2,FIND(".",_xlpm.cleanRaw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808070</v>
      </c>
      <c r="H122" t="str">
        <f>_xlfn.LET(_xlpm.raw,_xlfn.XLOOKUP(A122,SITE5!$C$4:$C$1223,SITE5!$E$4:$E$1223,_xlfn.XLOOKUP(A122,SITE5!$C$4:$C$1223,SITE5!$F$4:$F$1223)),_xlpm.cleanRaw,SUBSTITUTE(_xlpm.raw,"_PIN","."),_xlpm.mainPart,MID(_xlpm.cleanRaw,2,FIND(".",_xlpm.cleanRaw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I122" t="str">
        <f>_xlfn.LET(_xlpm.raw,_xlfn.XLOOKUP(A122,SITE5!$C$4:$C$1223,SITE5!$E$4:$E$1223,_xlfn.XLOOKUP(A122,SITE5!$C$4:$C$1223,SITE5!$F$4:$F$1223)),_xlpm.cleanRaw,SUBSTITUTE(_xlpm.raw,"_PIN","."),_xlpm.mainPart,MID(_xlpm.cleanRaw,2,FIND(".",_xlpm.cleanRaw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J122" t="str">
        <f>""</f>
        <v/>
      </c>
      <c r="K122" t="str">
        <f t="shared" si="1"/>
        <v>D14;CPUPWRGD;;85.58784;118.50624;505050;808070;708043;708043;</v>
      </c>
    </row>
    <row r="123" spans="1:11">
      <c r="A123" t="s">
        <v>4064</v>
      </c>
      <c r="B123" t="str">
        <f>_xlfn.XLOOKUP(A123,SITE1!$S$4:$S$1223,SITE1!$T$4:$T$1223)</f>
        <v>VSS</v>
      </c>
      <c r="C123" t="str" cm="1">
        <f t="array" ref="C123">_xlfn.TEXTJOIN(",",TRUE,_xlfn.UNIQUE(TRANSPOSE(_xlfn.MAP(_xlfn.XLOOKUP(A123,SITE1!$C$4:$C$1223,SITE1!$G$4:$L$1223),_xlfn.LAMBDA(_xlpm.x,IF(_xlpm.x&lt;&gt;"",TRIM(CLEAN(LEFT(_xlpm.x,FIND(".",_xlpm.x &amp; ".")-1))),""))))))</f>
        <v/>
      </c>
      <c r="D123">
        <v>82.296000000000006</v>
      </c>
      <c r="E123">
        <v>118.50624000000001</v>
      </c>
      <c r="F123" t="str">
        <f>_xlfn.LET(_xlpm.raw,_xlfn.XLOOKUP(A123,SITE1!$C$4:$C$1223,SITE1!$E$4:$E$1223,_xlfn.XLOOKUP(A123,SITE1!$C$4:$C$1223,SITE1!$F$4:$F$1223)),_xlpm.cleanRaw,SUBSTITUTE(SUBSTITUTE(_xlpm.raw,"_PIN","."),"PIN","."),_xlpm.mainPart,MID(_xlpm.cleanRaw,2,FIND(".",_xlpm.cleanRaw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_xlfn.LET(_xlpm.raw,_xlfn.XLOOKUP(A123,SITE3!$C$4:$C$1223,SITE3!$E$4:$E$1223,_xlfn.XLOOKUP(A123,SITE3!$C$4:$C$1223,SITE3!$F$4:$F$1223)),_xlpm.cleanRaw,SUBSTITUTE(_xlpm.raw,"_PIN","."),_xlpm.mainPart,MID(_xlpm.cleanRaw,2,FIND(".",_xlpm.cleanRaw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3" t="str">
        <f>_xlfn.LET(_xlpm.raw,_xlfn.XLOOKUP(A123,SITE5!$C$4:$C$1223,SITE5!$E$4:$E$1223,_xlfn.XLOOKUP(A123,SITE5!$C$4:$C$1223,SITE5!$F$4:$F$1223)),_xlpm.cleanRaw,SUBSTITUTE(_xlpm.raw,"_PIN","."),_xlpm.mainPart,MID(_xlpm.cleanRaw,2,FIND(".",_xlpm.cleanRaw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3" t="str">
        <f>_xlfn.LET(_xlpm.raw,_xlfn.XLOOKUP(A123,SITE5!$C$4:$C$1223,SITE5!$E$4:$E$1223,_xlfn.XLOOKUP(A123,SITE5!$C$4:$C$1223,SITE5!$F$4:$F$1223)),_xlpm.cleanRaw,SUBSTITUTE(_xlpm.raw,"_PIN","."),_xlpm.mainPart,MID(_xlpm.cleanRaw,2,FIND(".",_xlpm.cleanRaw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3" t="str">
        <f>""</f>
        <v/>
      </c>
      <c r="K123" t="str">
        <f t="shared" si="1"/>
        <v>D15;VSS;;82.296;118.50624;;;;;</v>
      </c>
    </row>
    <row r="124" spans="1:11">
      <c r="A124" t="s">
        <v>447</v>
      </c>
      <c r="B124" t="str">
        <f>_xlfn.XLOOKUP(A124,SITE1!$S$4:$S$1223,SITE1!$T$4:$T$1223)</f>
        <v>CATERR_N</v>
      </c>
      <c r="C124" t="str" cm="1">
        <f t="array" ref="C124">_xlfn.TEXTJOIN(",",TRUE,_xlfn.UNIQUE(TRANSPOSE(_xlfn.MAP(_xlfn.XLOOKUP(A124,SITE1!$C$4:$C$1223,SITE1!$G$4:$L$1223),_xlfn.LAMBDA(_xlpm.x,IF(_xlpm.x&lt;&gt;"",TRIM(CLEAN(LEFT(_xlpm.x,FIND(".",_xlpm.x &amp; ".")-1))),""))))))</f>
        <v/>
      </c>
      <c r="D124">
        <v>79.004159999999999</v>
      </c>
      <c r="E124">
        <v>118.50624000000001</v>
      </c>
      <c r="F124" t="str">
        <f>_xlfn.LET(_xlpm.raw,_xlfn.XLOOKUP(A124,SITE1!$C$4:$C$1223,SITE1!$E$4:$E$1223,_xlfn.XLOOKUP(A124,SITE1!$C$4:$C$1223,SITE1!$F$4:$F$1223)),_xlpm.cleanRaw,SUBSTITUTE(SUBSTITUTE(_xlpm.raw,"_PIN","."),"PIN","."),_xlpm.mainPart,MID(_xlpm.cleanRaw,2,FIND(".",_xlpm.cleanRaw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G124" t="str">
        <f>_xlfn.LET(_xlpm.raw,_xlfn.XLOOKUP(A124,SITE3!$C$4:$C$1223,SITE3!$E$4:$E$1223,_xlfn.XLOOKUP(A124,SITE3!$C$4:$C$1223,SITE3!$F$4:$F$1223)),_xlpm.cleanRaw,SUBSTITUTE(_xlpm.raw,"_PIN","."),_xlpm.mainPart,MID(_xlpm.cleanRaw,2,FIND(".",_xlpm.cleanRaw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808056</v>
      </c>
      <c r="H124" t="str">
        <f>_xlfn.LET(_xlpm.raw,_xlfn.XLOOKUP(A124,SITE5!$C$4:$C$1223,SITE5!$E$4:$E$1223,_xlfn.XLOOKUP(A124,SITE5!$C$4:$C$1223,SITE5!$F$4:$F$1223)),_xlpm.cleanRaw,SUBSTITUTE(_xlpm.raw,"_PIN","."),_xlpm.mainPart,MID(_xlpm.cleanRaw,2,FIND(".",_xlpm.cleanRaw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I124" t="str">
        <f>_xlfn.LET(_xlpm.raw,_xlfn.XLOOKUP(A124,SITE5!$C$4:$C$1223,SITE5!$E$4:$E$1223,_xlfn.XLOOKUP(A124,SITE5!$C$4:$C$1223,SITE5!$F$4:$F$1223)),_xlpm.cleanRaw,SUBSTITUTE(_xlpm.raw,"_PIN","."),_xlpm.mainPart,MID(_xlpm.cleanRaw,2,FIND(".",_xlpm.cleanRaw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J124" t="str">
        <f>""</f>
        <v/>
      </c>
      <c r="K124" t="str">
        <f t="shared" si="1"/>
        <v>D16;CATERR_N;;79.00416;118.50624;505080;808056;709010;709010;</v>
      </c>
    </row>
    <row r="125" spans="1:11">
      <c r="A125" t="s">
        <v>3611</v>
      </c>
      <c r="B125" t="str">
        <f>_xlfn.XLOOKUP(A125,SITE1!$S$4:$S$1223,SITE1!$T$4:$T$1223)</f>
        <v>VCCCORE</v>
      </c>
      <c r="C125" t="str" cm="1">
        <f t="array" ref="C125">_xlfn.TEXTJOIN(",",TRUE,_xlfn.UNIQUE(TRANSPOSE(_xlfn.MAP(_xlfn.XLOOKUP(A125,SITE1!$C$4:$C$1223,SITE1!$G$4:$L$1223),_xlfn.LAMBDA(_xlpm.x,IF(_xlpm.x&lt;&gt;"",TRIM(CLEAN(LEFT(_xlpm.x,FIND(".",_xlpm.x &amp; ".")-1))),""))))))</f>
        <v/>
      </c>
      <c r="D125">
        <v>75.712320000000005</v>
      </c>
      <c r="E125">
        <v>118.50624000000001</v>
      </c>
      <c r="F125" t="str">
        <f>_xlfn.LET(_xlpm.raw,_xlfn.XLOOKUP(A125,SITE1!$C$4:$C$1223,SITE1!$E$4:$E$1223,_xlfn.XLOOKUP(A125,SITE1!$C$4:$C$1223,SITE1!$F$4:$F$1223)),_xlpm.cleanRaw,SUBSTITUTE(SUBSTITUTE(_xlpm.raw,"_PIN","."),"PIN","."),_xlpm.mainPart,MID(_xlpm.cleanRaw,2,FIND(".",_xlpm.cleanRaw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" t="str">
        <f>_xlfn.LET(_xlpm.raw,_xlfn.XLOOKUP(A125,SITE3!$C$4:$C$1223,SITE3!$E$4:$E$1223,_xlfn.XLOOKUP(A125,SITE3!$C$4:$C$1223,SITE3!$F$4:$F$1223)),_xlpm.cleanRaw,SUBSTITUTE(_xlpm.raw,"_PIN","."),_xlpm.mainPart,MID(_xlpm.cleanRaw,2,FIND(".",_xlpm.cleanRaw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5" t="str">
        <f>_xlfn.LET(_xlpm.raw,_xlfn.XLOOKUP(A125,SITE5!$C$4:$C$1223,SITE5!$E$4:$E$1223,_xlfn.XLOOKUP(A125,SITE5!$C$4:$C$1223,SITE5!$F$4:$F$1223)),_xlpm.cleanRaw,SUBSTITUTE(_xlpm.raw,"_PIN","."),_xlpm.mainPart,MID(_xlpm.cleanRaw,2,FIND(".",_xlpm.cleanRaw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5" t="str">
        <f>_xlfn.LET(_xlpm.raw,_xlfn.XLOOKUP(A125,SITE5!$C$4:$C$1223,SITE5!$E$4:$E$1223,_xlfn.XLOOKUP(A125,SITE5!$C$4:$C$1223,SITE5!$F$4:$F$1223)),_xlpm.cleanRaw,SUBSTITUTE(_xlpm.raw,"_PIN","."),_xlpm.mainPart,MID(_xlpm.cleanRaw,2,FIND(".",_xlpm.cleanRaw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5" t="str">
        <f>""</f>
        <v/>
      </c>
      <c r="K125" t="str">
        <f t="shared" si="1"/>
        <v>D17;VCCCORE;;75.71232;118.50624;;;;;</v>
      </c>
    </row>
    <row r="126" spans="1:11">
      <c r="A126" t="s">
        <v>4065</v>
      </c>
      <c r="B126" t="str">
        <f>_xlfn.XLOOKUP(A126,SITE1!$S$4:$S$1223,SITE1!$T$4:$T$1223)</f>
        <v>VSS</v>
      </c>
      <c r="C126" t="str" cm="1">
        <f t="array" ref="C126">_xlfn.TEXTJOIN(",",TRUE,_xlfn.UNIQUE(TRANSPOSE(_xlfn.MAP(_xlfn.XLOOKUP(A126,SITE1!$C$4:$C$1223,SITE1!$G$4:$L$1223),_xlfn.LAMBDA(_xlpm.x,IF(_xlpm.x&lt;&gt;"",TRIM(CLEAN(LEFT(_xlpm.x,FIND(".",_xlpm.x &amp; ".")-1))),""))))))</f>
        <v/>
      </c>
      <c r="D126">
        <v>72.420479999999998</v>
      </c>
      <c r="E126">
        <v>118.50624000000001</v>
      </c>
      <c r="F126" t="str">
        <f>_xlfn.LET(_xlpm.raw,_xlfn.XLOOKUP(A126,SITE1!$C$4:$C$1223,SITE1!$E$4:$E$1223,_xlfn.XLOOKUP(A126,SITE1!$C$4:$C$1223,SITE1!$F$4:$F$1223)),_xlpm.cleanRaw,SUBSTITUTE(SUBSTITUTE(_xlpm.raw,"_PIN","."),"PIN","."),_xlpm.mainPart,MID(_xlpm.cleanRaw,2,FIND(".",_xlpm.cleanRaw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" t="str">
        <f>_xlfn.LET(_xlpm.raw,_xlfn.XLOOKUP(A126,SITE3!$C$4:$C$1223,SITE3!$E$4:$E$1223,_xlfn.XLOOKUP(A126,SITE3!$C$4:$C$1223,SITE3!$F$4:$F$1223)),_xlpm.cleanRaw,SUBSTITUTE(_xlpm.raw,"_PIN","."),_xlpm.mainPart,MID(_xlpm.cleanRaw,2,FIND(".",_xlpm.cleanRaw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6" t="str">
        <f>_xlfn.LET(_xlpm.raw,_xlfn.XLOOKUP(A126,SITE5!$C$4:$C$1223,SITE5!$E$4:$E$1223,_xlfn.XLOOKUP(A126,SITE5!$C$4:$C$1223,SITE5!$F$4:$F$1223)),_xlpm.cleanRaw,SUBSTITUTE(_xlpm.raw,"_PIN","."),_xlpm.mainPart,MID(_xlpm.cleanRaw,2,FIND(".",_xlpm.cleanRaw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6" t="str">
        <f>_xlfn.LET(_xlpm.raw,_xlfn.XLOOKUP(A126,SITE5!$C$4:$C$1223,SITE5!$E$4:$E$1223,_xlfn.XLOOKUP(A126,SITE5!$C$4:$C$1223,SITE5!$F$4:$F$1223)),_xlpm.cleanRaw,SUBSTITUTE(_xlpm.raw,"_PIN","."),_xlpm.mainPart,MID(_xlpm.cleanRaw,2,FIND(".",_xlpm.cleanRaw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6" t="str">
        <f>""</f>
        <v/>
      </c>
      <c r="K126" t="str">
        <f t="shared" si="1"/>
        <v>D18;VSS;;72.42048;118.50624;;;;;</v>
      </c>
    </row>
    <row r="127" spans="1:11">
      <c r="A127" t="s">
        <v>3612</v>
      </c>
      <c r="B127" t="str">
        <f>_xlfn.XLOOKUP(A127,SITE1!$S$4:$S$1223,SITE1!$T$4:$T$1223)</f>
        <v>VCCCORE</v>
      </c>
      <c r="C127" t="str" cm="1">
        <f t="array" ref="C127">_xlfn.TEXTJOIN(",",TRUE,_xlfn.UNIQUE(TRANSPOSE(_xlfn.MAP(_xlfn.XLOOKUP(A127,SITE1!$C$4:$C$1223,SITE1!$G$4:$L$1223),_xlfn.LAMBDA(_xlpm.x,IF(_xlpm.x&lt;&gt;"",TRIM(CLEAN(LEFT(_xlpm.x,FIND(".",_xlpm.x &amp; ".")-1))),""))))))</f>
        <v/>
      </c>
      <c r="D127">
        <v>69.128639999999905</v>
      </c>
      <c r="E127">
        <v>118.50624000000001</v>
      </c>
      <c r="F127" t="str">
        <f>_xlfn.LET(_xlpm.raw,_xlfn.XLOOKUP(A127,SITE1!$C$4:$C$1223,SITE1!$E$4:$E$1223,_xlfn.XLOOKUP(A127,SITE1!$C$4:$C$1223,SITE1!$F$4:$F$1223)),_xlpm.cleanRaw,SUBSTITUTE(SUBSTITUTE(_xlpm.raw,"_PIN","."),"PIN","."),_xlpm.mainPart,MID(_xlpm.cleanRaw,2,FIND(".",_xlpm.cleanRaw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7" t="str">
        <f>_xlfn.LET(_xlpm.raw,_xlfn.XLOOKUP(A127,SITE3!$C$4:$C$1223,SITE3!$E$4:$E$1223,_xlfn.XLOOKUP(A127,SITE3!$C$4:$C$1223,SITE3!$F$4:$F$1223)),_xlpm.cleanRaw,SUBSTITUTE(_xlpm.raw,"_PIN","."),_xlpm.mainPart,MID(_xlpm.cleanRaw,2,FIND(".",_xlpm.cleanRaw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7" t="str">
        <f>_xlfn.LET(_xlpm.raw,_xlfn.XLOOKUP(A127,SITE5!$C$4:$C$1223,SITE5!$E$4:$E$1223,_xlfn.XLOOKUP(A127,SITE5!$C$4:$C$1223,SITE5!$F$4:$F$1223)),_xlpm.cleanRaw,SUBSTITUTE(_xlpm.raw,"_PIN","."),_xlpm.mainPart,MID(_xlpm.cleanRaw,2,FIND(".",_xlpm.cleanRaw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7" t="str">
        <f>_xlfn.LET(_xlpm.raw,_xlfn.XLOOKUP(A127,SITE5!$C$4:$C$1223,SITE5!$E$4:$E$1223,_xlfn.XLOOKUP(A127,SITE5!$C$4:$C$1223,SITE5!$F$4:$F$1223)),_xlpm.cleanRaw,SUBSTITUTE(_xlpm.raw,"_PIN","."),_xlpm.mainPart,MID(_xlpm.cleanRaw,2,FIND(".",_xlpm.cleanRaw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7" t="str">
        <f>""</f>
        <v/>
      </c>
      <c r="K127" t="str">
        <f t="shared" si="1"/>
        <v>D19;VCCCORE;;69.1286399999999;118.50624;;;;;</v>
      </c>
    </row>
    <row r="128" spans="1:11">
      <c r="A128" t="s">
        <v>4066</v>
      </c>
      <c r="B128" t="str">
        <f>_xlfn.XLOOKUP(A128,SITE1!$S$4:$S$1223,SITE1!$T$4:$T$1223)</f>
        <v>VSS</v>
      </c>
      <c r="C128" t="str" cm="1">
        <f t="array" ref="C128">_xlfn.TEXTJOIN(",",TRUE,_xlfn.UNIQUE(TRANSPOSE(_xlfn.MAP(_xlfn.XLOOKUP(A128,SITE1!$C$4:$C$1223,SITE1!$G$4:$L$1223),_xlfn.LAMBDA(_xlpm.x,IF(_xlpm.x&lt;&gt;"",TRIM(CLEAN(LEFT(_xlpm.x,FIND(".",_xlpm.x &amp; ".")-1))),""))))))</f>
        <v/>
      </c>
      <c r="D128">
        <v>65.836799999999997</v>
      </c>
      <c r="E128">
        <v>118.50624000000001</v>
      </c>
      <c r="F128" t="str">
        <f>_xlfn.LET(_xlpm.raw,_xlfn.XLOOKUP(A128,SITE1!$C$4:$C$1223,SITE1!$E$4:$E$1223,_xlfn.XLOOKUP(A128,SITE1!$C$4:$C$1223,SITE1!$F$4:$F$1223)),_xlpm.cleanRaw,SUBSTITUTE(SUBSTITUTE(_xlpm.raw,"_PIN","."),"PIN","."),_xlpm.mainPart,MID(_xlpm.cleanRaw,2,FIND(".",_xlpm.cleanRaw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8" t="str">
        <f>_xlfn.LET(_xlpm.raw,_xlfn.XLOOKUP(A128,SITE3!$C$4:$C$1223,SITE3!$E$4:$E$1223,_xlfn.XLOOKUP(A128,SITE3!$C$4:$C$1223,SITE3!$F$4:$F$1223)),_xlpm.cleanRaw,SUBSTITUTE(_xlpm.raw,"_PIN","."),_xlpm.mainPart,MID(_xlpm.cleanRaw,2,FIND(".",_xlpm.cleanRaw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8" t="str">
        <f>_xlfn.LET(_xlpm.raw,_xlfn.XLOOKUP(A128,SITE5!$C$4:$C$1223,SITE5!$E$4:$E$1223,_xlfn.XLOOKUP(A128,SITE5!$C$4:$C$1223,SITE5!$F$4:$F$1223)),_xlpm.cleanRaw,SUBSTITUTE(_xlpm.raw,"_PIN","."),_xlpm.mainPart,MID(_xlpm.cleanRaw,2,FIND(".",_xlpm.cleanRaw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8" t="str">
        <f>_xlfn.LET(_xlpm.raw,_xlfn.XLOOKUP(A128,SITE5!$C$4:$C$1223,SITE5!$E$4:$E$1223,_xlfn.XLOOKUP(A128,SITE5!$C$4:$C$1223,SITE5!$F$4:$F$1223)),_xlpm.cleanRaw,SUBSTITUTE(_xlpm.raw,"_PIN","."),_xlpm.mainPart,MID(_xlpm.cleanRaw,2,FIND(".",_xlpm.cleanRaw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8" t="str">
        <f>""</f>
        <v/>
      </c>
      <c r="K128" t="str">
        <f t="shared" si="1"/>
        <v>D20;VSS;;65.8368;118.50624;;;;;</v>
      </c>
    </row>
    <row r="129" spans="1:11">
      <c r="A129" t="s">
        <v>3613</v>
      </c>
      <c r="B129" t="str">
        <f>_xlfn.XLOOKUP(A129,SITE1!$S$4:$S$1223,SITE1!$T$4:$T$1223)</f>
        <v>VCCCORE</v>
      </c>
      <c r="C129" t="str" cm="1">
        <f t="array" ref="C129">_xlfn.TEXTJOIN(",",TRUE,_xlfn.UNIQUE(TRANSPOSE(_xlfn.MAP(_xlfn.XLOOKUP(A129,SITE1!$C$4:$C$1223,SITE1!$G$4:$L$1223),_xlfn.LAMBDA(_xlpm.x,IF(_xlpm.x&lt;&gt;"",TRIM(CLEAN(LEFT(_xlpm.x,FIND(".",_xlpm.x &amp; ".")-1))),""))))))</f>
        <v/>
      </c>
      <c r="D129">
        <v>62.544960000000003</v>
      </c>
      <c r="E129">
        <v>118.50624000000001</v>
      </c>
      <c r="F129" t="str">
        <f>_xlfn.LET(_xlpm.raw,_xlfn.XLOOKUP(A129,SITE1!$C$4:$C$1223,SITE1!$E$4:$E$1223,_xlfn.XLOOKUP(A129,SITE1!$C$4:$C$1223,SITE1!$F$4:$F$1223)),_xlpm.cleanRaw,SUBSTITUTE(SUBSTITUTE(_xlpm.raw,"_PIN","."),"PIN","."),_xlpm.mainPart,MID(_xlpm.cleanRaw,2,FIND(".",_xlpm.cleanRaw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9" t="str">
        <f>_xlfn.LET(_xlpm.raw,_xlfn.XLOOKUP(A129,SITE3!$C$4:$C$1223,SITE3!$E$4:$E$1223,_xlfn.XLOOKUP(A129,SITE3!$C$4:$C$1223,SITE3!$F$4:$F$1223)),_xlpm.cleanRaw,SUBSTITUTE(_xlpm.raw,"_PIN","."),_xlpm.mainPart,MID(_xlpm.cleanRaw,2,FIND(".",_xlpm.cleanRaw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9" t="str">
        <f>_xlfn.LET(_xlpm.raw,_xlfn.XLOOKUP(A129,SITE5!$C$4:$C$1223,SITE5!$E$4:$E$1223,_xlfn.XLOOKUP(A129,SITE5!$C$4:$C$1223,SITE5!$F$4:$F$1223)),_xlpm.cleanRaw,SUBSTITUTE(_xlpm.raw,"_PIN","."),_xlpm.mainPart,MID(_xlpm.cleanRaw,2,FIND(".",_xlpm.cleanRaw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9" t="str">
        <f>_xlfn.LET(_xlpm.raw,_xlfn.XLOOKUP(A129,SITE5!$C$4:$C$1223,SITE5!$E$4:$E$1223,_xlfn.XLOOKUP(A129,SITE5!$C$4:$C$1223,SITE5!$F$4:$F$1223)),_xlpm.cleanRaw,SUBSTITUTE(_xlpm.raw,"_PIN","."),_xlpm.mainPart,MID(_xlpm.cleanRaw,2,FIND(".",_xlpm.cleanRaw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9" t="str">
        <f>""</f>
        <v/>
      </c>
      <c r="K129" t="str">
        <f t="shared" si="1"/>
        <v>D21;VCCCORE;;62.54496;118.50624;;;;;</v>
      </c>
    </row>
    <row r="130" spans="1:11">
      <c r="A130" t="s">
        <v>4067</v>
      </c>
      <c r="B130" t="str">
        <f>_xlfn.XLOOKUP(A130,SITE1!$S$4:$S$1223,SITE1!$T$4:$T$1223)</f>
        <v>VSS</v>
      </c>
      <c r="C130" t="str" cm="1">
        <f t="array" ref="C130">_xlfn.TEXTJOIN(",",TRUE,_xlfn.UNIQUE(TRANSPOSE(_xlfn.MAP(_xlfn.XLOOKUP(A130,SITE1!$C$4:$C$1223,SITE1!$G$4:$L$1223),_xlfn.LAMBDA(_xlpm.x,IF(_xlpm.x&lt;&gt;"",TRIM(CLEAN(LEFT(_xlpm.x,FIND(".",_xlpm.x &amp; ".")-1))),""))))))</f>
        <v/>
      </c>
      <c r="D130">
        <v>59.253120000000003</v>
      </c>
      <c r="E130">
        <v>118.50624000000001</v>
      </c>
      <c r="F130" t="str">
        <f>_xlfn.LET(_xlpm.raw,_xlfn.XLOOKUP(A130,SITE1!$C$4:$C$1223,SITE1!$E$4:$E$1223,_xlfn.XLOOKUP(A130,SITE1!$C$4:$C$1223,SITE1!$F$4:$F$1223)),_xlpm.cleanRaw,SUBSTITUTE(SUBSTITUTE(_xlpm.raw,"_PIN","."),"PIN","."),_xlpm.mainPart,MID(_xlpm.cleanRaw,2,FIND(".",_xlpm.cleanRaw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0" t="str">
        <f>_xlfn.LET(_xlpm.raw,_xlfn.XLOOKUP(A130,SITE3!$C$4:$C$1223,SITE3!$E$4:$E$1223,_xlfn.XLOOKUP(A130,SITE3!$C$4:$C$1223,SITE3!$F$4:$F$1223)),_xlpm.cleanRaw,SUBSTITUTE(_xlpm.raw,"_PIN","."),_xlpm.mainPart,MID(_xlpm.cleanRaw,2,FIND(".",_xlpm.cleanRaw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0" t="str">
        <f>_xlfn.LET(_xlpm.raw,_xlfn.XLOOKUP(A130,SITE5!$C$4:$C$1223,SITE5!$E$4:$E$1223,_xlfn.XLOOKUP(A130,SITE5!$C$4:$C$1223,SITE5!$F$4:$F$1223)),_xlpm.cleanRaw,SUBSTITUTE(_xlpm.raw,"_PIN","."),_xlpm.mainPart,MID(_xlpm.cleanRaw,2,FIND(".",_xlpm.cleanRaw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0" t="str">
        <f>_xlfn.LET(_xlpm.raw,_xlfn.XLOOKUP(A130,SITE5!$C$4:$C$1223,SITE5!$E$4:$E$1223,_xlfn.XLOOKUP(A130,SITE5!$C$4:$C$1223,SITE5!$F$4:$F$1223)),_xlpm.cleanRaw,SUBSTITUTE(_xlpm.raw,"_PIN","."),_xlpm.mainPart,MID(_xlpm.cleanRaw,2,FIND(".",_xlpm.cleanRaw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0" t="str">
        <f>""</f>
        <v/>
      </c>
      <c r="K130" t="str">
        <f t="shared" ref="K130:K193" si="2">A130&amp;";"&amp;B130&amp;";"&amp;C130&amp;";"&amp;D130&amp;";"&amp;E130&amp;";"&amp;F130&amp;";"&amp;G130&amp;";"&amp;H130&amp;";"&amp;I130&amp;";"&amp;J130</f>
        <v>D22;VSS;;59.25312;118.50624;;;;;</v>
      </c>
    </row>
    <row r="131" spans="1:11">
      <c r="A131" t="s">
        <v>3614</v>
      </c>
      <c r="B131" t="str">
        <f>_xlfn.XLOOKUP(A131,SITE1!$S$4:$S$1223,SITE1!$T$4:$T$1223)</f>
        <v>VCCCORE</v>
      </c>
      <c r="C131" t="str" cm="1">
        <f t="array" ref="C131">_xlfn.TEXTJOIN(",",TRUE,_xlfn.UNIQUE(TRANSPOSE(_xlfn.MAP(_xlfn.XLOOKUP(A131,SITE1!$C$4:$C$1223,SITE1!$G$4:$L$1223),_xlfn.LAMBDA(_xlpm.x,IF(_xlpm.x&lt;&gt;"",TRIM(CLEAN(LEFT(_xlpm.x,FIND(".",_xlpm.x &amp; ".")-1))),""))))))</f>
        <v/>
      </c>
      <c r="D131">
        <v>55.961279999999597</v>
      </c>
      <c r="E131">
        <v>118.50624000000001</v>
      </c>
      <c r="F131" t="str">
        <f>_xlfn.LET(_xlpm.raw,_xlfn.XLOOKUP(A131,SITE1!$C$4:$C$1223,SITE1!$E$4:$E$1223,_xlfn.XLOOKUP(A131,SITE1!$C$4:$C$1223,SITE1!$F$4:$F$1223)),_xlpm.cleanRaw,SUBSTITUTE(SUBSTITUTE(_xlpm.raw,"_PIN","."),"PIN","."),_xlpm.mainPart,MID(_xlpm.cleanRaw,2,FIND(".",_xlpm.cleanRaw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1" t="str">
        <f>_xlfn.LET(_xlpm.raw,_xlfn.XLOOKUP(A131,SITE3!$C$4:$C$1223,SITE3!$E$4:$E$1223,_xlfn.XLOOKUP(A131,SITE3!$C$4:$C$1223,SITE3!$F$4:$F$1223)),_xlpm.cleanRaw,SUBSTITUTE(_xlpm.raw,"_PIN","."),_xlpm.mainPart,MID(_xlpm.cleanRaw,2,FIND(".",_xlpm.cleanRaw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1" t="str">
        <f>_xlfn.LET(_xlpm.raw,_xlfn.XLOOKUP(A131,SITE5!$C$4:$C$1223,SITE5!$E$4:$E$1223,_xlfn.XLOOKUP(A131,SITE5!$C$4:$C$1223,SITE5!$F$4:$F$1223)),_xlpm.cleanRaw,SUBSTITUTE(_xlpm.raw,"_PIN","."),_xlpm.mainPart,MID(_xlpm.cleanRaw,2,FIND(".",_xlpm.cleanRaw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1" t="str">
        <f>_xlfn.LET(_xlpm.raw,_xlfn.XLOOKUP(A131,SITE5!$C$4:$C$1223,SITE5!$E$4:$E$1223,_xlfn.XLOOKUP(A131,SITE5!$C$4:$C$1223,SITE5!$F$4:$F$1223)),_xlpm.cleanRaw,SUBSTITUTE(_xlpm.raw,"_PIN","."),_xlpm.mainPart,MID(_xlpm.cleanRaw,2,FIND(".",_xlpm.cleanRaw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1" t="str">
        <f>""</f>
        <v/>
      </c>
      <c r="K131" t="str">
        <f t="shared" si="2"/>
        <v>D23;VCCCORE;;55.9612799999996;118.50624;;;;;</v>
      </c>
    </row>
    <row r="132" spans="1:11">
      <c r="A132" t="s">
        <v>4068</v>
      </c>
      <c r="B132" t="str">
        <f>_xlfn.XLOOKUP(A132,SITE1!$S$4:$S$1223,SITE1!$T$4:$T$1223)</f>
        <v>VSS</v>
      </c>
      <c r="C132" t="str" cm="1">
        <f t="array" ref="C132">_xlfn.TEXTJOIN(",",TRUE,_xlfn.UNIQUE(TRANSPOSE(_xlfn.MAP(_xlfn.XLOOKUP(A132,SITE1!$C$4:$C$1223,SITE1!$G$4:$L$1223),_xlfn.LAMBDA(_xlpm.x,IF(_xlpm.x&lt;&gt;"",TRIM(CLEAN(LEFT(_xlpm.x,FIND(".",_xlpm.x &amp; ".")-1))),""))))))</f>
        <v/>
      </c>
      <c r="D132">
        <v>52.669439999999597</v>
      </c>
      <c r="E132">
        <v>118.50624000000001</v>
      </c>
      <c r="F132" t="str">
        <f>_xlfn.LET(_xlpm.raw,_xlfn.XLOOKUP(A132,SITE1!$C$4:$C$1223,SITE1!$E$4:$E$1223,_xlfn.XLOOKUP(A132,SITE1!$C$4:$C$1223,SITE1!$F$4:$F$1223)),_xlpm.cleanRaw,SUBSTITUTE(SUBSTITUTE(_xlpm.raw,"_PIN","."),"PIN","."),_xlpm.mainPart,MID(_xlpm.cleanRaw,2,FIND(".",_xlpm.cleanRaw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2" t="str">
        <f>_xlfn.LET(_xlpm.raw,_xlfn.XLOOKUP(A132,SITE3!$C$4:$C$1223,SITE3!$E$4:$E$1223,_xlfn.XLOOKUP(A132,SITE3!$C$4:$C$1223,SITE3!$F$4:$F$1223)),_xlpm.cleanRaw,SUBSTITUTE(_xlpm.raw,"_PIN","."),_xlpm.mainPart,MID(_xlpm.cleanRaw,2,FIND(".",_xlpm.cleanRaw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2" t="str">
        <f>_xlfn.LET(_xlpm.raw,_xlfn.XLOOKUP(A132,SITE5!$C$4:$C$1223,SITE5!$E$4:$E$1223,_xlfn.XLOOKUP(A132,SITE5!$C$4:$C$1223,SITE5!$F$4:$F$1223)),_xlpm.cleanRaw,SUBSTITUTE(_xlpm.raw,"_PIN","."),_xlpm.mainPart,MID(_xlpm.cleanRaw,2,FIND(".",_xlpm.cleanRaw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2" t="str">
        <f>_xlfn.LET(_xlpm.raw,_xlfn.XLOOKUP(A132,SITE5!$C$4:$C$1223,SITE5!$E$4:$E$1223,_xlfn.XLOOKUP(A132,SITE5!$C$4:$C$1223,SITE5!$F$4:$F$1223)),_xlpm.cleanRaw,SUBSTITUTE(_xlpm.raw,"_PIN","."),_xlpm.mainPart,MID(_xlpm.cleanRaw,2,FIND(".",_xlpm.cleanRaw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2" t="str">
        <f>""</f>
        <v/>
      </c>
      <c r="K132" t="str">
        <f t="shared" si="2"/>
        <v>D24;VSS;;52.6694399999996;118.50624;;;;;</v>
      </c>
    </row>
    <row r="133" spans="1:11">
      <c r="A133" t="s">
        <v>3615</v>
      </c>
      <c r="B133" t="str">
        <f>_xlfn.XLOOKUP(A133,SITE1!$S$4:$S$1223,SITE1!$T$4:$T$1223)</f>
        <v>VCCCORE</v>
      </c>
      <c r="C133" t="str" cm="1">
        <f t="array" ref="C133">_xlfn.TEXTJOIN(",",TRUE,_xlfn.UNIQUE(TRANSPOSE(_xlfn.MAP(_xlfn.XLOOKUP(A133,SITE1!$C$4:$C$1223,SITE1!$G$4:$L$1223),_xlfn.LAMBDA(_xlpm.x,IF(_xlpm.x&lt;&gt;"",TRIM(CLEAN(LEFT(_xlpm.x,FIND(".",_xlpm.x &amp; ".")-1))),""))))))</f>
        <v/>
      </c>
      <c r="D133">
        <v>49.377599999999603</v>
      </c>
      <c r="E133">
        <v>118.50624000000001</v>
      </c>
      <c r="F133" t="str">
        <f>_xlfn.LET(_xlpm.raw,_xlfn.XLOOKUP(A133,SITE1!$C$4:$C$1223,SITE1!$E$4:$E$1223,_xlfn.XLOOKUP(A133,SITE1!$C$4:$C$1223,SITE1!$F$4:$F$1223)),_xlpm.cleanRaw,SUBSTITUTE(SUBSTITUTE(_xlpm.raw,"_PIN","."),"PIN","."),_xlpm.mainPart,MID(_xlpm.cleanRaw,2,FIND(".",_xlpm.cleanRaw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3" t="str">
        <f>_xlfn.LET(_xlpm.raw,_xlfn.XLOOKUP(A133,SITE3!$C$4:$C$1223,SITE3!$E$4:$E$1223,_xlfn.XLOOKUP(A133,SITE3!$C$4:$C$1223,SITE3!$F$4:$F$1223)),_xlpm.cleanRaw,SUBSTITUTE(_xlpm.raw,"_PIN","."),_xlpm.mainPart,MID(_xlpm.cleanRaw,2,FIND(".",_xlpm.cleanRaw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3" t="str">
        <f>_xlfn.LET(_xlpm.raw,_xlfn.XLOOKUP(A133,SITE5!$C$4:$C$1223,SITE5!$E$4:$E$1223,_xlfn.XLOOKUP(A133,SITE5!$C$4:$C$1223,SITE5!$F$4:$F$1223)),_xlpm.cleanRaw,SUBSTITUTE(_xlpm.raw,"_PIN","."),_xlpm.mainPart,MID(_xlpm.cleanRaw,2,FIND(".",_xlpm.cleanRaw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3" t="str">
        <f>_xlfn.LET(_xlpm.raw,_xlfn.XLOOKUP(A133,SITE5!$C$4:$C$1223,SITE5!$E$4:$E$1223,_xlfn.XLOOKUP(A133,SITE5!$C$4:$C$1223,SITE5!$F$4:$F$1223)),_xlpm.cleanRaw,SUBSTITUTE(_xlpm.raw,"_PIN","."),_xlpm.mainPart,MID(_xlpm.cleanRaw,2,FIND(".",_xlpm.cleanRaw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3" t="str">
        <f>""</f>
        <v/>
      </c>
      <c r="K133" t="str">
        <f t="shared" si="2"/>
        <v>D25;VCCCORE;;49.3775999999996;118.50624;;;;;</v>
      </c>
    </row>
    <row r="134" spans="1:11">
      <c r="A134" t="s">
        <v>4069</v>
      </c>
      <c r="B134" t="str">
        <f>_xlfn.XLOOKUP(A134,SITE1!$S$4:$S$1223,SITE1!$T$4:$T$1223)</f>
        <v>VSS</v>
      </c>
      <c r="C134" t="str" cm="1">
        <f t="array" ref="C134">_xlfn.TEXTJOIN(",",TRUE,_xlfn.UNIQUE(TRANSPOSE(_xlfn.MAP(_xlfn.XLOOKUP(A134,SITE1!$C$4:$C$1223,SITE1!$G$4:$L$1223),_xlfn.LAMBDA(_xlpm.x,IF(_xlpm.x&lt;&gt;"",TRIM(CLEAN(LEFT(_xlpm.x,FIND(".",_xlpm.x &amp; ".")-1))),""))))))</f>
        <v/>
      </c>
      <c r="D134">
        <v>46.085759999999603</v>
      </c>
      <c r="E134">
        <v>118.50624000000001</v>
      </c>
      <c r="F134" t="str">
        <f>_xlfn.LET(_xlpm.raw,_xlfn.XLOOKUP(A134,SITE1!$C$4:$C$1223,SITE1!$E$4:$E$1223,_xlfn.XLOOKUP(A134,SITE1!$C$4:$C$1223,SITE1!$F$4:$F$1223)),_xlpm.cleanRaw,SUBSTITUTE(SUBSTITUTE(_xlpm.raw,"_PIN","."),"PIN","."),_xlpm.mainPart,MID(_xlpm.cleanRaw,2,FIND(".",_xlpm.cleanRaw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4" t="str">
        <f>_xlfn.LET(_xlpm.raw,_xlfn.XLOOKUP(A134,SITE3!$C$4:$C$1223,SITE3!$E$4:$E$1223,_xlfn.XLOOKUP(A134,SITE3!$C$4:$C$1223,SITE3!$F$4:$F$1223)),_xlpm.cleanRaw,SUBSTITUTE(_xlpm.raw,"_PIN","."),_xlpm.mainPart,MID(_xlpm.cleanRaw,2,FIND(".",_xlpm.cleanRaw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4" t="str">
        <f>_xlfn.LET(_xlpm.raw,_xlfn.XLOOKUP(A134,SITE5!$C$4:$C$1223,SITE5!$E$4:$E$1223,_xlfn.XLOOKUP(A134,SITE5!$C$4:$C$1223,SITE5!$F$4:$F$1223)),_xlpm.cleanRaw,SUBSTITUTE(_xlpm.raw,"_PIN","."),_xlpm.mainPart,MID(_xlpm.cleanRaw,2,FIND(".",_xlpm.cleanRaw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4" t="str">
        <f>_xlfn.LET(_xlpm.raw,_xlfn.XLOOKUP(A134,SITE5!$C$4:$C$1223,SITE5!$E$4:$E$1223,_xlfn.XLOOKUP(A134,SITE5!$C$4:$C$1223,SITE5!$F$4:$F$1223)),_xlpm.cleanRaw,SUBSTITUTE(_xlpm.raw,"_PIN","."),_xlpm.mainPart,MID(_xlpm.cleanRaw,2,FIND(".",_xlpm.cleanRaw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4" t="str">
        <f>""</f>
        <v/>
      </c>
      <c r="K134" t="str">
        <f t="shared" si="2"/>
        <v>D26;VSS;;46.0857599999996;118.50624;;;;;</v>
      </c>
    </row>
    <row r="135" spans="1:11">
      <c r="A135" t="s">
        <v>3616</v>
      </c>
      <c r="B135" t="str">
        <f>_xlfn.XLOOKUP(A135,SITE1!$S$4:$S$1223,SITE1!$T$4:$T$1223)</f>
        <v>VCCCORE</v>
      </c>
      <c r="C135" t="str" cm="1">
        <f t="array" ref="C135">_xlfn.TEXTJOIN(",",TRUE,_xlfn.UNIQUE(TRANSPOSE(_xlfn.MAP(_xlfn.XLOOKUP(A135,SITE1!$C$4:$C$1223,SITE1!$G$4:$L$1223),_xlfn.LAMBDA(_xlpm.x,IF(_xlpm.x&lt;&gt;"",TRIM(CLEAN(LEFT(_xlpm.x,FIND(".",_xlpm.x &amp; ".")-1))),""))))))</f>
        <v/>
      </c>
      <c r="D135">
        <v>42.793919999999602</v>
      </c>
      <c r="E135">
        <v>118.50624000000001</v>
      </c>
      <c r="F135" t="str">
        <f>_xlfn.LET(_xlpm.raw,_xlfn.XLOOKUP(A135,SITE1!$C$4:$C$1223,SITE1!$E$4:$E$1223,_xlfn.XLOOKUP(A135,SITE1!$C$4:$C$1223,SITE1!$F$4:$F$1223)),_xlpm.cleanRaw,SUBSTITUTE(SUBSTITUTE(_xlpm.raw,"_PIN","."),"PIN","."),_xlpm.mainPart,MID(_xlpm.cleanRaw,2,FIND(".",_xlpm.cleanRaw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5" t="str">
        <f>_xlfn.LET(_xlpm.raw,_xlfn.XLOOKUP(A135,SITE3!$C$4:$C$1223,SITE3!$E$4:$E$1223,_xlfn.XLOOKUP(A135,SITE3!$C$4:$C$1223,SITE3!$F$4:$F$1223)),_xlpm.cleanRaw,SUBSTITUTE(_xlpm.raw,"_PIN","."),_xlpm.mainPart,MID(_xlpm.cleanRaw,2,FIND(".",_xlpm.cleanRaw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5" t="str">
        <f>_xlfn.LET(_xlpm.raw,_xlfn.XLOOKUP(A135,SITE5!$C$4:$C$1223,SITE5!$E$4:$E$1223,_xlfn.XLOOKUP(A135,SITE5!$C$4:$C$1223,SITE5!$F$4:$F$1223)),_xlpm.cleanRaw,SUBSTITUTE(_xlpm.raw,"_PIN","."),_xlpm.mainPart,MID(_xlpm.cleanRaw,2,FIND(".",_xlpm.cleanRaw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5" t="str">
        <f>_xlfn.LET(_xlpm.raw,_xlfn.XLOOKUP(A135,SITE5!$C$4:$C$1223,SITE5!$E$4:$E$1223,_xlfn.XLOOKUP(A135,SITE5!$C$4:$C$1223,SITE5!$F$4:$F$1223)),_xlpm.cleanRaw,SUBSTITUTE(_xlpm.raw,"_PIN","."),_xlpm.mainPart,MID(_xlpm.cleanRaw,2,FIND(".",_xlpm.cleanRaw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5" t="str">
        <f>""</f>
        <v/>
      </c>
      <c r="K135" t="str">
        <f t="shared" si="2"/>
        <v>D27;VCCCORE;;42.7939199999996;118.50624;;;;;</v>
      </c>
    </row>
    <row r="136" spans="1:11">
      <c r="A136" t="s">
        <v>4070</v>
      </c>
      <c r="B136" t="str">
        <f>_xlfn.XLOOKUP(A136,SITE1!$S$4:$S$1223,SITE1!$T$4:$T$1223)</f>
        <v>VSS</v>
      </c>
      <c r="C136" t="str" cm="1">
        <f t="array" ref="C136">_xlfn.TEXTJOIN(",",TRUE,_xlfn.UNIQUE(TRANSPOSE(_xlfn.MAP(_xlfn.XLOOKUP(A136,SITE1!$C$4:$C$1223,SITE1!$G$4:$L$1223),_xlfn.LAMBDA(_xlpm.x,IF(_xlpm.x&lt;&gt;"",TRIM(CLEAN(LEFT(_xlpm.x,FIND(".",_xlpm.x &amp; ".")-1))),""))))))</f>
        <v/>
      </c>
      <c r="D136">
        <v>39.502079999999999</v>
      </c>
      <c r="E136">
        <v>118.50624000000001</v>
      </c>
      <c r="F136" t="str">
        <f>_xlfn.LET(_xlpm.raw,_xlfn.XLOOKUP(A136,SITE1!$C$4:$C$1223,SITE1!$E$4:$E$1223,_xlfn.XLOOKUP(A136,SITE1!$C$4:$C$1223,SITE1!$F$4:$F$1223)),_xlpm.cleanRaw,SUBSTITUTE(SUBSTITUTE(_xlpm.raw,"_PIN","."),"PIN","."),_xlpm.mainPart,MID(_xlpm.cleanRaw,2,FIND(".",_xlpm.cleanRaw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6" t="str">
        <f>_xlfn.LET(_xlpm.raw,_xlfn.XLOOKUP(A136,SITE3!$C$4:$C$1223,SITE3!$E$4:$E$1223,_xlfn.XLOOKUP(A136,SITE3!$C$4:$C$1223,SITE3!$F$4:$F$1223)),_xlpm.cleanRaw,SUBSTITUTE(_xlpm.raw,"_PIN","."),_xlpm.mainPart,MID(_xlpm.cleanRaw,2,FIND(".",_xlpm.cleanRaw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6" t="str">
        <f>_xlfn.LET(_xlpm.raw,_xlfn.XLOOKUP(A136,SITE5!$C$4:$C$1223,SITE5!$E$4:$E$1223,_xlfn.XLOOKUP(A136,SITE5!$C$4:$C$1223,SITE5!$F$4:$F$1223)),_xlpm.cleanRaw,SUBSTITUTE(_xlpm.raw,"_PIN","."),_xlpm.mainPart,MID(_xlpm.cleanRaw,2,FIND(".",_xlpm.cleanRaw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6" t="str">
        <f>_xlfn.LET(_xlpm.raw,_xlfn.XLOOKUP(A136,SITE5!$C$4:$C$1223,SITE5!$E$4:$E$1223,_xlfn.XLOOKUP(A136,SITE5!$C$4:$C$1223,SITE5!$F$4:$F$1223)),_xlpm.cleanRaw,SUBSTITUTE(_xlpm.raw,"_PIN","."),_xlpm.mainPart,MID(_xlpm.cleanRaw,2,FIND(".",_xlpm.cleanRaw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6" t="str">
        <f>""</f>
        <v/>
      </c>
      <c r="K136" t="str">
        <f t="shared" si="2"/>
        <v>D28;VSS;;39.50208;118.50624;;;;;</v>
      </c>
    </row>
    <row r="137" spans="1:11">
      <c r="A137" t="s">
        <v>3617</v>
      </c>
      <c r="B137" t="str">
        <f>_xlfn.XLOOKUP(A137,SITE1!$S$4:$S$1223,SITE1!$T$4:$T$1223)</f>
        <v>VCCCORE</v>
      </c>
      <c r="C137" t="str" cm="1">
        <f t="array" ref="C137">_xlfn.TEXTJOIN(",",TRUE,_xlfn.UNIQUE(TRANSPOSE(_xlfn.MAP(_xlfn.XLOOKUP(A137,SITE1!$C$4:$C$1223,SITE1!$G$4:$L$1223),_xlfn.LAMBDA(_xlpm.x,IF(_xlpm.x&lt;&gt;"",TRIM(CLEAN(LEFT(_xlpm.x,FIND(".",_xlpm.x &amp; ".")-1))),""))))))</f>
        <v/>
      </c>
      <c r="D137">
        <v>36.210239999999999</v>
      </c>
      <c r="E137">
        <v>118.50624000000001</v>
      </c>
      <c r="F137" t="str">
        <f>_xlfn.LET(_xlpm.raw,_xlfn.XLOOKUP(A137,SITE1!$C$4:$C$1223,SITE1!$E$4:$E$1223,_xlfn.XLOOKUP(A137,SITE1!$C$4:$C$1223,SITE1!$F$4:$F$1223)),_xlpm.cleanRaw,SUBSTITUTE(SUBSTITUTE(_xlpm.raw,"_PIN","."),"PIN","."),_xlpm.mainPart,MID(_xlpm.cleanRaw,2,FIND(".",_xlpm.cleanRaw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_xlfn.LET(_xlpm.raw,_xlfn.XLOOKUP(A137,SITE3!$C$4:$C$1223,SITE3!$E$4:$E$1223,_xlfn.XLOOKUP(A137,SITE3!$C$4:$C$1223,SITE3!$F$4:$F$1223)),_xlpm.cleanRaw,SUBSTITUTE(_xlpm.raw,"_PIN","."),_xlpm.mainPart,MID(_xlpm.cleanRaw,2,FIND(".",_xlpm.cleanRaw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7" t="str">
        <f>_xlfn.LET(_xlpm.raw,_xlfn.XLOOKUP(A137,SITE5!$C$4:$C$1223,SITE5!$E$4:$E$1223,_xlfn.XLOOKUP(A137,SITE5!$C$4:$C$1223,SITE5!$F$4:$F$1223)),_xlpm.cleanRaw,SUBSTITUTE(_xlpm.raw,"_PIN","."),_xlpm.mainPart,MID(_xlpm.cleanRaw,2,FIND(".",_xlpm.cleanRaw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7" t="str">
        <f>_xlfn.LET(_xlpm.raw,_xlfn.XLOOKUP(A137,SITE5!$C$4:$C$1223,SITE5!$E$4:$E$1223,_xlfn.XLOOKUP(A137,SITE5!$C$4:$C$1223,SITE5!$F$4:$F$1223)),_xlpm.cleanRaw,SUBSTITUTE(_xlpm.raw,"_PIN","."),_xlpm.mainPart,MID(_xlpm.cleanRaw,2,FIND(".",_xlpm.cleanRaw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7" t="str">
        <f>""</f>
        <v/>
      </c>
      <c r="K137" t="str">
        <f t="shared" si="2"/>
        <v>D29;VCCCORE;;36.21024;118.50624;;;;;</v>
      </c>
    </row>
    <row r="138" spans="1:11">
      <c r="A138" t="s">
        <v>4071</v>
      </c>
      <c r="B138" t="str">
        <f>_xlfn.XLOOKUP(A138,SITE1!$S$4:$S$1223,SITE1!$T$4:$T$1223)</f>
        <v>VSS</v>
      </c>
      <c r="C138" t="str" cm="1">
        <f t="array" ref="C138">_xlfn.TEXTJOIN(",",TRUE,_xlfn.UNIQUE(TRANSPOSE(_xlfn.MAP(_xlfn.XLOOKUP(A138,SITE1!$C$4:$C$1223,SITE1!$G$4:$L$1223),_xlfn.LAMBDA(_xlpm.x,IF(_xlpm.x&lt;&gt;"",TRIM(CLEAN(LEFT(_xlpm.x,FIND(".",_xlpm.x &amp; ".")-1))),""))))))</f>
        <v/>
      </c>
      <c r="D138">
        <v>32.918399999999998</v>
      </c>
      <c r="E138">
        <v>118.50624000000001</v>
      </c>
      <c r="F138" t="str">
        <f>_xlfn.LET(_xlpm.raw,_xlfn.XLOOKUP(A138,SITE1!$C$4:$C$1223,SITE1!$E$4:$E$1223,_xlfn.XLOOKUP(A138,SITE1!$C$4:$C$1223,SITE1!$F$4:$F$1223)),_xlpm.cleanRaw,SUBSTITUTE(SUBSTITUTE(_xlpm.raw,"_PIN","."),"PIN","."),_xlpm.mainPart,MID(_xlpm.cleanRaw,2,FIND(".",_xlpm.cleanRaw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_xlfn.LET(_xlpm.raw,_xlfn.XLOOKUP(A138,SITE3!$C$4:$C$1223,SITE3!$E$4:$E$1223,_xlfn.XLOOKUP(A138,SITE3!$C$4:$C$1223,SITE3!$F$4:$F$1223)),_xlpm.cleanRaw,SUBSTITUTE(_xlpm.raw,"_PIN","."),_xlpm.mainPart,MID(_xlpm.cleanRaw,2,FIND(".",_xlpm.cleanRaw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8" t="str">
        <f>_xlfn.LET(_xlpm.raw,_xlfn.XLOOKUP(A138,SITE5!$C$4:$C$1223,SITE5!$E$4:$E$1223,_xlfn.XLOOKUP(A138,SITE5!$C$4:$C$1223,SITE5!$F$4:$F$1223)),_xlpm.cleanRaw,SUBSTITUTE(_xlpm.raw,"_PIN","."),_xlpm.mainPart,MID(_xlpm.cleanRaw,2,FIND(".",_xlpm.cleanRaw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8" t="str">
        <f>_xlfn.LET(_xlpm.raw,_xlfn.XLOOKUP(A138,SITE5!$C$4:$C$1223,SITE5!$E$4:$E$1223,_xlfn.XLOOKUP(A138,SITE5!$C$4:$C$1223,SITE5!$F$4:$F$1223)),_xlpm.cleanRaw,SUBSTITUTE(_xlpm.raw,"_PIN","."),_xlpm.mainPart,MID(_xlpm.cleanRaw,2,FIND(".",_xlpm.cleanRaw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8" t="str">
        <f>""</f>
        <v/>
      </c>
      <c r="K138" t="str">
        <f t="shared" si="2"/>
        <v>D30;VSS;;32.9184;118.50624;;;;;</v>
      </c>
    </row>
    <row r="139" spans="1:11">
      <c r="A139" t="s">
        <v>3618</v>
      </c>
      <c r="B139" t="str">
        <f>_xlfn.XLOOKUP(A139,SITE1!$S$4:$S$1223,SITE1!$T$4:$T$1223)</f>
        <v>VCCCORE</v>
      </c>
      <c r="C139" t="str" cm="1">
        <f t="array" ref="C139">_xlfn.TEXTJOIN(",",TRUE,_xlfn.UNIQUE(TRANSPOSE(_xlfn.MAP(_xlfn.XLOOKUP(A139,SITE1!$C$4:$C$1223,SITE1!$G$4:$L$1223),_xlfn.LAMBDA(_xlpm.x,IF(_xlpm.x&lt;&gt;"",TRIM(CLEAN(LEFT(_xlpm.x,FIND(".",_xlpm.x &amp; ".")-1))),""))))))</f>
        <v/>
      </c>
      <c r="D139">
        <v>29.626560000000001</v>
      </c>
      <c r="E139">
        <v>118.50624000000001</v>
      </c>
      <c r="F139" t="str">
        <f>_xlfn.LET(_xlpm.raw,_xlfn.XLOOKUP(A139,SITE1!$C$4:$C$1223,SITE1!$E$4:$E$1223,_xlfn.XLOOKUP(A139,SITE1!$C$4:$C$1223,SITE1!$F$4:$F$1223)),_xlpm.cleanRaw,SUBSTITUTE(SUBSTITUTE(_xlpm.raw,"_PIN","."),"PIN","."),_xlpm.mainPart,MID(_xlpm.cleanRaw,2,FIND(".",_xlpm.cleanRaw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9" t="str">
        <f>_xlfn.LET(_xlpm.raw,_xlfn.XLOOKUP(A139,SITE3!$C$4:$C$1223,SITE3!$E$4:$E$1223,_xlfn.XLOOKUP(A139,SITE3!$C$4:$C$1223,SITE3!$F$4:$F$1223)),_xlpm.cleanRaw,SUBSTITUTE(_xlpm.raw,"_PIN","."),_xlpm.mainPart,MID(_xlpm.cleanRaw,2,FIND(".",_xlpm.cleanRaw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9" t="str">
        <f>_xlfn.LET(_xlpm.raw,_xlfn.XLOOKUP(A139,SITE5!$C$4:$C$1223,SITE5!$E$4:$E$1223,_xlfn.XLOOKUP(A139,SITE5!$C$4:$C$1223,SITE5!$F$4:$F$1223)),_xlpm.cleanRaw,SUBSTITUTE(_xlpm.raw,"_PIN","."),_xlpm.mainPart,MID(_xlpm.cleanRaw,2,FIND(".",_xlpm.cleanRaw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9" t="str">
        <f>_xlfn.LET(_xlpm.raw,_xlfn.XLOOKUP(A139,SITE5!$C$4:$C$1223,SITE5!$E$4:$E$1223,_xlfn.XLOOKUP(A139,SITE5!$C$4:$C$1223,SITE5!$F$4:$F$1223)),_xlpm.cleanRaw,SUBSTITUTE(_xlpm.raw,"_PIN","."),_xlpm.mainPart,MID(_xlpm.cleanRaw,2,FIND(".",_xlpm.cleanRaw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9" t="str">
        <f>""</f>
        <v/>
      </c>
      <c r="K139" t="str">
        <f t="shared" si="2"/>
        <v>D31;VCCCORE;;29.62656;118.50624;;;;;</v>
      </c>
    </row>
    <row r="140" spans="1:11">
      <c r="A140" t="s">
        <v>4072</v>
      </c>
      <c r="B140" t="str">
        <f>_xlfn.XLOOKUP(A140,SITE1!$S$4:$S$1223,SITE1!$T$4:$T$1223)</f>
        <v>VSS</v>
      </c>
      <c r="C140" t="str" cm="1">
        <f t="array" ref="C140">_xlfn.TEXTJOIN(",",TRUE,_xlfn.UNIQUE(TRANSPOSE(_xlfn.MAP(_xlfn.XLOOKUP(A140,SITE1!$C$4:$C$1223,SITE1!$G$4:$L$1223),_xlfn.LAMBDA(_xlpm.x,IF(_xlpm.x&lt;&gt;"",TRIM(CLEAN(LEFT(_xlpm.x,FIND(".",_xlpm.x &amp; ".")-1))),""))))))</f>
        <v/>
      </c>
      <c r="D140">
        <v>26.334719999999901</v>
      </c>
      <c r="E140">
        <v>118.50624000000001</v>
      </c>
      <c r="F140" t="str">
        <f>_xlfn.LET(_xlpm.raw,_xlfn.XLOOKUP(A140,SITE1!$C$4:$C$1223,SITE1!$E$4:$E$1223,_xlfn.XLOOKUP(A140,SITE1!$C$4:$C$1223,SITE1!$F$4:$F$1223)),_xlpm.cleanRaw,SUBSTITUTE(SUBSTITUTE(_xlpm.raw,"_PIN","."),"PIN","."),_xlpm.mainPart,MID(_xlpm.cleanRaw,2,FIND(".",_xlpm.cleanRaw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0" t="str">
        <f>_xlfn.LET(_xlpm.raw,_xlfn.XLOOKUP(A140,SITE3!$C$4:$C$1223,SITE3!$E$4:$E$1223,_xlfn.XLOOKUP(A140,SITE3!$C$4:$C$1223,SITE3!$F$4:$F$1223)),_xlpm.cleanRaw,SUBSTITUTE(_xlpm.raw,"_PIN","."),_xlpm.mainPart,MID(_xlpm.cleanRaw,2,FIND(".",_xlpm.cleanRaw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0" t="str">
        <f>_xlfn.LET(_xlpm.raw,_xlfn.XLOOKUP(A140,SITE5!$C$4:$C$1223,SITE5!$E$4:$E$1223,_xlfn.XLOOKUP(A140,SITE5!$C$4:$C$1223,SITE5!$F$4:$F$1223)),_xlpm.cleanRaw,SUBSTITUTE(_xlpm.raw,"_PIN","."),_xlpm.mainPart,MID(_xlpm.cleanRaw,2,FIND(".",_xlpm.cleanRaw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0" t="str">
        <f>_xlfn.LET(_xlpm.raw,_xlfn.XLOOKUP(A140,SITE5!$C$4:$C$1223,SITE5!$E$4:$E$1223,_xlfn.XLOOKUP(A140,SITE5!$C$4:$C$1223,SITE5!$F$4:$F$1223)),_xlpm.cleanRaw,SUBSTITUTE(_xlpm.raw,"_PIN","."),_xlpm.mainPart,MID(_xlpm.cleanRaw,2,FIND(".",_xlpm.cleanRaw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0" t="str">
        <f>""</f>
        <v/>
      </c>
      <c r="K140" t="str">
        <f t="shared" si="2"/>
        <v>D32;VSS;;26.3347199999999;118.50624;;;;;</v>
      </c>
    </row>
    <row r="141" spans="1:11">
      <c r="A141" t="s">
        <v>3619</v>
      </c>
      <c r="B141" t="str">
        <f>_xlfn.XLOOKUP(A141,SITE1!$S$4:$S$1223,SITE1!$T$4:$T$1223)</f>
        <v>VCCCORE</v>
      </c>
      <c r="C141" t="str" cm="1">
        <f t="array" ref="C141">_xlfn.TEXTJOIN(",",TRUE,_xlfn.UNIQUE(TRANSPOSE(_xlfn.MAP(_xlfn.XLOOKUP(A141,SITE1!$C$4:$C$1223,SITE1!$G$4:$L$1223),_xlfn.LAMBDA(_xlpm.x,IF(_xlpm.x&lt;&gt;"",TRIM(CLEAN(LEFT(_xlpm.x,FIND(".",_xlpm.x &amp; ".")-1))),""))))))</f>
        <v/>
      </c>
      <c r="D141">
        <v>23.04288</v>
      </c>
      <c r="E141">
        <v>118.50624000000001</v>
      </c>
      <c r="F141" t="str">
        <f>_xlfn.LET(_xlpm.raw,_xlfn.XLOOKUP(A141,SITE1!$C$4:$C$1223,SITE1!$E$4:$E$1223,_xlfn.XLOOKUP(A141,SITE1!$C$4:$C$1223,SITE1!$F$4:$F$1223)),_xlpm.cleanRaw,SUBSTITUTE(SUBSTITUTE(_xlpm.raw,"_PIN","."),"PIN","."),_xlpm.mainPart,MID(_xlpm.cleanRaw,2,FIND(".",_xlpm.cleanRaw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1" t="str">
        <f>_xlfn.LET(_xlpm.raw,_xlfn.XLOOKUP(A141,SITE3!$C$4:$C$1223,SITE3!$E$4:$E$1223,_xlfn.XLOOKUP(A141,SITE3!$C$4:$C$1223,SITE3!$F$4:$F$1223)),_xlpm.cleanRaw,SUBSTITUTE(_xlpm.raw,"_PIN","."),_xlpm.mainPart,MID(_xlpm.cleanRaw,2,FIND(".",_xlpm.cleanRaw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1" t="str">
        <f>_xlfn.LET(_xlpm.raw,_xlfn.XLOOKUP(A141,SITE5!$C$4:$C$1223,SITE5!$E$4:$E$1223,_xlfn.XLOOKUP(A141,SITE5!$C$4:$C$1223,SITE5!$F$4:$F$1223)),_xlpm.cleanRaw,SUBSTITUTE(_xlpm.raw,"_PIN","."),_xlpm.mainPart,MID(_xlpm.cleanRaw,2,FIND(".",_xlpm.cleanRaw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1" t="str">
        <f>_xlfn.LET(_xlpm.raw,_xlfn.XLOOKUP(A141,SITE5!$C$4:$C$1223,SITE5!$E$4:$E$1223,_xlfn.XLOOKUP(A141,SITE5!$C$4:$C$1223,SITE5!$F$4:$F$1223)),_xlpm.cleanRaw,SUBSTITUTE(_xlpm.raw,"_PIN","."),_xlpm.mainPart,MID(_xlpm.cleanRaw,2,FIND(".",_xlpm.cleanRaw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1" t="str">
        <f>""</f>
        <v/>
      </c>
      <c r="K141" t="str">
        <f t="shared" si="2"/>
        <v>D33;VCCCORE;;23.04288;118.50624;;;;;</v>
      </c>
    </row>
    <row r="142" spans="1:11">
      <c r="A142" t="s">
        <v>3620</v>
      </c>
      <c r="B142" t="str">
        <f>_xlfn.XLOOKUP(A142,SITE1!$S$4:$S$1223,SITE1!$T$4:$T$1223)</f>
        <v>VCCCORE</v>
      </c>
      <c r="C142" t="str" cm="1">
        <f t="array" ref="C142">_xlfn.TEXTJOIN(",",TRUE,_xlfn.UNIQUE(TRANSPOSE(_xlfn.MAP(_xlfn.XLOOKUP(A142,SITE1!$C$4:$C$1223,SITE1!$G$4:$L$1223),_xlfn.LAMBDA(_xlpm.x,IF(_xlpm.x&lt;&gt;"",TRIM(CLEAN(LEFT(_xlpm.x,FIND(".",_xlpm.x &amp; ".")-1))),""))))))</f>
        <v/>
      </c>
      <c r="D142">
        <v>19.75104</v>
      </c>
      <c r="E142">
        <v>118.50624000000001</v>
      </c>
      <c r="F142" t="str">
        <f>_xlfn.LET(_xlpm.raw,_xlfn.XLOOKUP(A142,SITE1!$C$4:$C$1223,SITE1!$E$4:$E$1223,_xlfn.XLOOKUP(A142,SITE1!$C$4:$C$1223,SITE1!$F$4:$F$1223)),_xlpm.cleanRaw,SUBSTITUTE(SUBSTITUTE(_xlpm.raw,"_PIN","."),"PIN","."),_xlpm.mainPart,MID(_xlpm.cleanRaw,2,FIND(".",_xlpm.cleanRaw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2" t="str">
        <f>_xlfn.LET(_xlpm.raw,_xlfn.XLOOKUP(A142,SITE3!$C$4:$C$1223,SITE3!$E$4:$E$1223,_xlfn.XLOOKUP(A142,SITE3!$C$4:$C$1223,SITE3!$F$4:$F$1223)),_xlpm.cleanRaw,SUBSTITUTE(_xlpm.raw,"_PIN","."),_xlpm.mainPart,MID(_xlpm.cleanRaw,2,FIND(".",_xlpm.cleanRaw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2" t="str">
        <f>_xlfn.LET(_xlpm.raw,_xlfn.XLOOKUP(A142,SITE5!$C$4:$C$1223,SITE5!$E$4:$E$1223,_xlfn.XLOOKUP(A142,SITE5!$C$4:$C$1223,SITE5!$F$4:$F$1223)),_xlpm.cleanRaw,SUBSTITUTE(_xlpm.raw,"_PIN","."),_xlpm.mainPart,MID(_xlpm.cleanRaw,2,FIND(".",_xlpm.cleanRaw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2" t="str">
        <f>_xlfn.LET(_xlpm.raw,_xlfn.XLOOKUP(A142,SITE5!$C$4:$C$1223,SITE5!$E$4:$E$1223,_xlfn.XLOOKUP(A142,SITE5!$C$4:$C$1223,SITE5!$F$4:$F$1223)),_xlpm.cleanRaw,SUBSTITUTE(_xlpm.raw,"_PIN","."),_xlpm.mainPart,MID(_xlpm.cleanRaw,2,FIND(".",_xlpm.cleanRaw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2" t="str">
        <f>""</f>
        <v/>
      </c>
      <c r="K142" t="str">
        <f t="shared" si="2"/>
        <v>D34;VCCCORE;;19.75104;118.50624;;;;;</v>
      </c>
    </row>
    <row r="143" spans="1:11">
      <c r="A143" t="s">
        <v>3621</v>
      </c>
      <c r="B143" t="str">
        <f>_xlfn.XLOOKUP(A143,SITE1!$S$4:$S$1223,SITE1!$T$4:$T$1223)</f>
        <v>VCCCORE</v>
      </c>
      <c r="C143" t="str" cm="1">
        <f t="array" ref="C143">_xlfn.TEXTJOIN(",",TRUE,_xlfn.UNIQUE(TRANSPOSE(_xlfn.MAP(_xlfn.XLOOKUP(A143,SITE1!$C$4:$C$1223,SITE1!$G$4:$L$1223),_xlfn.LAMBDA(_xlpm.x,IF(_xlpm.x&lt;&gt;"",TRIM(CLEAN(LEFT(_xlpm.x,FIND(".",_xlpm.x &amp; ".")-1))),""))))))</f>
        <v/>
      </c>
      <c r="D143">
        <v>16.459199999999999</v>
      </c>
      <c r="E143">
        <v>118.50624000000001</v>
      </c>
      <c r="F143" t="str">
        <f>_xlfn.LET(_xlpm.raw,_xlfn.XLOOKUP(A143,SITE1!$C$4:$C$1223,SITE1!$E$4:$E$1223,_xlfn.XLOOKUP(A143,SITE1!$C$4:$C$1223,SITE1!$F$4:$F$1223)),_xlpm.cleanRaw,SUBSTITUTE(SUBSTITUTE(_xlpm.raw,"_PIN","."),"PIN","."),_xlpm.mainPart,MID(_xlpm.cleanRaw,2,FIND(".",_xlpm.cleanRaw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3" t="str">
        <f>_xlfn.LET(_xlpm.raw,_xlfn.XLOOKUP(A143,SITE3!$C$4:$C$1223,SITE3!$E$4:$E$1223,_xlfn.XLOOKUP(A143,SITE3!$C$4:$C$1223,SITE3!$F$4:$F$1223)),_xlpm.cleanRaw,SUBSTITUTE(_xlpm.raw,"_PIN","."),_xlpm.mainPart,MID(_xlpm.cleanRaw,2,FIND(".",_xlpm.cleanRaw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3" t="str">
        <f>_xlfn.LET(_xlpm.raw,_xlfn.XLOOKUP(A143,SITE5!$C$4:$C$1223,SITE5!$E$4:$E$1223,_xlfn.XLOOKUP(A143,SITE5!$C$4:$C$1223,SITE5!$F$4:$F$1223)),_xlpm.cleanRaw,SUBSTITUTE(_xlpm.raw,"_PIN","."),_xlpm.mainPart,MID(_xlpm.cleanRaw,2,FIND(".",_xlpm.cleanRaw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3" t="str">
        <f>_xlfn.LET(_xlpm.raw,_xlfn.XLOOKUP(A143,SITE5!$C$4:$C$1223,SITE5!$E$4:$E$1223,_xlfn.XLOOKUP(A143,SITE5!$C$4:$C$1223,SITE5!$F$4:$F$1223)),_xlpm.cleanRaw,SUBSTITUTE(_xlpm.raw,"_PIN","."),_xlpm.mainPart,MID(_xlpm.cleanRaw,2,FIND(".",_xlpm.cleanRaw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3" t="str">
        <f>""</f>
        <v/>
      </c>
      <c r="K143" t="str">
        <f t="shared" si="2"/>
        <v>D35;VCCCORE;;16.4592;118.50624;;;;;</v>
      </c>
    </row>
    <row r="144" spans="1:11">
      <c r="A144" t="s">
        <v>4073</v>
      </c>
      <c r="B144" t="str">
        <f>_xlfn.XLOOKUP(A144,SITE1!$S$4:$S$1223,SITE1!$T$4:$T$1223)</f>
        <v>VSS</v>
      </c>
      <c r="C144" t="str" cm="1">
        <f t="array" ref="C144">_xlfn.TEXTJOIN(",",TRUE,_xlfn.UNIQUE(TRANSPOSE(_xlfn.MAP(_xlfn.XLOOKUP(A144,SITE1!$C$4:$C$1223,SITE1!$G$4:$L$1223),_xlfn.LAMBDA(_xlpm.x,IF(_xlpm.x&lt;&gt;"",TRIM(CLEAN(LEFT(_xlpm.x,FIND(".",_xlpm.x &amp; ".")-1))),""))))))</f>
        <v/>
      </c>
      <c r="D144">
        <v>13.167359999999899</v>
      </c>
      <c r="E144">
        <v>118.50624000000001</v>
      </c>
      <c r="F144" t="str">
        <f>_xlfn.LET(_xlpm.raw,_xlfn.XLOOKUP(A144,SITE1!$C$4:$C$1223,SITE1!$E$4:$E$1223,_xlfn.XLOOKUP(A144,SITE1!$C$4:$C$1223,SITE1!$F$4:$F$1223)),_xlpm.cleanRaw,SUBSTITUTE(SUBSTITUTE(_xlpm.raw,"_PIN","."),"PIN","."),_xlpm.mainPart,MID(_xlpm.cleanRaw,2,FIND(".",_xlpm.cleanRaw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4" t="str">
        <f>_xlfn.LET(_xlpm.raw,_xlfn.XLOOKUP(A144,SITE3!$C$4:$C$1223,SITE3!$E$4:$E$1223,_xlfn.XLOOKUP(A144,SITE3!$C$4:$C$1223,SITE3!$F$4:$F$1223)),_xlpm.cleanRaw,SUBSTITUTE(_xlpm.raw,"_PIN","."),_xlpm.mainPart,MID(_xlpm.cleanRaw,2,FIND(".",_xlpm.cleanRaw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4" t="str">
        <f>_xlfn.LET(_xlpm.raw,_xlfn.XLOOKUP(A144,SITE5!$C$4:$C$1223,SITE5!$E$4:$E$1223,_xlfn.XLOOKUP(A144,SITE5!$C$4:$C$1223,SITE5!$F$4:$F$1223)),_xlpm.cleanRaw,SUBSTITUTE(_xlpm.raw,"_PIN","."),_xlpm.mainPart,MID(_xlpm.cleanRaw,2,FIND(".",_xlpm.cleanRaw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4" t="str">
        <f>_xlfn.LET(_xlpm.raw,_xlfn.XLOOKUP(A144,SITE5!$C$4:$C$1223,SITE5!$E$4:$E$1223,_xlfn.XLOOKUP(A144,SITE5!$C$4:$C$1223,SITE5!$F$4:$F$1223)),_xlpm.cleanRaw,SUBSTITUTE(_xlpm.raw,"_PIN","."),_xlpm.mainPart,MID(_xlpm.cleanRaw,2,FIND(".",_xlpm.cleanRaw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4" t="str">
        <f>""</f>
        <v/>
      </c>
      <c r="K144" t="str">
        <f t="shared" si="2"/>
        <v>D36;VSS;;13.1673599999999;118.50624;;;;;</v>
      </c>
    </row>
    <row r="145" spans="1:11">
      <c r="A145" t="s">
        <v>708</v>
      </c>
      <c r="B145" t="str">
        <f>_xlfn.XLOOKUP(A145,SITE1!$S$4:$S$1223,SITE1!$T$4:$T$1223)</f>
        <v>DDI2_TXP[2]</v>
      </c>
      <c r="C145" t="str" cm="1">
        <f t="array" ref="C145">_xlfn.TEXTJOIN(",",TRUE,_xlfn.UNIQUE(TRANSPOSE(_xlfn.MAP(_xlfn.XLOOKUP(A145,SITE1!$C$4:$C$1223,SITE1!$G$4:$L$1223),_xlfn.LAMBDA(_xlpm.x,IF(_xlpm.x&lt;&gt;"",TRIM(CLEAN(LEFT(_xlpm.x,FIND(".",_xlpm.x &amp; ".")-1))),""))))))</f>
        <v>LA144</v>
      </c>
      <c r="D145">
        <v>9.8755199999999999</v>
      </c>
      <c r="E145">
        <v>118.50624000000001</v>
      </c>
      <c r="F145" t="str">
        <f>_xlfn.LET(_xlpm.raw,_xlfn.XLOOKUP(A145,SITE1!$C$4:$C$1223,SITE1!$E$4:$E$1223,_xlfn.XLOOKUP(A145,SITE1!$C$4:$C$1223,SITE1!$F$4:$F$1223)),_xlpm.cleanRaw,SUBSTITUTE(SUBSTITUTE(_xlpm.raw,"_PIN","."),"PIN","."),_xlpm.mainPart,MID(_xlpm.cleanRaw,2,FIND(".",_xlpm.cleanRaw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G145" t="str">
        <f>_xlfn.LET(_xlpm.raw,_xlfn.XLOOKUP(A145,SITE3!$C$4:$C$1223,SITE3!$E$4:$E$1223,_xlfn.XLOOKUP(A145,SITE3!$C$4:$C$1223,SITE3!$F$4:$F$1223)),_xlpm.cleanRaw,SUBSTITUTE(_xlpm.raw,"_PIN","."),_xlpm.mainPart,MID(_xlpm.cleanRaw,2,FIND(".",_xlpm.cleanRaw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809098</v>
      </c>
      <c r="H145" t="str">
        <f>_xlfn.LET(_xlpm.raw,_xlfn.XLOOKUP(A145,SITE5!$C$4:$C$1223,SITE5!$E$4:$E$1223,_xlfn.XLOOKUP(A145,SITE5!$C$4:$C$1223,SITE5!$F$4:$F$1223)),_xlpm.cleanRaw,SUBSTITUTE(_xlpm.raw,"_PIN","."),_xlpm.mainPart,MID(_xlpm.cleanRaw,2,FIND(".",_xlpm.cleanRaw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I145" t="str">
        <f>_xlfn.LET(_xlpm.raw,_xlfn.XLOOKUP(A145,SITE5!$C$4:$C$1223,SITE5!$E$4:$E$1223,_xlfn.XLOOKUP(A145,SITE5!$C$4:$C$1223,SITE5!$F$4:$F$1223)),_xlpm.cleanRaw,SUBSTITUTE(_xlpm.raw,"_PIN","."),_xlpm.mainPart,MID(_xlpm.cleanRaw,2,FIND(".",_xlpm.cleanRaw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J145" t="str">
        <f>""</f>
        <v/>
      </c>
      <c r="K145" t="str">
        <f t="shared" si="2"/>
        <v>D37;DDI2_TXP[2];LA144;9.87552;118.50624;505059;809098;709018;709018;</v>
      </c>
    </row>
    <row r="146" spans="1:11">
      <c r="A146" t="s">
        <v>674</v>
      </c>
      <c r="B146" t="str">
        <f>_xlfn.XLOOKUP(A146,SITE1!$S$4:$S$1223,SITE1!$T$4:$T$1223)</f>
        <v>DDI2_TXN[2]</v>
      </c>
      <c r="C146" t="str" cm="1">
        <f t="array" ref="C146">_xlfn.TEXTJOIN(",",TRUE,_xlfn.UNIQUE(TRANSPOSE(_xlfn.MAP(_xlfn.XLOOKUP(A146,SITE1!$C$4:$C$1223,SITE1!$G$4:$L$1223),_xlfn.LAMBDA(_xlpm.x,IF(_xlpm.x&lt;&gt;"",TRIM(CLEAN(LEFT(_xlpm.x,FIND(".",_xlpm.x &amp; ".")-1))),""))))))</f>
        <v>LA144</v>
      </c>
      <c r="D146">
        <v>6.5836799999999904</v>
      </c>
      <c r="E146">
        <v>118.50624000000001</v>
      </c>
      <c r="F146" t="str">
        <f>_xlfn.LET(_xlpm.raw,_xlfn.XLOOKUP(A146,SITE1!$C$4:$C$1223,SITE1!$E$4:$E$1223,_xlfn.XLOOKUP(A146,SITE1!$C$4:$C$1223,SITE1!$F$4:$F$1223)),_xlpm.cleanRaw,SUBSTITUTE(SUBSTITUTE(_xlpm.raw,"_PIN","."),"PIN","."),_xlpm.mainPart,MID(_xlpm.cleanRaw,2,FIND(".",_xlpm.cleanRaw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G146" t="str">
        <f>_xlfn.LET(_xlpm.raw,_xlfn.XLOOKUP(A146,SITE3!$C$4:$C$1223,SITE3!$E$4:$E$1223,_xlfn.XLOOKUP(A146,SITE3!$C$4:$C$1223,SITE3!$F$4:$F$1223)),_xlpm.cleanRaw,SUBSTITUTE(_xlpm.raw,"_PIN","."),_xlpm.mainPart,MID(_xlpm.cleanRaw,2,FIND(".",_xlpm.cleanRaw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809096</v>
      </c>
      <c r="H146" t="str">
        <f>_xlfn.LET(_xlpm.raw,_xlfn.XLOOKUP(A146,SITE5!$C$4:$C$1223,SITE5!$E$4:$E$1223,_xlfn.XLOOKUP(A146,SITE5!$C$4:$C$1223,SITE5!$F$4:$F$1223)),_xlpm.cleanRaw,SUBSTITUTE(_xlpm.raw,"_PIN","."),_xlpm.mainPart,MID(_xlpm.cleanRaw,2,FIND(".",_xlpm.cleanRaw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I146" t="str">
        <f>_xlfn.LET(_xlpm.raw,_xlfn.XLOOKUP(A146,SITE5!$C$4:$C$1223,SITE5!$E$4:$E$1223,_xlfn.XLOOKUP(A146,SITE5!$C$4:$C$1223,SITE5!$F$4:$F$1223)),_xlpm.cleanRaw,SUBSTITUTE(_xlpm.raw,"_PIN","."),_xlpm.mainPart,MID(_xlpm.cleanRaw,2,FIND(".",_xlpm.cleanRaw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J146" t="str">
        <f>""</f>
        <v/>
      </c>
      <c r="K146" t="str">
        <f t="shared" si="2"/>
        <v>D38;DDI2_TXN[2];LA144;6.58367999999999;118.50624;505061;809096;709020;709020;</v>
      </c>
    </row>
    <row r="147" spans="1:11">
      <c r="A147" t="s">
        <v>4074</v>
      </c>
      <c r="B147" t="str">
        <f>_xlfn.XLOOKUP(A147,SITE1!$S$4:$S$1223,SITE1!$T$4:$T$1223)</f>
        <v>VSS</v>
      </c>
      <c r="C147" t="str" cm="1">
        <f t="array" ref="C147">_xlfn.TEXTJOIN(",",TRUE,_xlfn.UNIQUE(TRANSPOSE(_xlfn.MAP(_xlfn.XLOOKUP(A147,SITE1!$C$4:$C$1223,SITE1!$G$4:$L$1223),_xlfn.LAMBDA(_xlpm.x,IF(_xlpm.x&lt;&gt;"",TRIM(CLEAN(LEFT(_xlpm.x,FIND(".",_xlpm.x &amp; ".")-1))),""))))))</f>
        <v/>
      </c>
      <c r="D147">
        <v>3.2918399999999899</v>
      </c>
      <c r="E147">
        <v>118.50624000000001</v>
      </c>
      <c r="F147" t="str">
        <f>_xlfn.LET(_xlpm.raw,_xlfn.XLOOKUP(A147,SITE1!$C$4:$C$1223,SITE1!$E$4:$E$1223,_xlfn.XLOOKUP(A147,SITE1!$C$4:$C$1223,SITE1!$F$4:$F$1223)),_xlpm.cleanRaw,SUBSTITUTE(SUBSTITUTE(_xlpm.raw,"_PIN","."),"PIN","."),_xlpm.mainPart,MID(_xlpm.cleanRaw,2,FIND(".",_xlpm.cleanRaw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_xlfn.LET(_xlpm.raw,_xlfn.XLOOKUP(A147,SITE3!$C$4:$C$1223,SITE3!$E$4:$E$1223,_xlfn.XLOOKUP(A147,SITE3!$C$4:$C$1223,SITE3!$F$4:$F$1223)),_xlpm.cleanRaw,SUBSTITUTE(_xlpm.raw,"_PIN","."),_xlpm.mainPart,MID(_xlpm.cleanRaw,2,FIND(".",_xlpm.cleanRaw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7" t="str">
        <f>_xlfn.LET(_xlpm.raw,_xlfn.XLOOKUP(A147,SITE5!$C$4:$C$1223,SITE5!$E$4:$E$1223,_xlfn.XLOOKUP(A147,SITE5!$C$4:$C$1223,SITE5!$F$4:$F$1223)),_xlpm.cleanRaw,SUBSTITUTE(_xlpm.raw,"_PIN","."),_xlpm.mainPart,MID(_xlpm.cleanRaw,2,FIND(".",_xlpm.cleanRaw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7" t="str">
        <f>_xlfn.LET(_xlpm.raw,_xlfn.XLOOKUP(A147,SITE5!$C$4:$C$1223,SITE5!$E$4:$E$1223,_xlfn.XLOOKUP(A147,SITE5!$C$4:$C$1223,SITE5!$F$4:$F$1223)),_xlpm.cleanRaw,SUBSTITUTE(_xlpm.raw,"_PIN","."),_xlpm.mainPart,MID(_xlpm.cleanRaw,2,FIND(".",_xlpm.cleanRaw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7" t="str">
        <f>""</f>
        <v/>
      </c>
      <c r="K147" t="str">
        <f t="shared" si="2"/>
        <v>D39;VSS;;3.29183999999999;118.50624;;;;;</v>
      </c>
    </row>
    <row r="148" spans="1:11">
      <c r="A148" t="s">
        <v>790</v>
      </c>
      <c r="B148" t="str">
        <f>_xlfn.XLOOKUP(A148,SITE1!$S$4:$S$1223,SITE1!$T$4:$T$1223)</f>
        <v>DDI3_TXP[2]</v>
      </c>
      <c r="C148" t="str" cm="1">
        <f t="array" ref="C148">_xlfn.TEXTJOIN(",",TRUE,_xlfn.UNIQUE(TRANSPOSE(_xlfn.MAP(_xlfn.XLOOKUP(A148,SITE1!$C$4:$C$1223,SITE1!$G$4:$L$1223),_xlfn.LAMBDA(_xlpm.x,IF(_xlpm.x&lt;&gt;"",TRIM(CLEAN(LEFT(_xlpm.x,FIND(".",_xlpm.x &amp; ".")-1))),""))))))</f>
        <v>LA146</v>
      </c>
      <c r="D148">
        <v>0</v>
      </c>
      <c r="E148">
        <v>118.50624000000001</v>
      </c>
      <c r="F148" t="str">
        <f>_xlfn.LET(_xlpm.raw,_xlfn.XLOOKUP(A148,SITE1!$C$4:$C$1223,SITE1!$E$4:$E$1223,_xlfn.XLOOKUP(A148,SITE1!$C$4:$C$1223,SITE1!$F$4:$F$1223)),_xlpm.cleanRaw,SUBSTITUTE(SUBSTITUTE(_xlpm.raw,"_PIN","."),"PIN","."),_xlpm.mainPart,MID(_xlpm.cleanRaw,2,FIND(".",_xlpm.cleanRaw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G148" t="str">
        <f>_xlfn.LET(_xlpm.raw,_xlfn.XLOOKUP(A148,SITE3!$C$4:$C$1223,SITE3!$E$4:$E$1223,_xlfn.XLOOKUP(A148,SITE3!$C$4:$C$1223,SITE3!$F$4:$F$1223)),_xlpm.cleanRaw,SUBSTITUTE(_xlpm.raw,"_PIN","."),_xlpm.mainPart,MID(_xlpm.cleanRaw,2,FIND(".",_xlpm.cleanRaw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503038</v>
      </c>
      <c r="H148" t="str">
        <f>_xlfn.LET(_xlpm.raw,_xlfn.XLOOKUP(A148,SITE5!$C$4:$C$1223,SITE5!$E$4:$E$1223,_xlfn.XLOOKUP(A148,SITE5!$C$4:$C$1223,SITE5!$F$4:$F$1223)),_xlpm.cleanRaw,SUBSTITUTE(_xlpm.raw,"_PIN","."),_xlpm.mainPart,MID(_xlpm.cleanRaw,2,FIND(".",_xlpm.cleanRaw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I148" t="str">
        <f>_xlfn.LET(_xlpm.raw,_xlfn.XLOOKUP(A148,SITE5!$C$4:$C$1223,SITE5!$E$4:$E$1223,_xlfn.XLOOKUP(A148,SITE5!$C$4:$C$1223,SITE5!$F$4:$F$1223)),_xlpm.cleanRaw,SUBSTITUTE(_xlpm.raw,"_PIN","."),_xlpm.mainPart,MID(_xlpm.cleanRaw,2,FIND(".",_xlpm.cleanRaw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J148" t="str">
        <f>""</f>
        <v/>
      </c>
      <c r="K148" t="str">
        <f t="shared" si="2"/>
        <v>D40;DDI3_TXP[2];LA146;0;118.50624;504110;503038;708074;708074;</v>
      </c>
    </row>
    <row r="149" spans="1:11">
      <c r="A149" t="s">
        <v>3337</v>
      </c>
      <c r="B149" t="str">
        <f>_xlfn.XLOOKUP(A149,SITE1!$S$4:$S$1223,SITE1!$T$4:$T$1223)</f>
        <v>PCIEX16_TXN[6]</v>
      </c>
      <c r="C149" t="str" cm="1">
        <f t="array" ref="C149">_xlfn.TEXTJOIN(",",TRUE,_xlfn.UNIQUE(TRANSPOSE(_xlfn.MAP(_xlfn.XLOOKUP(A149,SITE1!$C$4:$C$1223,SITE1!$G$4:$L$1223),_xlfn.LAMBDA(_xlpm.x,IF(_xlpm.x&lt;&gt;"",TRIM(CLEAN(LEFT(_xlpm.x,FIND(".",_xlpm.x &amp; ".")-1))),""))))))</f>
        <v>LA113,CA113,KA107</v>
      </c>
      <c r="D149">
        <v>128.38176000000001</v>
      </c>
      <c r="E149">
        <v>115.2144</v>
      </c>
      <c r="F149" t="str">
        <f>_xlfn.LET(_xlpm.raw,_xlfn.XLOOKUP(A149,SITE1!$C$4:$C$1223,SITE1!$E$4:$E$1223,_xlfn.XLOOKUP(A149,SITE1!$C$4:$C$1223,SITE1!$F$4:$F$1223)),_xlpm.cleanRaw,SUBSTITUTE(SUBSTITUTE(_xlpm.raw,"_PIN","."),"PIN","."),_xlpm.mainPart,MID(_xlpm.cleanRaw,2,FIND(".",_xlpm.cleanRaw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G149" t="str">
        <f>_xlfn.LET(_xlpm.raw,_xlfn.XLOOKUP(A149,SITE3!$C$4:$C$1223,SITE3!$E$4:$E$1223,_xlfn.XLOOKUP(A149,SITE3!$C$4:$C$1223,SITE3!$F$4:$F$1223)),_xlpm.cleanRaw,SUBSTITUTE(_xlpm.raw,"_PIN","."),_xlpm.mainPart,MID(_xlpm.cleanRaw,2,FIND(".",_xlpm.cleanRaw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49" t="str">
        <f>_xlfn.LET(_xlpm.raw,_xlfn.XLOOKUP(A149,SITE5!$C$4:$C$1223,SITE5!$E$4:$E$1223,_xlfn.XLOOKUP(A149,SITE5!$C$4:$C$1223,SITE5!$F$4:$F$1223)),_xlpm.cleanRaw,SUBSTITUTE(_xlpm.raw,"_PIN","."),_xlpm.mainPart,MID(_xlpm.cleanRaw,2,FIND(".",_xlpm.cleanRaw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49" t="str">
        <f>_xlfn.LET(_xlpm.raw,_xlfn.XLOOKUP(A149,SITE5!$C$4:$C$1223,SITE5!$E$4:$E$1223,_xlfn.XLOOKUP(A149,SITE5!$C$4:$C$1223,SITE5!$F$4:$F$1223)),_xlpm.cleanRaw,SUBSTITUTE(_xlpm.raw,"_PIN","."),_xlpm.mainPart,MID(_xlpm.cleanRaw,2,FIND(".",_xlpm.cleanRaw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49" t="str">
        <f>""</f>
        <v/>
      </c>
      <c r="K149" t="str">
        <f t="shared" si="2"/>
        <v>E1;PCIEX16_TXN[6];LA113,CA113,KA107;128.38176;115.2144;505055;808043;708054;708054;</v>
      </c>
    </row>
    <row r="150" spans="1:11">
      <c r="A150" t="s">
        <v>3403</v>
      </c>
      <c r="B150" t="str">
        <f>_xlfn.XLOOKUP(A150,SITE1!$S$4:$S$1223,SITE1!$T$4:$T$1223)</f>
        <v>PCIEX16_TXP[6]</v>
      </c>
      <c r="C150" t="str" cm="1">
        <f t="array" ref="C150">_xlfn.TEXTJOIN(",",TRUE,_xlfn.UNIQUE(TRANSPOSE(_xlfn.MAP(_xlfn.XLOOKUP(A150,SITE1!$C$4:$C$1223,SITE1!$G$4:$L$1223),_xlfn.LAMBDA(_xlpm.x,IF(_xlpm.x&lt;&gt;"",TRIM(CLEAN(LEFT(_xlpm.x,FIND(".",_xlpm.x &amp; ".")-1))),""))))))</f>
        <v/>
      </c>
      <c r="D150">
        <v>125.08992000000001</v>
      </c>
      <c r="E150">
        <v>115.2144</v>
      </c>
      <c r="F150" t="str">
        <f>_xlfn.LET(_xlpm.raw,_xlfn.XLOOKUP(A150,SITE1!$C$4:$C$1223,SITE1!$E$4:$E$1223,_xlfn.XLOOKUP(A150,SITE1!$C$4:$C$1223,SITE1!$F$4:$F$1223)),_xlpm.cleanRaw,SUBSTITUTE(SUBSTITUTE(_xlpm.raw,"_PIN","."),"PIN","."),_xlpm.mainPart,MID(_xlpm.cleanRaw,2,FIND(".",_xlpm.cleanRaw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G150" t="str">
        <f>_xlfn.LET(_xlpm.raw,_xlfn.XLOOKUP(A150,SITE3!$C$4:$C$1223,SITE3!$E$4:$E$1223,_xlfn.XLOOKUP(A150,SITE3!$C$4:$C$1223,SITE3!$F$4:$F$1223)),_xlpm.cleanRaw,SUBSTITUTE(_xlpm.raw,"_PIN","."),_xlpm.mainPart,MID(_xlpm.cleanRaw,2,FIND(".",_xlpm.cleanRaw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50" t="str">
        <f>_xlfn.LET(_xlpm.raw,_xlfn.XLOOKUP(A150,SITE5!$C$4:$C$1223,SITE5!$E$4:$E$1223,_xlfn.XLOOKUP(A150,SITE5!$C$4:$C$1223,SITE5!$F$4:$F$1223)),_xlpm.cleanRaw,SUBSTITUTE(_xlpm.raw,"_PIN","."),_xlpm.mainPart,MID(_xlpm.cleanRaw,2,FIND(".",_xlpm.cleanRaw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50" t="str">
        <f>_xlfn.LET(_xlpm.raw,_xlfn.XLOOKUP(A150,SITE5!$C$4:$C$1223,SITE5!$E$4:$E$1223,_xlfn.XLOOKUP(A150,SITE5!$C$4:$C$1223,SITE5!$F$4:$F$1223)),_xlpm.cleanRaw,SUBSTITUTE(_xlpm.raw,"_PIN","."),_xlpm.mainPart,MID(_xlpm.cleanRaw,2,FIND(".",_xlpm.cleanRaw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50" t="str">
        <f>""</f>
        <v/>
      </c>
      <c r="K150" t="str">
        <f t="shared" si="2"/>
        <v>E2;PCIEX16_TXP[6];;125.08992;115.2144;505057;808045;708052;708052;</v>
      </c>
    </row>
    <row r="151" spans="1:11">
      <c r="A151" t="s">
        <v>4083</v>
      </c>
      <c r="B151" t="str">
        <f>_xlfn.XLOOKUP(A151,SITE1!$S$4:$S$1223,SITE1!$T$4:$T$1223)</f>
        <v>VSS</v>
      </c>
      <c r="C151" t="str" cm="1">
        <f t="array" ref="C151">_xlfn.TEXTJOIN(",",TRUE,_xlfn.UNIQUE(TRANSPOSE(_xlfn.MAP(_xlfn.XLOOKUP(A151,SITE1!$C$4:$C$1223,SITE1!$G$4:$L$1223),_xlfn.LAMBDA(_xlpm.x,IF(_xlpm.x&lt;&gt;"",TRIM(CLEAN(LEFT(_xlpm.x,FIND(".",_xlpm.x &amp; ".")-1))),""))))))</f>
        <v/>
      </c>
      <c r="D151">
        <v>121.79808</v>
      </c>
      <c r="E151">
        <v>115.2144</v>
      </c>
      <c r="F151" t="str">
        <f>_xlfn.LET(_xlpm.raw,_xlfn.XLOOKUP(A151,SITE1!$C$4:$C$1223,SITE1!$E$4:$E$1223,_xlfn.XLOOKUP(A151,SITE1!$C$4:$C$1223,SITE1!$F$4:$F$1223)),_xlpm.cleanRaw,SUBSTITUTE(SUBSTITUTE(_xlpm.raw,"_PIN","."),"PIN","."),_xlpm.mainPart,MID(_xlpm.cleanRaw,2,FIND(".",_xlpm.cleanRaw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1" t="str">
        <f>_xlfn.LET(_xlpm.raw,_xlfn.XLOOKUP(A151,SITE3!$C$4:$C$1223,SITE3!$E$4:$E$1223,_xlfn.XLOOKUP(A151,SITE3!$C$4:$C$1223,SITE3!$F$4:$F$1223)),_xlpm.cleanRaw,SUBSTITUTE(_xlpm.raw,"_PIN","."),_xlpm.mainPart,MID(_xlpm.cleanRaw,2,FIND(".",_xlpm.cleanRaw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1" t="str">
        <f>_xlfn.LET(_xlpm.raw,_xlfn.XLOOKUP(A151,SITE5!$C$4:$C$1223,SITE5!$E$4:$E$1223,_xlfn.XLOOKUP(A151,SITE5!$C$4:$C$1223,SITE5!$F$4:$F$1223)),_xlpm.cleanRaw,SUBSTITUTE(_xlpm.raw,"_PIN","."),_xlpm.mainPart,MID(_xlpm.cleanRaw,2,FIND(".",_xlpm.cleanRaw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1" t="str">
        <f>_xlfn.LET(_xlpm.raw,_xlfn.XLOOKUP(A151,SITE5!$C$4:$C$1223,SITE5!$E$4:$E$1223,_xlfn.XLOOKUP(A151,SITE5!$C$4:$C$1223,SITE5!$F$4:$F$1223)),_xlpm.cleanRaw,SUBSTITUTE(_xlpm.raw,"_PIN","."),_xlpm.mainPart,MID(_xlpm.cleanRaw,2,FIND(".",_xlpm.cleanRaw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1" t="str">
        <f>""</f>
        <v/>
      </c>
      <c r="K151" t="str">
        <f t="shared" si="2"/>
        <v>E3;VSS;;121.79808;115.2144;;;;;</v>
      </c>
    </row>
    <row r="152" spans="1:11">
      <c r="A152" t="s">
        <v>59</v>
      </c>
      <c r="B152" t="str">
        <f>_xlfn.XLOOKUP(A152,SITE1!$S$4:$S$1223,SITE1!$T$4:$T$1223)</f>
        <v>DMI_AMON1</v>
      </c>
      <c r="C152" t="str" cm="1">
        <f t="array" ref="C152">_xlfn.TEXTJOIN(",",TRUE,_xlfn.UNIQUE(TRANSPOSE(_xlfn.MAP(_xlfn.XLOOKUP(A152,SITE1!$C$4:$C$1223,SITE1!$G$4:$L$1223),_xlfn.LAMBDA(_xlpm.x,IF(_xlpm.x&lt;&gt;"",TRIM(CLEAN(LEFT(_xlpm.x,FIND(".",_xlpm.x &amp; ".")-1))),""))))))</f>
        <v/>
      </c>
      <c r="D152">
        <v>118.50624000000001</v>
      </c>
      <c r="E152">
        <v>115.2144</v>
      </c>
      <c r="F152" t="str">
        <f>_xlfn.LET(_xlpm.raw,_xlfn.XLOOKUP(A152,SITE1!$C$4:$C$1223,SITE1!$E$4:$E$1223,_xlfn.XLOOKUP(A152,SITE1!$C$4:$C$1223,SITE1!$F$4:$F$1223)),_xlpm.cleanRaw,SUBSTITUTE(SUBSTITUTE(_xlpm.raw,"_PIN","."),"PIN","."),_xlpm.mainPart,MID(_xlpm.cleanRaw,2,FIND(".",_xlpm.cleanRaw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G152" t="str">
        <f>_xlfn.LET(_xlpm.raw,_xlfn.XLOOKUP(A152,SITE3!$C$4:$C$1223,SITE3!$E$4:$E$1223,_xlfn.XLOOKUP(A152,SITE3!$C$4:$C$1223,SITE3!$F$4:$F$1223)),_xlpm.cleanRaw,SUBSTITUTE(_xlpm.raw,"_PIN","."),_xlpm.mainPart,MID(_xlpm.cleanRaw,2,FIND(".",_xlpm.cleanRaw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809123</v>
      </c>
      <c r="H152" t="str">
        <f>_xlfn.LET(_xlpm.raw,_xlfn.XLOOKUP(A152,SITE5!$C$4:$C$1223,SITE5!$E$4:$E$1223,_xlfn.XLOOKUP(A152,SITE5!$C$4:$C$1223,SITE5!$F$4:$F$1223)),_xlpm.cleanRaw,SUBSTITUTE(_xlpm.raw,"_PIN","."),_xlpm.mainPart,MID(_xlpm.cleanRaw,2,FIND(".",_xlpm.cleanRaw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I152" t="str">
        <f>_xlfn.LET(_xlpm.raw,_xlfn.XLOOKUP(A152,SITE5!$C$4:$C$1223,SITE5!$E$4:$E$1223,_xlfn.XLOOKUP(A152,SITE5!$C$4:$C$1223,SITE5!$F$4:$F$1223)),_xlpm.cleanRaw,SUBSTITUTE(_xlpm.raw,"_PIN","."),_xlpm.mainPart,MID(_xlpm.cleanRaw,2,FIND(".",_xlpm.cleanRaw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J152" t="str">
        <f>""</f>
        <v/>
      </c>
      <c r="K152" t="str">
        <f t="shared" si="2"/>
        <v>E4;DMI_AMON1;;118.50624;115.2144;508072;809123;602075;602075;</v>
      </c>
    </row>
    <row r="153" spans="1:11">
      <c r="A153" t="s">
        <v>4086</v>
      </c>
      <c r="B153" t="str">
        <f>_xlfn.XLOOKUP(A153,SITE1!$S$4:$S$1223,SITE1!$T$4:$T$1223)</f>
        <v>VSS</v>
      </c>
      <c r="C153" t="str" cm="1">
        <f t="array" ref="C153">_xlfn.TEXTJOIN(",",TRUE,_xlfn.UNIQUE(TRANSPOSE(_xlfn.MAP(_xlfn.XLOOKUP(A153,SITE1!$C$4:$C$1223,SITE1!$G$4:$L$1223),_xlfn.LAMBDA(_xlpm.x,IF(_xlpm.x&lt;&gt;"",TRIM(CLEAN(LEFT(_xlpm.x,FIND(".",_xlpm.x &amp; ".")-1))),""))))))</f>
        <v/>
      </c>
      <c r="D153">
        <v>115.2144</v>
      </c>
      <c r="E153">
        <v>115.2144</v>
      </c>
      <c r="F153" t="str">
        <f>_xlfn.LET(_xlpm.raw,_xlfn.XLOOKUP(A153,SITE1!$C$4:$C$1223,SITE1!$E$4:$E$1223,_xlfn.XLOOKUP(A153,SITE1!$C$4:$C$1223,SITE1!$F$4:$F$1223)),_xlpm.cleanRaw,SUBSTITUTE(SUBSTITUTE(_xlpm.raw,"_PIN","."),"PIN","."),_xlpm.mainPart,MID(_xlpm.cleanRaw,2,FIND(".",_xlpm.cleanRaw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3" t="str">
        <f>_xlfn.LET(_xlpm.raw,_xlfn.XLOOKUP(A153,SITE3!$C$4:$C$1223,SITE3!$E$4:$E$1223,_xlfn.XLOOKUP(A153,SITE3!$C$4:$C$1223,SITE3!$F$4:$F$1223)),_xlpm.cleanRaw,SUBSTITUTE(_xlpm.raw,"_PIN","."),_xlpm.mainPart,MID(_xlpm.cleanRaw,2,FIND(".",_xlpm.cleanRaw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3" t="str">
        <f>_xlfn.LET(_xlpm.raw,_xlfn.XLOOKUP(A153,SITE5!$C$4:$C$1223,SITE5!$E$4:$E$1223,_xlfn.XLOOKUP(A153,SITE5!$C$4:$C$1223,SITE5!$F$4:$F$1223)),_xlpm.cleanRaw,SUBSTITUTE(_xlpm.raw,"_PIN","."),_xlpm.mainPart,MID(_xlpm.cleanRaw,2,FIND(".",_xlpm.cleanRaw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3" t="str">
        <f>_xlfn.LET(_xlpm.raw,_xlfn.XLOOKUP(A153,SITE5!$C$4:$C$1223,SITE5!$E$4:$E$1223,_xlfn.XLOOKUP(A153,SITE5!$C$4:$C$1223,SITE5!$F$4:$F$1223)),_xlpm.cleanRaw,SUBSTITUTE(_xlpm.raw,"_PIN","."),_xlpm.mainPart,MID(_xlpm.cleanRaw,2,FIND(".",_xlpm.cleanRaw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3" t="str">
        <f>""</f>
        <v/>
      </c>
      <c r="K153" t="str">
        <f t="shared" si="2"/>
        <v>E5;VSS;;115.2144;115.2144;;;;;</v>
      </c>
    </row>
    <row r="154" spans="1:11">
      <c r="A154" t="s">
        <v>3068</v>
      </c>
      <c r="B154" t="str">
        <f>_xlfn.XLOOKUP(A154,SITE1!$S$4:$S$1223,SITE1!$T$4:$T$1223)</f>
        <v>PCIEX16_RXN[5]</v>
      </c>
      <c r="C154" t="str" cm="1">
        <f t="array" ref="C154">_xlfn.TEXTJOIN(",",TRUE,_xlfn.UNIQUE(TRANSPOSE(_xlfn.MAP(_xlfn.XLOOKUP(A154,SITE1!$C$4:$C$1223,SITE1!$G$4:$L$1223),_xlfn.LAMBDA(_xlpm.x,IF(_xlpm.x&lt;&gt;"",TRIM(CLEAN(LEFT(_xlpm.x,FIND(".",_xlpm.x &amp; ".")-1))),""))))))</f>
        <v>KA106,LA111</v>
      </c>
      <c r="D154">
        <v>111.92256</v>
      </c>
      <c r="E154">
        <v>115.2144</v>
      </c>
      <c r="F154" t="str">
        <f>_xlfn.LET(_xlpm.raw,_xlfn.XLOOKUP(A154,SITE1!$C$4:$C$1223,SITE1!$E$4:$E$1223,_xlfn.XLOOKUP(A154,SITE1!$C$4:$C$1223,SITE1!$F$4:$F$1223)),_xlpm.cleanRaw,SUBSTITUTE(SUBSTITUTE(_xlpm.raw,"_PIN","."),"PIN","."),_xlpm.mainPart,MID(_xlpm.cleanRaw,2,FIND(".",_xlpm.cleanRaw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G154" t="str">
        <f>_xlfn.LET(_xlpm.raw,_xlfn.XLOOKUP(A154,SITE3!$C$4:$C$1223,SITE3!$E$4:$E$1223,_xlfn.XLOOKUP(A154,SITE3!$C$4:$C$1223,SITE3!$F$4:$F$1223)),_xlpm.cleanRaw,SUBSTITUTE(_xlpm.raw,"_PIN","."),_xlpm.mainPart,MID(_xlpm.cleanRaw,2,FIND(".",_xlpm.cleanRaw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54" t="str">
        <f>_xlfn.LET(_xlpm.raw,_xlfn.XLOOKUP(A154,SITE5!$C$4:$C$1223,SITE5!$E$4:$E$1223,_xlfn.XLOOKUP(A154,SITE5!$C$4:$C$1223,SITE5!$F$4:$F$1223)),_xlpm.cleanRaw,SUBSTITUTE(_xlpm.raw,"_PIN","."),_xlpm.mainPart,MID(_xlpm.cleanRaw,2,FIND(".",_xlpm.cleanRaw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54" t="str">
        <f>_xlfn.LET(_xlpm.raw,_xlfn.XLOOKUP(A154,SITE5!$C$4:$C$1223,SITE5!$E$4:$E$1223,_xlfn.XLOOKUP(A154,SITE5!$C$4:$C$1223,SITE5!$F$4:$F$1223)),_xlpm.cleanRaw,SUBSTITUTE(_xlpm.raw,"_PIN","."),_xlpm.mainPart,MID(_xlpm.cleanRaw,2,FIND(".",_xlpm.cleanRaw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54" t="str">
        <f>""</f>
        <v/>
      </c>
      <c r="K154" t="str">
        <f t="shared" si="2"/>
        <v>E6;PCIEX16_RXN[5];KA106,LA111;111.92256;115.2144;505060;503005;708073;708073;</v>
      </c>
    </row>
    <row r="155" spans="1:11">
      <c r="A155" t="s">
        <v>3231</v>
      </c>
      <c r="B155" t="str">
        <f>_xlfn.XLOOKUP(A155,SITE1!$S$4:$S$1223,SITE1!$T$4:$T$1223)</f>
        <v>PCIEX16_RXP[5]</v>
      </c>
      <c r="C155" t="str" cm="1">
        <f t="array" ref="C155">_xlfn.TEXTJOIN(",",TRUE,_xlfn.UNIQUE(TRANSPOSE(_xlfn.MAP(_xlfn.XLOOKUP(A155,SITE1!$C$4:$C$1223,SITE1!$G$4:$L$1223),_xlfn.LAMBDA(_xlpm.x,IF(_xlpm.x&lt;&gt;"",TRIM(CLEAN(LEFT(_xlpm.x,FIND(".",_xlpm.x &amp; ".")-1))),""))))))</f>
        <v>KA106,LA112</v>
      </c>
      <c r="D155">
        <v>108.63072</v>
      </c>
      <c r="E155">
        <v>115.2144</v>
      </c>
      <c r="F155" t="str">
        <f>_xlfn.LET(_xlpm.raw,_xlfn.XLOOKUP(A155,SITE1!$C$4:$C$1223,SITE1!$E$4:$E$1223,_xlfn.XLOOKUP(A155,SITE1!$C$4:$C$1223,SITE1!$F$4:$F$1223)),_xlpm.cleanRaw,SUBSTITUTE(SUBSTITUTE(_xlpm.raw,"_PIN","."),"PIN","."),_xlpm.mainPart,MID(_xlpm.cleanRaw,2,FIND(".",_xlpm.cleanRaw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G155" t="str">
        <f>_xlfn.LET(_xlpm.raw,_xlfn.XLOOKUP(A155,SITE3!$C$4:$C$1223,SITE3!$E$4:$E$1223,_xlfn.XLOOKUP(A155,SITE3!$C$4:$C$1223,SITE3!$F$4:$F$1223)),_xlpm.cleanRaw,SUBSTITUTE(_xlpm.raw,"_PIN","."),_xlpm.mainPart,MID(_xlpm.cleanRaw,2,FIND(".",_xlpm.cleanRaw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55" t="str">
        <f>_xlfn.LET(_xlpm.raw,_xlfn.XLOOKUP(A155,SITE5!$C$4:$C$1223,SITE5!$E$4:$E$1223,_xlfn.XLOOKUP(A155,SITE5!$C$4:$C$1223,SITE5!$F$4:$F$1223)),_xlpm.cleanRaw,SUBSTITUTE(_xlpm.raw,"_PIN","."),_xlpm.mainPart,MID(_xlpm.cleanRaw,2,FIND(".",_xlpm.cleanRaw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55" t="str">
        <f>_xlfn.LET(_xlpm.raw,_xlfn.XLOOKUP(A155,SITE5!$C$4:$C$1223,SITE5!$E$4:$E$1223,_xlfn.XLOOKUP(A155,SITE5!$C$4:$C$1223,SITE5!$F$4:$F$1223)),_xlpm.cleanRaw,SUBSTITUTE(_xlpm.raw,"_PIN","."),_xlpm.mainPart,MID(_xlpm.cleanRaw,2,FIND(".",_xlpm.cleanRaw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55" t="str">
        <f>""</f>
        <v/>
      </c>
      <c r="K155" t="str">
        <f t="shared" si="2"/>
        <v>E7;PCIEX16_RXP[5];KA106,LA112;108.63072;115.2144;505062;503006;708057;708057;</v>
      </c>
    </row>
    <row r="156" spans="1:11">
      <c r="A156" t="s">
        <v>4087</v>
      </c>
      <c r="B156" t="str">
        <f>_xlfn.XLOOKUP(A156,SITE1!$S$4:$S$1223,SITE1!$T$4:$T$1223)</f>
        <v>VSS</v>
      </c>
      <c r="C156" t="str" cm="1">
        <f t="array" ref="C156">_xlfn.TEXTJOIN(",",TRUE,_xlfn.UNIQUE(TRANSPOSE(_xlfn.MAP(_xlfn.XLOOKUP(A156,SITE1!$C$4:$C$1223,SITE1!$G$4:$L$1223),_xlfn.LAMBDA(_xlpm.x,IF(_xlpm.x&lt;&gt;"",TRIM(CLEAN(LEFT(_xlpm.x,FIND(".",_xlpm.x &amp; ".")-1))),""))))))</f>
        <v/>
      </c>
      <c r="D156">
        <v>105.33887999999899</v>
      </c>
      <c r="E156">
        <v>115.2144</v>
      </c>
      <c r="F156" t="str">
        <f>_xlfn.LET(_xlpm.raw,_xlfn.XLOOKUP(A156,SITE1!$C$4:$C$1223,SITE1!$E$4:$E$1223,_xlfn.XLOOKUP(A156,SITE1!$C$4:$C$1223,SITE1!$F$4:$F$1223)),_xlpm.cleanRaw,SUBSTITUTE(SUBSTITUTE(_xlpm.raw,"_PIN","."),"PIN","."),_xlpm.mainPart,MID(_xlpm.cleanRaw,2,FIND(".",_xlpm.cleanRaw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6" t="str">
        <f>_xlfn.LET(_xlpm.raw,_xlfn.XLOOKUP(A156,SITE3!$C$4:$C$1223,SITE3!$E$4:$E$1223,_xlfn.XLOOKUP(A156,SITE3!$C$4:$C$1223,SITE3!$F$4:$F$1223)),_xlpm.cleanRaw,SUBSTITUTE(_xlpm.raw,"_PIN","."),_xlpm.mainPart,MID(_xlpm.cleanRaw,2,FIND(".",_xlpm.cleanRaw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6" t="str">
        <f>_xlfn.LET(_xlpm.raw,_xlfn.XLOOKUP(A156,SITE5!$C$4:$C$1223,SITE5!$E$4:$E$1223,_xlfn.XLOOKUP(A156,SITE5!$C$4:$C$1223,SITE5!$F$4:$F$1223)),_xlpm.cleanRaw,SUBSTITUTE(_xlpm.raw,"_PIN","."),_xlpm.mainPart,MID(_xlpm.cleanRaw,2,FIND(".",_xlpm.cleanRaw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6" t="str">
        <f>_xlfn.LET(_xlpm.raw,_xlfn.XLOOKUP(A156,SITE5!$C$4:$C$1223,SITE5!$E$4:$E$1223,_xlfn.XLOOKUP(A156,SITE5!$C$4:$C$1223,SITE5!$F$4:$F$1223)),_xlpm.cleanRaw,SUBSTITUTE(_xlpm.raw,"_PIN","."),_xlpm.mainPart,MID(_xlpm.cleanRaw,2,FIND(".",_xlpm.cleanRaw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6" t="str">
        <f>""</f>
        <v/>
      </c>
      <c r="K156" t="str">
        <f t="shared" si="2"/>
        <v>E8;VSS;;105.338879999999;115.2144;;;;;</v>
      </c>
    </row>
    <row r="157" spans="1:11">
      <c r="A157" t="s">
        <v>4088</v>
      </c>
      <c r="B157" t="str">
        <f>_xlfn.XLOOKUP(A157,SITE1!$S$4:$S$1223,SITE1!$T$4:$T$1223)</f>
        <v>VSS</v>
      </c>
      <c r="C157" t="str" cm="1">
        <f t="array" ref="C157">_xlfn.TEXTJOIN(",",TRUE,_xlfn.UNIQUE(TRANSPOSE(_xlfn.MAP(_xlfn.XLOOKUP(A157,SITE1!$C$4:$C$1223,SITE1!$G$4:$L$1223),_xlfn.LAMBDA(_xlpm.x,IF(_xlpm.x&lt;&gt;"",TRIM(CLEAN(LEFT(_xlpm.x,FIND(".",_xlpm.x &amp; ".")-1))),""))))))</f>
        <v/>
      </c>
      <c r="D157">
        <v>102.04704</v>
      </c>
      <c r="E157">
        <v>115.2144</v>
      </c>
      <c r="F157" t="str">
        <f>_xlfn.LET(_xlpm.raw,_xlfn.XLOOKUP(A157,SITE1!$C$4:$C$1223,SITE1!$E$4:$E$1223,_xlfn.XLOOKUP(A157,SITE1!$C$4:$C$1223,SITE1!$F$4:$F$1223)),_xlpm.cleanRaw,SUBSTITUTE(SUBSTITUTE(_xlpm.raw,"_PIN","."),"PIN","."),_xlpm.mainPart,MID(_xlpm.cleanRaw,2,FIND(".",_xlpm.cleanRaw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7" t="str">
        <f>_xlfn.LET(_xlpm.raw,_xlfn.XLOOKUP(A157,SITE3!$C$4:$C$1223,SITE3!$E$4:$E$1223,_xlfn.XLOOKUP(A157,SITE3!$C$4:$C$1223,SITE3!$F$4:$F$1223)),_xlpm.cleanRaw,SUBSTITUTE(_xlpm.raw,"_PIN","."),_xlpm.mainPart,MID(_xlpm.cleanRaw,2,FIND(".",_xlpm.cleanRaw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7" t="str">
        <f>_xlfn.LET(_xlpm.raw,_xlfn.XLOOKUP(A157,SITE5!$C$4:$C$1223,SITE5!$E$4:$E$1223,_xlfn.XLOOKUP(A157,SITE5!$C$4:$C$1223,SITE5!$F$4:$F$1223)),_xlpm.cleanRaw,SUBSTITUTE(_xlpm.raw,"_PIN","."),_xlpm.mainPart,MID(_xlpm.cleanRaw,2,FIND(".",_xlpm.cleanRaw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7" t="str">
        <f>_xlfn.LET(_xlpm.raw,_xlfn.XLOOKUP(A157,SITE5!$C$4:$C$1223,SITE5!$E$4:$E$1223,_xlfn.XLOOKUP(A157,SITE5!$C$4:$C$1223,SITE5!$F$4:$F$1223)),_xlpm.cleanRaw,SUBSTITUTE(_xlpm.raw,"_PIN","."),_xlpm.mainPart,MID(_xlpm.cleanRaw,2,FIND(".",_xlpm.cleanRaw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7" t="str">
        <f>""</f>
        <v/>
      </c>
      <c r="K157" t="str">
        <f t="shared" si="2"/>
        <v>E9;VSS;;102.04704;115.2144;;;;;</v>
      </c>
    </row>
    <row r="158" spans="1:11">
      <c r="A158" t="s">
        <v>4078</v>
      </c>
      <c r="B158" t="str">
        <f>_xlfn.XLOOKUP(A158,SITE1!$S$4:$S$1223,SITE1!$T$4:$T$1223)</f>
        <v>VSS</v>
      </c>
      <c r="C158" t="str" cm="1">
        <f t="array" ref="C158">_xlfn.TEXTJOIN(",",TRUE,_xlfn.UNIQUE(TRANSPOSE(_xlfn.MAP(_xlfn.XLOOKUP(A158,SITE1!$C$4:$C$1223,SITE1!$G$4:$L$1223),_xlfn.LAMBDA(_xlpm.x,IF(_xlpm.x&lt;&gt;"",TRIM(CLEAN(LEFT(_xlpm.x,FIND(".",_xlpm.x &amp; ".")-1))),""))))))</f>
        <v/>
      </c>
      <c r="D158">
        <v>98.755200000000002</v>
      </c>
      <c r="E158">
        <v>115.2144</v>
      </c>
      <c r="F158" t="str">
        <f>_xlfn.LET(_xlpm.raw,_xlfn.XLOOKUP(A158,SITE1!$C$4:$C$1223,SITE1!$E$4:$E$1223,_xlfn.XLOOKUP(A158,SITE1!$C$4:$C$1223,SITE1!$F$4:$F$1223)),_xlpm.cleanRaw,SUBSTITUTE(SUBSTITUTE(_xlpm.raw,"_PIN","."),"PIN","."),_xlpm.mainPart,MID(_xlpm.cleanRaw,2,FIND(".",_xlpm.cleanRaw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_xlfn.LET(_xlpm.raw,_xlfn.XLOOKUP(A158,SITE3!$C$4:$C$1223,SITE3!$E$4:$E$1223,_xlfn.XLOOKUP(A158,SITE3!$C$4:$C$1223,SITE3!$F$4:$F$1223)),_xlpm.cleanRaw,SUBSTITUTE(_xlpm.raw,"_PIN","."),_xlpm.mainPart,MID(_xlpm.cleanRaw,2,FIND(".",_xlpm.cleanRaw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8" t="str">
        <f>_xlfn.LET(_xlpm.raw,_xlfn.XLOOKUP(A158,SITE5!$C$4:$C$1223,SITE5!$E$4:$E$1223,_xlfn.XLOOKUP(A158,SITE5!$C$4:$C$1223,SITE5!$F$4:$F$1223)),_xlpm.cleanRaw,SUBSTITUTE(_xlpm.raw,"_PIN","."),_xlpm.mainPart,MID(_xlpm.cleanRaw,2,FIND(".",_xlpm.cleanRaw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8" t="str">
        <f>_xlfn.LET(_xlpm.raw,_xlfn.XLOOKUP(A158,SITE5!$C$4:$C$1223,SITE5!$E$4:$E$1223,_xlfn.XLOOKUP(A158,SITE5!$C$4:$C$1223,SITE5!$F$4:$F$1223)),_xlpm.cleanRaw,SUBSTITUTE(_xlpm.raw,"_PIN","."),_xlpm.mainPart,MID(_xlpm.cleanRaw,2,FIND(".",_xlpm.cleanRaw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8" t="str">
        <f>""</f>
        <v/>
      </c>
      <c r="K158" t="str">
        <f t="shared" si="2"/>
        <v>E10;VSS;;98.7552;115.2144;;;;;</v>
      </c>
    </row>
    <row r="159" spans="1:11">
      <c r="A159" t="s">
        <v>4079</v>
      </c>
      <c r="B159" t="str">
        <f>_xlfn.XLOOKUP(A159,SITE1!$S$4:$S$1223,SITE1!$T$4:$T$1223)</f>
        <v>VSS</v>
      </c>
      <c r="C159" t="str" cm="1">
        <f t="array" ref="C159">_xlfn.TEXTJOIN(",",TRUE,_xlfn.UNIQUE(TRANSPOSE(_xlfn.MAP(_xlfn.XLOOKUP(A159,SITE1!$C$4:$C$1223,SITE1!$G$4:$L$1223),_xlfn.LAMBDA(_xlpm.x,IF(_xlpm.x&lt;&gt;"",TRIM(CLEAN(LEFT(_xlpm.x,FIND(".",_xlpm.x &amp; ".")-1))),""))))))</f>
        <v/>
      </c>
      <c r="D159">
        <v>95.463359999999597</v>
      </c>
      <c r="E159">
        <v>115.2144</v>
      </c>
      <c r="F159" t="str">
        <f>_xlfn.LET(_xlpm.raw,_xlfn.XLOOKUP(A159,SITE1!$C$4:$C$1223,SITE1!$E$4:$E$1223,_xlfn.XLOOKUP(A159,SITE1!$C$4:$C$1223,SITE1!$F$4:$F$1223)),_xlpm.cleanRaw,SUBSTITUTE(SUBSTITUTE(_xlpm.raw,"_PIN","."),"PIN","."),_xlpm.mainPart,MID(_xlpm.cleanRaw,2,FIND(".",_xlpm.cleanRaw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9" t="str">
        <f>_xlfn.LET(_xlpm.raw,_xlfn.XLOOKUP(A159,SITE3!$C$4:$C$1223,SITE3!$E$4:$E$1223,_xlfn.XLOOKUP(A159,SITE3!$C$4:$C$1223,SITE3!$F$4:$F$1223)),_xlpm.cleanRaw,SUBSTITUTE(_xlpm.raw,"_PIN","."),_xlpm.mainPart,MID(_xlpm.cleanRaw,2,FIND(".",_xlpm.cleanRaw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9" t="str">
        <f>_xlfn.LET(_xlpm.raw,_xlfn.XLOOKUP(A159,SITE5!$C$4:$C$1223,SITE5!$E$4:$E$1223,_xlfn.XLOOKUP(A159,SITE5!$C$4:$C$1223,SITE5!$F$4:$F$1223)),_xlpm.cleanRaw,SUBSTITUTE(_xlpm.raw,"_PIN","."),_xlpm.mainPart,MID(_xlpm.cleanRaw,2,FIND(".",_xlpm.cleanRaw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9" t="str">
        <f>_xlfn.LET(_xlpm.raw,_xlfn.XLOOKUP(A159,SITE5!$C$4:$C$1223,SITE5!$E$4:$E$1223,_xlfn.XLOOKUP(A159,SITE5!$C$4:$C$1223,SITE5!$F$4:$F$1223)),_xlpm.cleanRaw,SUBSTITUTE(_xlpm.raw,"_PIN","."),_xlpm.mainPart,MID(_xlpm.cleanRaw,2,FIND(".",_xlpm.cleanRaw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9" t="str">
        <f>""</f>
        <v/>
      </c>
      <c r="K159" t="str">
        <f t="shared" si="2"/>
        <v>E11;VSS;;95.4633599999996;115.2144;;;;;</v>
      </c>
    </row>
    <row r="160" spans="1:11">
      <c r="A160" t="s">
        <v>539</v>
      </c>
      <c r="B160" t="str">
        <f>_xlfn.XLOOKUP(A160,SITE1!$S$4:$S$1223,SITE1!$T$4:$T$1223)</f>
        <v>CPU_TRIGGERIN</v>
      </c>
      <c r="C160" t="str" cm="1">
        <f t="array" ref="C160">_xlfn.TEXTJOIN(",",TRUE,_xlfn.UNIQUE(TRANSPOSE(_xlfn.MAP(_xlfn.XLOOKUP(A160,SITE1!$C$4:$C$1223,SITE1!$G$4:$L$1223),_xlfn.LAMBDA(_xlpm.x,IF(_xlpm.x&lt;&gt;"",TRIM(CLEAN(LEFT(_xlpm.x,FIND(".",_xlpm.x &amp; ".")-1))),""))))))</f>
        <v/>
      </c>
      <c r="D160">
        <v>92.171519999999603</v>
      </c>
      <c r="E160">
        <v>115.2144</v>
      </c>
      <c r="F160" t="str">
        <f>_xlfn.LET(_xlpm.raw,_xlfn.XLOOKUP(A160,SITE1!$C$4:$C$1223,SITE1!$E$4:$E$1223,_xlfn.XLOOKUP(A160,SITE1!$C$4:$C$1223,SITE1!$F$4:$F$1223)),_xlpm.cleanRaw,SUBSTITUTE(SUBSTITUTE(_xlpm.raw,"_PIN","."),"PIN","."),_xlpm.mainPart,MID(_xlpm.cleanRaw,2,FIND(".",_xlpm.cleanRaw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G160" t="str">
        <f>_xlfn.LET(_xlpm.raw,_xlfn.XLOOKUP(A160,SITE3!$C$4:$C$1223,SITE3!$E$4:$E$1223,_xlfn.XLOOKUP(A160,SITE3!$C$4:$C$1223,SITE3!$F$4:$F$1223)),_xlpm.cleanRaw,SUBSTITUTE(_xlpm.raw,"_PIN","."),_xlpm.mainPart,MID(_xlpm.cleanRaw,2,FIND(".",_xlpm.cleanRaw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807024</v>
      </c>
      <c r="H160" t="str">
        <f>_xlfn.LET(_xlpm.raw,_xlfn.XLOOKUP(A160,SITE5!$C$4:$C$1223,SITE5!$E$4:$E$1223,_xlfn.XLOOKUP(A160,SITE5!$C$4:$C$1223,SITE5!$F$4:$F$1223)),_xlpm.cleanRaw,SUBSTITUTE(_xlpm.raw,"_PIN","."),_xlpm.mainPart,MID(_xlpm.cleanRaw,2,FIND(".",_xlpm.cleanRaw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I160" t="str">
        <f>_xlfn.LET(_xlpm.raw,_xlfn.XLOOKUP(A160,SITE5!$C$4:$C$1223,SITE5!$E$4:$E$1223,_xlfn.XLOOKUP(A160,SITE5!$C$4:$C$1223,SITE5!$F$4:$F$1223)),_xlpm.cleanRaw,SUBSTITUTE(_xlpm.raw,"_PIN","."),_xlpm.mainPart,MID(_xlpm.cleanRaw,2,FIND(".",_xlpm.cleanRaw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J160" t="str">
        <f>""</f>
        <v/>
      </c>
      <c r="K160" t="str">
        <f t="shared" si="2"/>
        <v>E12;CPU_TRIGGERIN;;92.1715199999996;115.2144;505047;807024;708042;708042;</v>
      </c>
    </row>
    <row r="161" spans="1:11">
      <c r="A161" t="s">
        <v>4080</v>
      </c>
      <c r="B161" t="str">
        <f>_xlfn.XLOOKUP(A161,SITE1!$S$4:$S$1223,SITE1!$T$4:$T$1223)</f>
        <v>VSS</v>
      </c>
      <c r="C161" t="str" cm="1">
        <f t="array" ref="C161">_xlfn.TEXTJOIN(",",TRUE,_xlfn.UNIQUE(TRANSPOSE(_xlfn.MAP(_xlfn.XLOOKUP(A161,SITE1!$C$4:$C$1223,SITE1!$G$4:$L$1223),_xlfn.LAMBDA(_xlpm.x,IF(_xlpm.x&lt;&gt;"",TRIM(CLEAN(LEFT(_xlpm.x,FIND(".",_xlpm.x &amp; ".")-1))),""))))))</f>
        <v/>
      </c>
      <c r="D161">
        <v>88.879679999999595</v>
      </c>
      <c r="E161">
        <v>115.2144</v>
      </c>
      <c r="F161" t="str">
        <f>_xlfn.LET(_xlpm.raw,_xlfn.XLOOKUP(A161,SITE1!$C$4:$C$1223,SITE1!$E$4:$E$1223,_xlfn.XLOOKUP(A161,SITE1!$C$4:$C$1223,SITE1!$F$4:$F$1223)),_xlpm.cleanRaw,SUBSTITUTE(SUBSTITUTE(_xlpm.raw,"_PIN","."),"PIN","."),_xlpm.mainPart,MID(_xlpm.cleanRaw,2,FIND(".",_xlpm.cleanRaw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1" t="str">
        <f>_xlfn.LET(_xlpm.raw,_xlfn.XLOOKUP(A161,SITE3!$C$4:$C$1223,SITE3!$E$4:$E$1223,_xlfn.XLOOKUP(A161,SITE3!$C$4:$C$1223,SITE3!$F$4:$F$1223)),_xlpm.cleanRaw,SUBSTITUTE(_xlpm.raw,"_PIN","."),_xlpm.mainPart,MID(_xlpm.cleanRaw,2,FIND(".",_xlpm.cleanRaw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1" t="str">
        <f>_xlfn.LET(_xlpm.raw,_xlfn.XLOOKUP(A161,SITE5!$C$4:$C$1223,SITE5!$E$4:$E$1223,_xlfn.XLOOKUP(A161,SITE5!$C$4:$C$1223,SITE5!$F$4:$F$1223)),_xlpm.cleanRaw,SUBSTITUTE(_xlpm.raw,"_PIN","."),_xlpm.mainPart,MID(_xlpm.cleanRaw,2,FIND(".",_xlpm.cleanRaw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1" t="str">
        <f>_xlfn.LET(_xlpm.raw,_xlfn.XLOOKUP(A161,SITE5!$C$4:$C$1223,SITE5!$E$4:$E$1223,_xlfn.XLOOKUP(A161,SITE5!$C$4:$C$1223,SITE5!$F$4:$F$1223)),_xlpm.cleanRaw,SUBSTITUTE(_xlpm.raw,"_PIN","."),_xlpm.mainPart,MID(_xlpm.cleanRaw,2,FIND(".",_xlpm.cleanRaw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1" t="str">
        <f>""</f>
        <v/>
      </c>
      <c r="K161" t="str">
        <f t="shared" si="2"/>
        <v>E13;VSS;;88.8796799999996;115.2144;;;;;</v>
      </c>
    </row>
    <row r="162" spans="1:11">
      <c r="A162" t="s">
        <v>4081</v>
      </c>
      <c r="B162" t="str">
        <f>_xlfn.XLOOKUP(A162,SITE1!$S$4:$S$1223,SITE1!$T$4:$T$1223)</f>
        <v>VSS</v>
      </c>
      <c r="C162" t="str" cm="1">
        <f t="array" ref="C162">_xlfn.TEXTJOIN(",",TRUE,_xlfn.UNIQUE(TRANSPOSE(_xlfn.MAP(_xlfn.XLOOKUP(A162,SITE1!$C$4:$C$1223,SITE1!$G$4:$L$1223),_xlfn.LAMBDA(_xlpm.x,IF(_xlpm.x&lt;&gt;"",TRIM(CLEAN(LEFT(_xlpm.x,FIND(".",_xlpm.x &amp; ".")-1))),""))))))</f>
        <v/>
      </c>
      <c r="D162">
        <v>85.58784</v>
      </c>
      <c r="E162">
        <v>115.2144</v>
      </c>
      <c r="F162" t="str">
        <f>_xlfn.LET(_xlpm.raw,_xlfn.XLOOKUP(A162,SITE1!$C$4:$C$1223,SITE1!$E$4:$E$1223,_xlfn.XLOOKUP(A162,SITE1!$C$4:$C$1223,SITE1!$F$4:$F$1223)),_xlpm.cleanRaw,SUBSTITUTE(SUBSTITUTE(_xlpm.raw,"_PIN","."),"PIN","."),_xlpm.mainPart,MID(_xlpm.cleanRaw,2,FIND(".",_xlpm.cleanRaw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2" t="str">
        <f>_xlfn.LET(_xlpm.raw,_xlfn.XLOOKUP(A162,SITE3!$C$4:$C$1223,SITE3!$E$4:$E$1223,_xlfn.XLOOKUP(A162,SITE3!$C$4:$C$1223,SITE3!$F$4:$F$1223)),_xlpm.cleanRaw,SUBSTITUTE(_xlpm.raw,"_PIN","."),_xlpm.mainPart,MID(_xlpm.cleanRaw,2,FIND(".",_xlpm.cleanRaw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2" t="str">
        <f>_xlfn.LET(_xlpm.raw,_xlfn.XLOOKUP(A162,SITE5!$C$4:$C$1223,SITE5!$E$4:$E$1223,_xlfn.XLOOKUP(A162,SITE5!$C$4:$C$1223,SITE5!$F$4:$F$1223)),_xlpm.cleanRaw,SUBSTITUTE(_xlpm.raw,"_PIN","."),_xlpm.mainPart,MID(_xlpm.cleanRaw,2,FIND(".",_xlpm.cleanRaw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2" t="str">
        <f>_xlfn.LET(_xlpm.raw,_xlfn.XLOOKUP(A162,SITE5!$C$4:$C$1223,SITE5!$E$4:$E$1223,_xlfn.XLOOKUP(A162,SITE5!$C$4:$C$1223,SITE5!$F$4:$F$1223)),_xlpm.cleanRaw,SUBSTITUTE(_xlpm.raw,"_PIN","."),_xlpm.mainPart,MID(_xlpm.cleanRaw,2,FIND(".",_xlpm.cleanRaw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2" t="str">
        <f>""</f>
        <v/>
      </c>
      <c r="K162" t="str">
        <f t="shared" si="2"/>
        <v>E14;VSS;;85.58784;115.2144;;;;;</v>
      </c>
    </row>
    <row r="163" spans="1:11">
      <c r="A163" t="s">
        <v>217</v>
      </c>
      <c r="B163" t="str">
        <f>_xlfn.XLOOKUP(A163,SITE1!$S$4:$S$1223,SITE1!$T$4:$T$1223)</f>
        <v>PCIEX4_RXP[1]</v>
      </c>
      <c r="C163" t="str" cm="1">
        <f t="array" ref="C163">_xlfn.TEXTJOIN(",",TRUE,_xlfn.UNIQUE(TRANSPOSE(_xlfn.MAP(_xlfn.XLOOKUP(A163,SITE1!$C$4:$C$1223,SITE1!$G$4:$L$1223),_xlfn.LAMBDA(_xlpm.x,IF(_xlpm.x&lt;&gt;"",TRIM(CLEAN(LEFT(_xlpm.x,FIND(".",_xlpm.x &amp; ".")-1))),""))))))</f>
        <v/>
      </c>
      <c r="D163">
        <v>82.296000000000006</v>
      </c>
      <c r="E163">
        <v>115.2144</v>
      </c>
      <c r="F163" t="str">
        <f>_xlfn.LET(_xlpm.raw,_xlfn.XLOOKUP(A163,SITE1!$C$4:$C$1223,SITE1!$E$4:$E$1223,_xlfn.XLOOKUP(A163,SITE1!$C$4:$C$1223,SITE1!$F$4:$F$1223)),_xlpm.cleanRaw,SUBSTITUTE(SUBSTITUTE(_xlpm.raw,"_PIN","."),"PIN","."),_xlpm.mainPart,MID(_xlpm.cleanRaw,2,FIND(".",_xlpm.cleanRaw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G163" t="str">
        <f>_xlfn.LET(_xlpm.raw,_xlfn.XLOOKUP(A163,SITE3!$C$4:$C$1223,SITE3!$E$4:$E$1223,_xlfn.XLOOKUP(A163,SITE3!$C$4:$C$1223,SITE3!$F$4:$F$1223)),_xlpm.cleanRaw,SUBSTITUTE(_xlpm.raw,"_PIN","."),_xlpm.mainPart,MID(_xlpm.cleanRaw,2,FIND(".",_xlpm.cleanRaw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503010</v>
      </c>
      <c r="H163" t="str">
        <f>_xlfn.LET(_xlpm.raw,_xlfn.XLOOKUP(A163,SITE5!$C$4:$C$1223,SITE5!$E$4:$E$1223,_xlfn.XLOOKUP(A163,SITE5!$C$4:$C$1223,SITE5!$F$4:$F$1223)),_xlpm.cleanRaw,SUBSTITUTE(_xlpm.raw,"_PIN","."),_xlpm.mainPart,MID(_xlpm.cleanRaw,2,FIND(".",_xlpm.cleanRaw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I163" t="str">
        <f>_xlfn.LET(_xlpm.raw,_xlfn.XLOOKUP(A163,SITE5!$C$4:$C$1223,SITE5!$E$4:$E$1223,_xlfn.XLOOKUP(A163,SITE5!$C$4:$C$1223,SITE5!$F$4:$F$1223)),_xlpm.cleanRaw,SUBSTITUTE(_xlpm.raw,"_PIN","."),_xlpm.mainPart,MID(_xlpm.cleanRaw,2,FIND(".",_xlpm.cleanRaw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J163" t="str">
        <f>""</f>
        <v/>
      </c>
      <c r="K163" t="str">
        <f t="shared" si="2"/>
        <v>E15;PCIEX4_RXP[1];;82.296;115.2144;507108;503010;708081;708081;</v>
      </c>
    </row>
    <row r="164" spans="1:11">
      <c r="A164" t="s">
        <v>4082</v>
      </c>
      <c r="B164" t="str">
        <f>_xlfn.XLOOKUP(A164,SITE1!$S$4:$S$1223,SITE1!$T$4:$T$1223)</f>
        <v>VSS</v>
      </c>
      <c r="C164" t="str" cm="1">
        <f t="array" ref="C164">_xlfn.TEXTJOIN(",",TRUE,_xlfn.UNIQUE(TRANSPOSE(_xlfn.MAP(_xlfn.XLOOKUP(A164,SITE1!$C$4:$C$1223,SITE1!$G$4:$L$1223),_xlfn.LAMBDA(_xlpm.x,IF(_xlpm.x&lt;&gt;"",TRIM(CLEAN(LEFT(_xlpm.x,FIND(".",_xlpm.x &amp; ".")-1))),""))))))</f>
        <v/>
      </c>
      <c r="D164">
        <v>79.004159999999999</v>
      </c>
      <c r="E164">
        <v>115.2144</v>
      </c>
      <c r="F164" t="str">
        <f>_xlfn.LET(_xlpm.raw,_xlfn.XLOOKUP(A164,SITE1!$C$4:$C$1223,SITE1!$E$4:$E$1223,_xlfn.XLOOKUP(A164,SITE1!$C$4:$C$1223,SITE1!$F$4:$F$1223)),_xlpm.cleanRaw,SUBSTITUTE(SUBSTITUTE(_xlpm.raw,"_PIN","."),"PIN","."),_xlpm.mainPart,MID(_xlpm.cleanRaw,2,FIND(".",_xlpm.cleanRaw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4" t="str">
        <f>_xlfn.LET(_xlpm.raw,_xlfn.XLOOKUP(A164,SITE3!$C$4:$C$1223,SITE3!$E$4:$E$1223,_xlfn.XLOOKUP(A164,SITE3!$C$4:$C$1223,SITE3!$F$4:$F$1223)),_xlpm.cleanRaw,SUBSTITUTE(_xlpm.raw,"_PIN","."),_xlpm.mainPart,MID(_xlpm.cleanRaw,2,FIND(".",_xlpm.cleanRaw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4" t="str">
        <f>_xlfn.LET(_xlpm.raw,_xlfn.XLOOKUP(A164,SITE5!$C$4:$C$1223,SITE5!$E$4:$E$1223,_xlfn.XLOOKUP(A164,SITE5!$C$4:$C$1223,SITE5!$F$4:$F$1223)),_xlpm.cleanRaw,SUBSTITUTE(_xlpm.raw,"_PIN","."),_xlpm.mainPart,MID(_xlpm.cleanRaw,2,FIND(".",_xlpm.cleanRaw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4" t="str">
        <f>_xlfn.LET(_xlpm.raw,_xlfn.XLOOKUP(A164,SITE5!$C$4:$C$1223,SITE5!$E$4:$E$1223,_xlfn.XLOOKUP(A164,SITE5!$C$4:$C$1223,SITE5!$F$4:$F$1223)),_xlpm.cleanRaw,SUBSTITUTE(_xlpm.raw,"_PIN","."),_xlpm.mainPart,MID(_xlpm.cleanRaw,2,FIND(".",_xlpm.cleanRaw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4" t="str">
        <f>""</f>
        <v/>
      </c>
      <c r="K164" t="str">
        <f t="shared" si="2"/>
        <v>E16;VSS;;79.00416;115.2144;;;;;</v>
      </c>
    </row>
    <row r="165" spans="1:11">
      <c r="A165" t="s">
        <v>3622</v>
      </c>
      <c r="B165" t="str">
        <f>_xlfn.XLOOKUP(A165,SITE1!$S$4:$S$1223,SITE1!$T$4:$T$1223)</f>
        <v>VCCCORE</v>
      </c>
      <c r="C165" t="str" cm="1">
        <f t="array" ref="C165">_xlfn.TEXTJOIN(",",TRUE,_xlfn.UNIQUE(TRANSPOSE(_xlfn.MAP(_xlfn.XLOOKUP(A165,SITE1!$C$4:$C$1223,SITE1!$G$4:$L$1223),_xlfn.LAMBDA(_xlpm.x,IF(_xlpm.x&lt;&gt;"",TRIM(CLEAN(LEFT(_xlpm.x,FIND(".",_xlpm.x &amp; ".")-1))),""))))))</f>
        <v/>
      </c>
      <c r="D165">
        <v>75.712320000000005</v>
      </c>
      <c r="E165">
        <v>115.2144</v>
      </c>
      <c r="F165" t="str">
        <f>_xlfn.LET(_xlpm.raw,_xlfn.XLOOKUP(A165,SITE1!$C$4:$C$1223,SITE1!$E$4:$E$1223,_xlfn.XLOOKUP(A165,SITE1!$C$4:$C$1223,SITE1!$F$4:$F$1223)),_xlpm.cleanRaw,SUBSTITUTE(SUBSTITUTE(_xlpm.raw,"_PIN","."),"PIN","."),_xlpm.mainPart,MID(_xlpm.cleanRaw,2,FIND(".",_xlpm.cleanRaw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5" t="str">
        <f>_xlfn.LET(_xlpm.raw,_xlfn.XLOOKUP(A165,SITE3!$C$4:$C$1223,SITE3!$E$4:$E$1223,_xlfn.XLOOKUP(A165,SITE3!$C$4:$C$1223,SITE3!$F$4:$F$1223)),_xlpm.cleanRaw,SUBSTITUTE(_xlpm.raw,"_PIN","."),_xlpm.mainPart,MID(_xlpm.cleanRaw,2,FIND(".",_xlpm.cleanRaw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5" t="str">
        <f>_xlfn.LET(_xlpm.raw,_xlfn.XLOOKUP(A165,SITE5!$C$4:$C$1223,SITE5!$E$4:$E$1223,_xlfn.XLOOKUP(A165,SITE5!$C$4:$C$1223,SITE5!$F$4:$F$1223)),_xlpm.cleanRaw,SUBSTITUTE(_xlpm.raw,"_PIN","."),_xlpm.mainPart,MID(_xlpm.cleanRaw,2,FIND(".",_xlpm.cleanRaw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5" t="str">
        <f>_xlfn.LET(_xlpm.raw,_xlfn.XLOOKUP(A165,SITE5!$C$4:$C$1223,SITE5!$E$4:$E$1223,_xlfn.XLOOKUP(A165,SITE5!$C$4:$C$1223,SITE5!$F$4:$F$1223)),_xlpm.cleanRaw,SUBSTITUTE(_xlpm.raw,"_PIN","."),_xlpm.mainPart,MID(_xlpm.cleanRaw,2,FIND(".",_xlpm.cleanRaw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5" t="str">
        <f>""</f>
        <v/>
      </c>
      <c r="K165" t="str">
        <f t="shared" si="2"/>
        <v>E17;VCCCORE;;75.71232;115.2144;;;;;</v>
      </c>
    </row>
    <row r="166" spans="1:11">
      <c r="A166" t="s">
        <v>3623</v>
      </c>
      <c r="B166" t="str">
        <f>_xlfn.XLOOKUP(A166,SITE1!$S$4:$S$1223,SITE1!$T$4:$T$1223)</f>
        <v>VCCCORE</v>
      </c>
      <c r="C166" t="str" cm="1">
        <f t="array" ref="C166">_xlfn.TEXTJOIN(",",TRUE,_xlfn.UNIQUE(TRANSPOSE(_xlfn.MAP(_xlfn.XLOOKUP(A166,SITE1!$C$4:$C$1223,SITE1!$G$4:$L$1223),_xlfn.LAMBDA(_xlpm.x,IF(_xlpm.x&lt;&gt;"",TRIM(CLEAN(LEFT(_xlpm.x,FIND(".",_xlpm.x &amp; ".")-1))),""))))))</f>
        <v/>
      </c>
      <c r="D166">
        <v>72.420479999999998</v>
      </c>
      <c r="E166">
        <v>115.2144</v>
      </c>
      <c r="F166" t="str">
        <f>_xlfn.LET(_xlpm.raw,_xlfn.XLOOKUP(A166,SITE1!$C$4:$C$1223,SITE1!$E$4:$E$1223,_xlfn.XLOOKUP(A166,SITE1!$C$4:$C$1223,SITE1!$F$4:$F$1223)),_xlpm.cleanRaw,SUBSTITUTE(SUBSTITUTE(_xlpm.raw,"_PIN","."),"PIN","."),_xlpm.mainPart,MID(_xlpm.cleanRaw,2,FIND(".",_xlpm.cleanRaw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_xlfn.LET(_xlpm.raw,_xlfn.XLOOKUP(A166,SITE3!$C$4:$C$1223,SITE3!$E$4:$E$1223,_xlfn.XLOOKUP(A166,SITE3!$C$4:$C$1223,SITE3!$F$4:$F$1223)),_xlpm.cleanRaw,SUBSTITUTE(_xlpm.raw,"_PIN","."),_xlpm.mainPart,MID(_xlpm.cleanRaw,2,FIND(".",_xlpm.cleanRaw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6" t="str">
        <f>_xlfn.LET(_xlpm.raw,_xlfn.XLOOKUP(A166,SITE5!$C$4:$C$1223,SITE5!$E$4:$E$1223,_xlfn.XLOOKUP(A166,SITE5!$C$4:$C$1223,SITE5!$F$4:$F$1223)),_xlpm.cleanRaw,SUBSTITUTE(_xlpm.raw,"_PIN","."),_xlpm.mainPart,MID(_xlpm.cleanRaw,2,FIND(".",_xlpm.cleanRaw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6" t="str">
        <f>_xlfn.LET(_xlpm.raw,_xlfn.XLOOKUP(A166,SITE5!$C$4:$C$1223,SITE5!$E$4:$E$1223,_xlfn.XLOOKUP(A166,SITE5!$C$4:$C$1223,SITE5!$F$4:$F$1223)),_xlpm.cleanRaw,SUBSTITUTE(_xlpm.raw,"_PIN","."),_xlpm.mainPart,MID(_xlpm.cleanRaw,2,FIND(".",_xlpm.cleanRaw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6" t="str">
        <f>""</f>
        <v/>
      </c>
      <c r="K166" t="str">
        <f t="shared" si="2"/>
        <v>E18;VCCCORE;;72.42048;115.2144;;;;;</v>
      </c>
    </row>
    <row r="167" spans="1:11">
      <c r="A167" t="s">
        <v>3624</v>
      </c>
      <c r="B167" t="str">
        <f>_xlfn.XLOOKUP(A167,SITE1!$S$4:$S$1223,SITE1!$T$4:$T$1223)</f>
        <v>VCCCORE</v>
      </c>
      <c r="C167" t="str" cm="1">
        <f t="array" ref="C167">_xlfn.TEXTJOIN(",",TRUE,_xlfn.UNIQUE(TRANSPOSE(_xlfn.MAP(_xlfn.XLOOKUP(A167,SITE1!$C$4:$C$1223,SITE1!$G$4:$L$1223),_xlfn.LAMBDA(_xlpm.x,IF(_xlpm.x&lt;&gt;"",TRIM(CLEAN(LEFT(_xlpm.x,FIND(".",_xlpm.x &amp; ".")-1))),""))))))</f>
        <v/>
      </c>
      <c r="D167">
        <v>69.128639999999905</v>
      </c>
      <c r="E167">
        <v>115.2144</v>
      </c>
      <c r="F167" t="str">
        <f>_xlfn.LET(_xlpm.raw,_xlfn.XLOOKUP(A167,SITE1!$C$4:$C$1223,SITE1!$E$4:$E$1223,_xlfn.XLOOKUP(A167,SITE1!$C$4:$C$1223,SITE1!$F$4:$F$1223)),_xlpm.cleanRaw,SUBSTITUTE(SUBSTITUTE(_xlpm.raw,"_PIN","."),"PIN","."),_xlpm.mainPart,MID(_xlpm.cleanRaw,2,FIND(".",_xlpm.cleanRaw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7" t="str">
        <f>_xlfn.LET(_xlpm.raw,_xlfn.XLOOKUP(A167,SITE3!$C$4:$C$1223,SITE3!$E$4:$E$1223,_xlfn.XLOOKUP(A167,SITE3!$C$4:$C$1223,SITE3!$F$4:$F$1223)),_xlpm.cleanRaw,SUBSTITUTE(_xlpm.raw,"_PIN","."),_xlpm.mainPart,MID(_xlpm.cleanRaw,2,FIND(".",_xlpm.cleanRaw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7" t="str">
        <f>_xlfn.LET(_xlpm.raw,_xlfn.XLOOKUP(A167,SITE5!$C$4:$C$1223,SITE5!$E$4:$E$1223,_xlfn.XLOOKUP(A167,SITE5!$C$4:$C$1223,SITE5!$F$4:$F$1223)),_xlpm.cleanRaw,SUBSTITUTE(_xlpm.raw,"_PIN","."),_xlpm.mainPart,MID(_xlpm.cleanRaw,2,FIND(".",_xlpm.cleanRaw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7" t="str">
        <f>_xlfn.LET(_xlpm.raw,_xlfn.XLOOKUP(A167,SITE5!$C$4:$C$1223,SITE5!$E$4:$E$1223,_xlfn.XLOOKUP(A167,SITE5!$C$4:$C$1223,SITE5!$F$4:$F$1223)),_xlpm.cleanRaw,SUBSTITUTE(_xlpm.raw,"_PIN","."),_xlpm.mainPart,MID(_xlpm.cleanRaw,2,FIND(".",_xlpm.cleanRaw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7" t="str">
        <f>""</f>
        <v/>
      </c>
      <c r="K167" t="str">
        <f t="shared" si="2"/>
        <v>E19;VCCCORE;;69.1286399999999;115.2144;;;;;</v>
      </c>
    </row>
    <row r="168" spans="1:11">
      <c r="A168" t="s">
        <v>3625</v>
      </c>
      <c r="B168" t="str">
        <f>_xlfn.XLOOKUP(A168,SITE1!$S$4:$S$1223,SITE1!$T$4:$T$1223)</f>
        <v>VCCCORE</v>
      </c>
      <c r="C168" t="str" cm="1">
        <f t="array" ref="C168">_xlfn.TEXTJOIN(",",TRUE,_xlfn.UNIQUE(TRANSPOSE(_xlfn.MAP(_xlfn.XLOOKUP(A168,SITE1!$C$4:$C$1223,SITE1!$G$4:$L$1223),_xlfn.LAMBDA(_xlpm.x,IF(_xlpm.x&lt;&gt;"",TRIM(CLEAN(LEFT(_xlpm.x,FIND(".",_xlpm.x &amp; ".")-1))),""))))))</f>
        <v/>
      </c>
      <c r="D168">
        <v>65.836799999999997</v>
      </c>
      <c r="E168">
        <v>115.2144</v>
      </c>
      <c r="F168" t="str">
        <f>_xlfn.LET(_xlpm.raw,_xlfn.XLOOKUP(A168,SITE1!$C$4:$C$1223,SITE1!$E$4:$E$1223,_xlfn.XLOOKUP(A168,SITE1!$C$4:$C$1223,SITE1!$F$4:$F$1223)),_xlpm.cleanRaw,SUBSTITUTE(SUBSTITUTE(_xlpm.raw,"_PIN","."),"PIN","."),_xlpm.mainPart,MID(_xlpm.cleanRaw,2,FIND(".",_xlpm.cleanRaw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8" t="str">
        <f>_xlfn.LET(_xlpm.raw,_xlfn.XLOOKUP(A168,SITE3!$C$4:$C$1223,SITE3!$E$4:$E$1223,_xlfn.XLOOKUP(A168,SITE3!$C$4:$C$1223,SITE3!$F$4:$F$1223)),_xlpm.cleanRaw,SUBSTITUTE(_xlpm.raw,"_PIN","."),_xlpm.mainPart,MID(_xlpm.cleanRaw,2,FIND(".",_xlpm.cleanRaw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8" t="str">
        <f>_xlfn.LET(_xlpm.raw,_xlfn.XLOOKUP(A168,SITE5!$C$4:$C$1223,SITE5!$E$4:$E$1223,_xlfn.XLOOKUP(A168,SITE5!$C$4:$C$1223,SITE5!$F$4:$F$1223)),_xlpm.cleanRaw,SUBSTITUTE(_xlpm.raw,"_PIN","."),_xlpm.mainPart,MID(_xlpm.cleanRaw,2,FIND(".",_xlpm.cleanRaw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8" t="str">
        <f>_xlfn.LET(_xlpm.raw,_xlfn.XLOOKUP(A168,SITE5!$C$4:$C$1223,SITE5!$E$4:$E$1223,_xlfn.XLOOKUP(A168,SITE5!$C$4:$C$1223,SITE5!$F$4:$F$1223)),_xlpm.cleanRaw,SUBSTITUTE(_xlpm.raw,"_PIN","."),_xlpm.mainPart,MID(_xlpm.cleanRaw,2,FIND(".",_xlpm.cleanRaw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8" t="str">
        <f>""</f>
        <v/>
      </c>
      <c r="K168" t="str">
        <f t="shared" si="2"/>
        <v>E20;VCCCORE;;65.8368;115.2144;;;;;</v>
      </c>
    </row>
    <row r="169" spans="1:11">
      <c r="A169" t="s">
        <v>3626</v>
      </c>
      <c r="B169" t="str">
        <f>_xlfn.XLOOKUP(A169,SITE1!$S$4:$S$1223,SITE1!$T$4:$T$1223)</f>
        <v>VCCCORE</v>
      </c>
      <c r="C169" t="str" cm="1">
        <f t="array" ref="C169">_xlfn.TEXTJOIN(",",TRUE,_xlfn.UNIQUE(TRANSPOSE(_xlfn.MAP(_xlfn.XLOOKUP(A169,SITE1!$C$4:$C$1223,SITE1!$G$4:$L$1223),_xlfn.LAMBDA(_xlpm.x,IF(_xlpm.x&lt;&gt;"",TRIM(CLEAN(LEFT(_xlpm.x,FIND(".",_xlpm.x &amp; ".")-1))),""))))))</f>
        <v/>
      </c>
      <c r="D169">
        <v>62.544960000000003</v>
      </c>
      <c r="E169">
        <v>115.2144</v>
      </c>
      <c r="F169" t="str">
        <f>_xlfn.LET(_xlpm.raw,_xlfn.XLOOKUP(A169,SITE1!$C$4:$C$1223,SITE1!$E$4:$E$1223,_xlfn.XLOOKUP(A169,SITE1!$C$4:$C$1223,SITE1!$F$4:$F$1223)),_xlpm.cleanRaw,SUBSTITUTE(SUBSTITUTE(_xlpm.raw,"_PIN","."),"PIN","."),_xlpm.mainPart,MID(_xlpm.cleanRaw,2,FIND(".",_xlpm.cleanRaw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9" t="str">
        <f>_xlfn.LET(_xlpm.raw,_xlfn.XLOOKUP(A169,SITE3!$C$4:$C$1223,SITE3!$E$4:$E$1223,_xlfn.XLOOKUP(A169,SITE3!$C$4:$C$1223,SITE3!$F$4:$F$1223)),_xlpm.cleanRaw,SUBSTITUTE(_xlpm.raw,"_PIN","."),_xlpm.mainPart,MID(_xlpm.cleanRaw,2,FIND(".",_xlpm.cleanRaw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9" t="str">
        <f>_xlfn.LET(_xlpm.raw,_xlfn.XLOOKUP(A169,SITE5!$C$4:$C$1223,SITE5!$E$4:$E$1223,_xlfn.XLOOKUP(A169,SITE5!$C$4:$C$1223,SITE5!$F$4:$F$1223)),_xlpm.cleanRaw,SUBSTITUTE(_xlpm.raw,"_PIN","."),_xlpm.mainPart,MID(_xlpm.cleanRaw,2,FIND(".",_xlpm.cleanRaw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9" t="str">
        <f>_xlfn.LET(_xlpm.raw,_xlfn.XLOOKUP(A169,SITE5!$C$4:$C$1223,SITE5!$E$4:$E$1223,_xlfn.XLOOKUP(A169,SITE5!$C$4:$C$1223,SITE5!$F$4:$F$1223)),_xlpm.cleanRaw,SUBSTITUTE(_xlpm.raw,"_PIN","."),_xlpm.mainPart,MID(_xlpm.cleanRaw,2,FIND(".",_xlpm.cleanRaw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9" t="str">
        <f>""</f>
        <v/>
      </c>
      <c r="K169" t="str">
        <f t="shared" si="2"/>
        <v>E21;VCCCORE;;62.54496;115.2144;;;;;</v>
      </c>
    </row>
    <row r="170" spans="1:11">
      <c r="A170" t="s">
        <v>3627</v>
      </c>
      <c r="B170" t="str">
        <f>_xlfn.XLOOKUP(A170,SITE1!$S$4:$S$1223,SITE1!$T$4:$T$1223)</f>
        <v>VCCCORE</v>
      </c>
      <c r="C170" t="str" cm="1">
        <f t="array" ref="C170">_xlfn.TEXTJOIN(",",TRUE,_xlfn.UNIQUE(TRANSPOSE(_xlfn.MAP(_xlfn.XLOOKUP(A170,SITE1!$C$4:$C$1223,SITE1!$G$4:$L$1223),_xlfn.LAMBDA(_xlpm.x,IF(_xlpm.x&lt;&gt;"",TRIM(CLEAN(LEFT(_xlpm.x,FIND(".",_xlpm.x &amp; ".")-1))),""))))))</f>
        <v/>
      </c>
      <c r="D170">
        <v>59.253120000000003</v>
      </c>
      <c r="E170">
        <v>115.2144</v>
      </c>
      <c r="F170" t="str">
        <f>_xlfn.LET(_xlpm.raw,_xlfn.XLOOKUP(A170,SITE1!$C$4:$C$1223,SITE1!$E$4:$E$1223,_xlfn.XLOOKUP(A170,SITE1!$C$4:$C$1223,SITE1!$F$4:$F$1223)),_xlpm.cleanRaw,SUBSTITUTE(SUBSTITUTE(_xlpm.raw,"_PIN","."),"PIN","."),_xlpm.mainPart,MID(_xlpm.cleanRaw,2,FIND(".",_xlpm.cleanRaw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0" t="str">
        <f>_xlfn.LET(_xlpm.raw,_xlfn.XLOOKUP(A170,SITE3!$C$4:$C$1223,SITE3!$E$4:$E$1223,_xlfn.XLOOKUP(A170,SITE3!$C$4:$C$1223,SITE3!$F$4:$F$1223)),_xlpm.cleanRaw,SUBSTITUTE(_xlpm.raw,"_PIN","."),_xlpm.mainPart,MID(_xlpm.cleanRaw,2,FIND(".",_xlpm.cleanRaw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0" t="str">
        <f>_xlfn.LET(_xlpm.raw,_xlfn.XLOOKUP(A170,SITE5!$C$4:$C$1223,SITE5!$E$4:$E$1223,_xlfn.XLOOKUP(A170,SITE5!$C$4:$C$1223,SITE5!$F$4:$F$1223)),_xlpm.cleanRaw,SUBSTITUTE(_xlpm.raw,"_PIN","."),_xlpm.mainPart,MID(_xlpm.cleanRaw,2,FIND(".",_xlpm.cleanRaw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0" t="str">
        <f>_xlfn.LET(_xlpm.raw,_xlfn.XLOOKUP(A170,SITE5!$C$4:$C$1223,SITE5!$E$4:$E$1223,_xlfn.XLOOKUP(A170,SITE5!$C$4:$C$1223,SITE5!$F$4:$F$1223)),_xlpm.cleanRaw,SUBSTITUTE(_xlpm.raw,"_PIN","."),_xlpm.mainPart,MID(_xlpm.cleanRaw,2,FIND(".",_xlpm.cleanRaw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0" t="str">
        <f>""</f>
        <v/>
      </c>
      <c r="K170" t="str">
        <f t="shared" si="2"/>
        <v>E22;VCCCORE;;59.25312;115.2144;;;;;</v>
      </c>
    </row>
    <row r="171" spans="1:11">
      <c r="A171" t="s">
        <v>3628</v>
      </c>
      <c r="B171" t="str">
        <f>_xlfn.XLOOKUP(A171,SITE1!$S$4:$S$1223,SITE1!$T$4:$T$1223)</f>
        <v>VCCCORE</v>
      </c>
      <c r="C171" t="str" cm="1">
        <f t="array" ref="C171">_xlfn.TEXTJOIN(",",TRUE,_xlfn.UNIQUE(TRANSPOSE(_xlfn.MAP(_xlfn.XLOOKUP(A171,SITE1!$C$4:$C$1223,SITE1!$G$4:$L$1223),_xlfn.LAMBDA(_xlpm.x,IF(_xlpm.x&lt;&gt;"",TRIM(CLEAN(LEFT(_xlpm.x,FIND(".",_xlpm.x &amp; ".")-1))),""))))))</f>
        <v/>
      </c>
      <c r="D171">
        <v>55.961279999999597</v>
      </c>
      <c r="E171">
        <v>115.2144</v>
      </c>
      <c r="F171" t="str">
        <f>_xlfn.LET(_xlpm.raw,_xlfn.XLOOKUP(A171,SITE1!$C$4:$C$1223,SITE1!$E$4:$E$1223,_xlfn.XLOOKUP(A171,SITE1!$C$4:$C$1223,SITE1!$F$4:$F$1223)),_xlpm.cleanRaw,SUBSTITUTE(SUBSTITUTE(_xlpm.raw,"_PIN","."),"PIN","."),_xlpm.mainPart,MID(_xlpm.cleanRaw,2,FIND(".",_xlpm.cleanRaw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1" t="str">
        <f>_xlfn.LET(_xlpm.raw,_xlfn.XLOOKUP(A171,SITE3!$C$4:$C$1223,SITE3!$E$4:$E$1223,_xlfn.XLOOKUP(A171,SITE3!$C$4:$C$1223,SITE3!$F$4:$F$1223)),_xlpm.cleanRaw,SUBSTITUTE(_xlpm.raw,"_PIN","."),_xlpm.mainPart,MID(_xlpm.cleanRaw,2,FIND(".",_xlpm.cleanRaw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1" t="str">
        <f>_xlfn.LET(_xlpm.raw,_xlfn.XLOOKUP(A171,SITE5!$C$4:$C$1223,SITE5!$E$4:$E$1223,_xlfn.XLOOKUP(A171,SITE5!$C$4:$C$1223,SITE5!$F$4:$F$1223)),_xlpm.cleanRaw,SUBSTITUTE(_xlpm.raw,"_PIN","."),_xlpm.mainPart,MID(_xlpm.cleanRaw,2,FIND(".",_xlpm.cleanRaw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1" t="str">
        <f>_xlfn.LET(_xlpm.raw,_xlfn.XLOOKUP(A171,SITE5!$C$4:$C$1223,SITE5!$E$4:$E$1223,_xlfn.XLOOKUP(A171,SITE5!$C$4:$C$1223,SITE5!$F$4:$F$1223)),_xlpm.cleanRaw,SUBSTITUTE(_xlpm.raw,"_PIN","."),_xlpm.mainPart,MID(_xlpm.cleanRaw,2,FIND(".",_xlpm.cleanRaw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1" t="str">
        <f>""</f>
        <v/>
      </c>
      <c r="K171" t="str">
        <f t="shared" si="2"/>
        <v>E23;VCCCORE;;55.9612799999996;115.2144;;;;;</v>
      </c>
    </row>
    <row r="172" spans="1:11">
      <c r="A172" t="s">
        <v>3629</v>
      </c>
      <c r="B172" t="str">
        <f>_xlfn.XLOOKUP(A172,SITE1!$S$4:$S$1223,SITE1!$T$4:$T$1223)</f>
        <v>VCCCORE</v>
      </c>
      <c r="C172" t="str" cm="1">
        <f t="array" ref="C172">_xlfn.TEXTJOIN(",",TRUE,_xlfn.UNIQUE(TRANSPOSE(_xlfn.MAP(_xlfn.XLOOKUP(A172,SITE1!$C$4:$C$1223,SITE1!$G$4:$L$1223),_xlfn.LAMBDA(_xlpm.x,IF(_xlpm.x&lt;&gt;"",TRIM(CLEAN(LEFT(_xlpm.x,FIND(".",_xlpm.x &amp; ".")-1))),""))))))</f>
        <v/>
      </c>
      <c r="D172">
        <v>52.669439999999597</v>
      </c>
      <c r="E172">
        <v>115.2144</v>
      </c>
      <c r="F172" t="str">
        <f>_xlfn.LET(_xlpm.raw,_xlfn.XLOOKUP(A172,SITE1!$C$4:$C$1223,SITE1!$E$4:$E$1223,_xlfn.XLOOKUP(A172,SITE1!$C$4:$C$1223,SITE1!$F$4:$F$1223)),_xlpm.cleanRaw,SUBSTITUTE(SUBSTITUTE(_xlpm.raw,"_PIN","."),"PIN","."),_xlpm.mainPart,MID(_xlpm.cleanRaw,2,FIND(".",_xlpm.cleanRaw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_xlfn.LET(_xlpm.raw,_xlfn.XLOOKUP(A172,SITE3!$C$4:$C$1223,SITE3!$E$4:$E$1223,_xlfn.XLOOKUP(A172,SITE3!$C$4:$C$1223,SITE3!$F$4:$F$1223)),_xlpm.cleanRaw,SUBSTITUTE(_xlpm.raw,"_PIN","."),_xlpm.mainPart,MID(_xlpm.cleanRaw,2,FIND(".",_xlpm.cleanRaw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2" t="str">
        <f>_xlfn.LET(_xlpm.raw,_xlfn.XLOOKUP(A172,SITE5!$C$4:$C$1223,SITE5!$E$4:$E$1223,_xlfn.XLOOKUP(A172,SITE5!$C$4:$C$1223,SITE5!$F$4:$F$1223)),_xlpm.cleanRaw,SUBSTITUTE(_xlpm.raw,"_PIN","."),_xlpm.mainPart,MID(_xlpm.cleanRaw,2,FIND(".",_xlpm.cleanRaw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2" t="str">
        <f>_xlfn.LET(_xlpm.raw,_xlfn.XLOOKUP(A172,SITE5!$C$4:$C$1223,SITE5!$E$4:$E$1223,_xlfn.XLOOKUP(A172,SITE5!$C$4:$C$1223,SITE5!$F$4:$F$1223)),_xlpm.cleanRaw,SUBSTITUTE(_xlpm.raw,"_PIN","."),_xlpm.mainPart,MID(_xlpm.cleanRaw,2,FIND(".",_xlpm.cleanRaw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2" t="str">
        <f>""</f>
        <v/>
      </c>
      <c r="K172" t="str">
        <f t="shared" si="2"/>
        <v>E24;VCCCORE;;52.6694399999996;115.2144;;;;;</v>
      </c>
    </row>
    <row r="173" spans="1:11">
      <c r="A173" t="s">
        <v>3630</v>
      </c>
      <c r="B173" t="str">
        <f>_xlfn.XLOOKUP(A173,SITE1!$S$4:$S$1223,SITE1!$T$4:$T$1223)</f>
        <v>VCCCORE</v>
      </c>
      <c r="C173" t="str" cm="1">
        <f t="array" ref="C173">_xlfn.TEXTJOIN(",",TRUE,_xlfn.UNIQUE(TRANSPOSE(_xlfn.MAP(_xlfn.XLOOKUP(A173,SITE1!$C$4:$C$1223,SITE1!$G$4:$L$1223),_xlfn.LAMBDA(_xlpm.x,IF(_xlpm.x&lt;&gt;"",TRIM(CLEAN(LEFT(_xlpm.x,FIND(".",_xlpm.x &amp; ".")-1))),""))))))</f>
        <v/>
      </c>
      <c r="D173">
        <v>49.377599999999603</v>
      </c>
      <c r="E173">
        <v>115.2144</v>
      </c>
      <c r="F173" t="str">
        <f>_xlfn.LET(_xlpm.raw,_xlfn.XLOOKUP(A173,SITE1!$C$4:$C$1223,SITE1!$E$4:$E$1223,_xlfn.XLOOKUP(A173,SITE1!$C$4:$C$1223,SITE1!$F$4:$F$1223)),_xlpm.cleanRaw,SUBSTITUTE(SUBSTITUTE(_xlpm.raw,"_PIN","."),"PIN","."),_xlpm.mainPart,MID(_xlpm.cleanRaw,2,FIND(".",_xlpm.cleanRaw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_xlfn.LET(_xlpm.raw,_xlfn.XLOOKUP(A173,SITE3!$C$4:$C$1223,SITE3!$E$4:$E$1223,_xlfn.XLOOKUP(A173,SITE3!$C$4:$C$1223,SITE3!$F$4:$F$1223)),_xlpm.cleanRaw,SUBSTITUTE(_xlpm.raw,"_PIN","."),_xlpm.mainPart,MID(_xlpm.cleanRaw,2,FIND(".",_xlpm.cleanRaw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3" t="str">
        <f>_xlfn.LET(_xlpm.raw,_xlfn.XLOOKUP(A173,SITE5!$C$4:$C$1223,SITE5!$E$4:$E$1223,_xlfn.XLOOKUP(A173,SITE5!$C$4:$C$1223,SITE5!$F$4:$F$1223)),_xlpm.cleanRaw,SUBSTITUTE(_xlpm.raw,"_PIN","."),_xlpm.mainPart,MID(_xlpm.cleanRaw,2,FIND(".",_xlpm.cleanRaw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3" t="str">
        <f>_xlfn.LET(_xlpm.raw,_xlfn.XLOOKUP(A173,SITE5!$C$4:$C$1223,SITE5!$E$4:$E$1223,_xlfn.XLOOKUP(A173,SITE5!$C$4:$C$1223,SITE5!$F$4:$F$1223)),_xlpm.cleanRaw,SUBSTITUTE(_xlpm.raw,"_PIN","."),_xlpm.mainPart,MID(_xlpm.cleanRaw,2,FIND(".",_xlpm.cleanRaw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3" t="str">
        <f>""</f>
        <v/>
      </c>
      <c r="K173" t="str">
        <f t="shared" si="2"/>
        <v>E25;VCCCORE;;49.3775999999996;115.2144;;;;;</v>
      </c>
    </row>
    <row r="174" spans="1:11">
      <c r="A174" t="s">
        <v>3631</v>
      </c>
      <c r="B174" t="str">
        <f>_xlfn.XLOOKUP(A174,SITE1!$S$4:$S$1223,SITE1!$T$4:$T$1223)</f>
        <v>VCCCORE</v>
      </c>
      <c r="C174" t="str" cm="1">
        <f t="array" ref="C174">_xlfn.TEXTJOIN(",",TRUE,_xlfn.UNIQUE(TRANSPOSE(_xlfn.MAP(_xlfn.XLOOKUP(A174,SITE1!$C$4:$C$1223,SITE1!$G$4:$L$1223),_xlfn.LAMBDA(_xlpm.x,IF(_xlpm.x&lt;&gt;"",TRIM(CLEAN(LEFT(_xlpm.x,FIND(".",_xlpm.x &amp; ".")-1))),""))))))</f>
        <v/>
      </c>
      <c r="D174">
        <v>46.085759999999603</v>
      </c>
      <c r="E174">
        <v>115.2144</v>
      </c>
      <c r="F174" t="str">
        <f>_xlfn.LET(_xlpm.raw,_xlfn.XLOOKUP(A174,SITE1!$C$4:$C$1223,SITE1!$E$4:$E$1223,_xlfn.XLOOKUP(A174,SITE1!$C$4:$C$1223,SITE1!$F$4:$F$1223)),_xlpm.cleanRaw,SUBSTITUTE(SUBSTITUTE(_xlpm.raw,"_PIN","."),"PIN","."),_xlpm.mainPart,MID(_xlpm.cleanRaw,2,FIND(".",_xlpm.cleanRaw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_xlfn.LET(_xlpm.raw,_xlfn.XLOOKUP(A174,SITE3!$C$4:$C$1223,SITE3!$E$4:$E$1223,_xlfn.XLOOKUP(A174,SITE3!$C$4:$C$1223,SITE3!$F$4:$F$1223)),_xlpm.cleanRaw,SUBSTITUTE(_xlpm.raw,"_PIN","."),_xlpm.mainPart,MID(_xlpm.cleanRaw,2,FIND(".",_xlpm.cleanRaw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4" t="str">
        <f>_xlfn.LET(_xlpm.raw,_xlfn.XLOOKUP(A174,SITE5!$C$4:$C$1223,SITE5!$E$4:$E$1223,_xlfn.XLOOKUP(A174,SITE5!$C$4:$C$1223,SITE5!$F$4:$F$1223)),_xlpm.cleanRaw,SUBSTITUTE(_xlpm.raw,"_PIN","."),_xlpm.mainPart,MID(_xlpm.cleanRaw,2,FIND(".",_xlpm.cleanRaw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4" t="str">
        <f>_xlfn.LET(_xlpm.raw,_xlfn.XLOOKUP(A174,SITE5!$C$4:$C$1223,SITE5!$E$4:$E$1223,_xlfn.XLOOKUP(A174,SITE5!$C$4:$C$1223,SITE5!$F$4:$F$1223)),_xlpm.cleanRaw,SUBSTITUTE(_xlpm.raw,"_PIN","."),_xlpm.mainPart,MID(_xlpm.cleanRaw,2,FIND(".",_xlpm.cleanRaw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4" t="str">
        <f>""</f>
        <v/>
      </c>
      <c r="K174" t="str">
        <f t="shared" si="2"/>
        <v>E26;VCCCORE;;46.0857599999996;115.2144;;;;;</v>
      </c>
    </row>
    <row r="175" spans="1:11">
      <c r="A175" t="s">
        <v>3632</v>
      </c>
      <c r="B175" t="str">
        <f>_xlfn.XLOOKUP(A175,SITE1!$S$4:$S$1223,SITE1!$T$4:$T$1223)</f>
        <v>VCCCORE</v>
      </c>
      <c r="C175" t="str" cm="1">
        <f t="array" ref="C175">_xlfn.TEXTJOIN(",",TRUE,_xlfn.UNIQUE(TRANSPOSE(_xlfn.MAP(_xlfn.XLOOKUP(A175,SITE1!$C$4:$C$1223,SITE1!$G$4:$L$1223),_xlfn.LAMBDA(_xlpm.x,IF(_xlpm.x&lt;&gt;"",TRIM(CLEAN(LEFT(_xlpm.x,FIND(".",_xlpm.x &amp; ".")-1))),""))))))</f>
        <v/>
      </c>
      <c r="D175">
        <v>42.793919999999602</v>
      </c>
      <c r="E175">
        <v>115.2144</v>
      </c>
      <c r="F175" t="str">
        <f>_xlfn.LET(_xlpm.raw,_xlfn.XLOOKUP(A175,SITE1!$C$4:$C$1223,SITE1!$E$4:$E$1223,_xlfn.XLOOKUP(A175,SITE1!$C$4:$C$1223,SITE1!$F$4:$F$1223)),_xlpm.cleanRaw,SUBSTITUTE(SUBSTITUTE(_xlpm.raw,"_PIN","."),"PIN","."),_xlpm.mainPart,MID(_xlpm.cleanRaw,2,FIND(".",_xlpm.cleanRaw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5" t="str">
        <f>_xlfn.LET(_xlpm.raw,_xlfn.XLOOKUP(A175,SITE3!$C$4:$C$1223,SITE3!$E$4:$E$1223,_xlfn.XLOOKUP(A175,SITE3!$C$4:$C$1223,SITE3!$F$4:$F$1223)),_xlpm.cleanRaw,SUBSTITUTE(_xlpm.raw,"_PIN","."),_xlpm.mainPart,MID(_xlpm.cleanRaw,2,FIND(".",_xlpm.cleanRaw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5" t="str">
        <f>_xlfn.LET(_xlpm.raw,_xlfn.XLOOKUP(A175,SITE5!$C$4:$C$1223,SITE5!$E$4:$E$1223,_xlfn.XLOOKUP(A175,SITE5!$C$4:$C$1223,SITE5!$F$4:$F$1223)),_xlpm.cleanRaw,SUBSTITUTE(_xlpm.raw,"_PIN","."),_xlpm.mainPart,MID(_xlpm.cleanRaw,2,FIND(".",_xlpm.cleanRaw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5" t="str">
        <f>_xlfn.LET(_xlpm.raw,_xlfn.XLOOKUP(A175,SITE5!$C$4:$C$1223,SITE5!$E$4:$E$1223,_xlfn.XLOOKUP(A175,SITE5!$C$4:$C$1223,SITE5!$F$4:$F$1223)),_xlpm.cleanRaw,SUBSTITUTE(_xlpm.raw,"_PIN","."),_xlpm.mainPart,MID(_xlpm.cleanRaw,2,FIND(".",_xlpm.cleanRaw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5" t="str">
        <f>""</f>
        <v/>
      </c>
      <c r="K175" t="str">
        <f t="shared" si="2"/>
        <v>E27;VCCCORE;;42.7939199999996;115.2144;;;;;</v>
      </c>
    </row>
    <row r="176" spans="1:11">
      <c r="A176" t="s">
        <v>3633</v>
      </c>
      <c r="B176" t="str">
        <f>_xlfn.XLOOKUP(A176,SITE1!$S$4:$S$1223,SITE1!$T$4:$T$1223)</f>
        <v>VCCCORE</v>
      </c>
      <c r="C176" t="str" cm="1">
        <f t="array" ref="C176">_xlfn.TEXTJOIN(",",TRUE,_xlfn.UNIQUE(TRANSPOSE(_xlfn.MAP(_xlfn.XLOOKUP(A176,SITE1!$C$4:$C$1223,SITE1!$G$4:$L$1223),_xlfn.LAMBDA(_xlpm.x,IF(_xlpm.x&lt;&gt;"",TRIM(CLEAN(LEFT(_xlpm.x,FIND(".",_xlpm.x &amp; ".")-1))),""))))))</f>
        <v/>
      </c>
      <c r="D176">
        <v>39.502079999999999</v>
      </c>
      <c r="E176">
        <v>115.2144</v>
      </c>
      <c r="F176" t="str">
        <f>_xlfn.LET(_xlpm.raw,_xlfn.XLOOKUP(A176,SITE1!$C$4:$C$1223,SITE1!$E$4:$E$1223,_xlfn.XLOOKUP(A176,SITE1!$C$4:$C$1223,SITE1!$F$4:$F$1223)),_xlpm.cleanRaw,SUBSTITUTE(SUBSTITUTE(_xlpm.raw,"_PIN","."),"PIN","."),_xlpm.mainPart,MID(_xlpm.cleanRaw,2,FIND(".",_xlpm.cleanRaw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6" t="str">
        <f>_xlfn.LET(_xlpm.raw,_xlfn.XLOOKUP(A176,SITE3!$C$4:$C$1223,SITE3!$E$4:$E$1223,_xlfn.XLOOKUP(A176,SITE3!$C$4:$C$1223,SITE3!$F$4:$F$1223)),_xlpm.cleanRaw,SUBSTITUTE(_xlpm.raw,"_PIN","."),_xlpm.mainPart,MID(_xlpm.cleanRaw,2,FIND(".",_xlpm.cleanRaw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6" t="str">
        <f>_xlfn.LET(_xlpm.raw,_xlfn.XLOOKUP(A176,SITE5!$C$4:$C$1223,SITE5!$E$4:$E$1223,_xlfn.XLOOKUP(A176,SITE5!$C$4:$C$1223,SITE5!$F$4:$F$1223)),_xlpm.cleanRaw,SUBSTITUTE(_xlpm.raw,"_PIN","."),_xlpm.mainPart,MID(_xlpm.cleanRaw,2,FIND(".",_xlpm.cleanRaw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6" t="str">
        <f>_xlfn.LET(_xlpm.raw,_xlfn.XLOOKUP(A176,SITE5!$C$4:$C$1223,SITE5!$E$4:$E$1223,_xlfn.XLOOKUP(A176,SITE5!$C$4:$C$1223,SITE5!$F$4:$F$1223)),_xlpm.cleanRaw,SUBSTITUTE(_xlpm.raw,"_PIN","."),_xlpm.mainPart,MID(_xlpm.cleanRaw,2,FIND(".",_xlpm.cleanRaw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6" t="str">
        <f>""</f>
        <v/>
      </c>
      <c r="K176" t="str">
        <f t="shared" si="2"/>
        <v>E28;VCCCORE;;39.50208;115.2144;;;;;</v>
      </c>
    </row>
    <row r="177" spans="1:11">
      <c r="A177" t="s">
        <v>3634</v>
      </c>
      <c r="B177" t="str">
        <f>_xlfn.XLOOKUP(A177,SITE1!$S$4:$S$1223,SITE1!$T$4:$T$1223)</f>
        <v>VCCCORE</v>
      </c>
      <c r="C177" t="str" cm="1">
        <f t="array" ref="C177">_xlfn.TEXTJOIN(",",TRUE,_xlfn.UNIQUE(TRANSPOSE(_xlfn.MAP(_xlfn.XLOOKUP(A177,SITE1!$C$4:$C$1223,SITE1!$G$4:$L$1223),_xlfn.LAMBDA(_xlpm.x,IF(_xlpm.x&lt;&gt;"",TRIM(CLEAN(LEFT(_xlpm.x,FIND(".",_xlpm.x &amp; ".")-1))),""))))))</f>
        <v/>
      </c>
      <c r="D177">
        <v>36.210239999999999</v>
      </c>
      <c r="E177">
        <v>115.2144</v>
      </c>
      <c r="F177" t="str">
        <f>_xlfn.LET(_xlpm.raw,_xlfn.XLOOKUP(A177,SITE1!$C$4:$C$1223,SITE1!$E$4:$E$1223,_xlfn.XLOOKUP(A177,SITE1!$C$4:$C$1223,SITE1!$F$4:$F$1223)),_xlpm.cleanRaw,SUBSTITUTE(SUBSTITUTE(_xlpm.raw,"_PIN","."),"PIN","."),_xlpm.mainPart,MID(_xlpm.cleanRaw,2,FIND(".",_xlpm.cleanRaw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7" t="str">
        <f>_xlfn.LET(_xlpm.raw,_xlfn.XLOOKUP(A177,SITE3!$C$4:$C$1223,SITE3!$E$4:$E$1223,_xlfn.XLOOKUP(A177,SITE3!$C$4:$C$1223,SITE3!$F$4:$F$1223)),_xlpm.cleanRaw,SUBSTITUTE(_xlpm.raw,"_PIN","."),_xlpm.mainPart,MID(_xlpm.cleanRaw,2,FIND(".",_xlpm.cleanRaw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7" t="str">
        <f>_xlfn.LET(_xlpm.raw,_xlfn.XLOOKUP(A177,SITE5!$C$4:$C$1223,SITE5!$E$4:$E$1223,_xlfn.XLOOKUP(A177,SITE5!$C$4:$C$1223,SITE5!$F$4:$F$1223)),_xlpm.cleanRaw,SUBSTITUTE(_xlpm.raw,"_PIN","."),_xlpm.mainPart,MID(_xlpm.cleanRaw,2,FIND(".",_xlpm.cleanRaw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7" t="str">
        <f>_xlfn.LET(_xlpm.raw,_xlfn.XLOOKUP(A177,SITE5!$C$4:$C$1223,SITE5!$E$4:$E$1223,_xlfn.XLOOKUP(A177,SITE5!$C$4:$C$1223,SITE5!$F$4:$F$1223)),_xlpm.cleanRaw,SUBSTITUTE(_xlpm.raw,"_PIN","."),_xlpm.mainPart,MID(_xlpm.cleanRaw,2,FIND(".",_xlpm.cleanRaw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7" t="str">
        <f>""</f>
        <v/>
      </c>
      <c r="K177" t="str">
        <f t="shared" si="2"/>
        <v>E29;VCCCORE;;36.21024;115.2144;;;;;</v>
      </c>
    </row>
    <row r="178" spans="1:11">
      <c r="A178" t="s">
        <v>3635</v>
      </c>
      <c r="B178" t="str">
        <f>_xlfn.XLOOKUP(A178,SITE1!$S$4:$S$1223,SITE1!$T$4:$T$1223)</f>
        <v>VCCCORE</v>
      </c>
      <c r="C178" t="str" cm="1">
        <f t="array" ref="C178">_xlfn.TEXTJOIN(",",TRUE,_xlfn.UNIQUE(TRANSPOSE(_xlfn.MAP(_xlfn.XLOOKUP(A178,SITE1!$C$4:$C$1223,SITE1!$G$4:$L$1223),_xlfn.LAMBDA(_xlpm.x,IF(_xlpm.x&lt;&gt;"",TRIM(CLEAN(LEFT(_xlpm.x,FIND(".",_xlpm.x &amp; ".")-1))),""))))))</f>
        <v/>
      </c>
      <c r="D178">
        <v>32.918399999999998</v>
      </c>
      <c r="E178">
        <v>115.2144</v>
      </c>
      <c r="F178" t="str">
        <f>_xlfn.LET(_xlpm.raw,_xlfn.XLOOKUP(A178,SITE1!$C$4:$C$1223,SITE1!$E$4:$E$1223,_xlfn.XLOOKUP(A178,SITE1!$C$4:$C$1223,SITE1!$F$4:$F$1223)),_xlpm.cleanRaw,SUBSTITUTE(SUBSTITUTE(_xlpm.raw,"_PIN","."),"PIN","."),_xlpm.mainPart,MID(_xlpm.cleanRaw,2,FIND(".",_xlpm.cleanRaw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8" t="str">
        <f>_xlfn.LET(_xlpm.raw,_xlfn.XLOOKUP(A178,SITE3!$C$4:$C$1223,SITE3!$E$4:$E$1223,_xlfn.XLOOKUP(A178,SITE3!$C$4:$C$1223,SITE3!$F$4:$F$1223)),_xlpm.cleanRaw,SUBSTITUTE(_xlpm.raw,"_PIN","."),_xlpm.mainPart,MID(_xlpm.cleanRaw,2,FIND(".",_xlpm.cleanRaw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8" t="str">
        <f>_xlfn.LET(_xlpm.raw,_xlfn.XLOOKUP(A178,SITE5!$C$4:$C$1223,SITE5!$E$4:$E$1223,_xlfn.XLOOKUP(A178,SITE5!$C$4:$C$1223,SITE5!$F$4:$F$1223)),_xlpm.cleanRaw,SUBSTITUTE(_xlpm.raw,"_PIN","."),_xlpm.mainPart,MID(_xlpm.cleanRaw,2,FIND(".",_xlpm.cleanRaw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8" t="str">
        <f>_xlfn.LET(_xlpm.raw,_xlfn.XLOOKUP(A178,SITE5!$C$4:$C$1223,SITE5!$E$4:$E$1223,_xlfn.XLOOKUP(A178,SITE5!$C$4:$C$1223,SITE5!$F$4:$F$1223)),_xlpm.cleanRaw,SUBSTITUTE(_xlpm.raw,"_PIN","."),_xlpm.mainPart,MID(_xlpm.cleanRaw,2,FIND(".",_xlpm.cleanRaw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8" t="str">
        <f>""</f>
        <v/>
      </c>
      <c r="K178" t="str">
        <f t="shared" si="2"/>
        <v>E30;VCCCORE;;32.9184;115.2144;;;;;</v>
      </c>
    </row>
    <row r="179" spans="1:11">
      <c r="A179" t="s">
        <v>3636</v>
      </c>
      <c r="B179" t="str">
        <f>_xlfn.XLOOKUP(A179,SITE1!$S$4:$S$1223,SITE1!$T$4:$T$1223)</f>
        <v>VCCCORE</v>
      </c>
      <c r="C179" t="str" cm="1">
        <f t="array" ref="C179">_xlfn.TEXTJOIN(",",TRUE,_xlfn.UNIQUE(TRANSPOSE(_xlfn.MAP(_xlfn.XLOOKUP(A179,SITE1!$C$4:$C$1223,SITE1!$G$4:$L$1223),_xlfn.LAMBDA(_xlpm.x,IF(_xlpm.x&lt;&gt;"",TRIM(CLEAN(LEFT(_xlpm.x,FIND(".",_xlpm.x &amp; ".")-1))),""))))))</f>
        <v/>
      </c>
      <c r="D179">
        <v>29.626560000000001</v>
      </c>
      <c r="E179">
        <v>115.2144</v>
      </c>
      <c r="F179" t="str">
        <f>_xlfn.LET(_xlpm.raw,_xlfn.XLOOKUP(A179,SITE1!$C$4:$C$1223,SITE1!$E$4:$E$1223,_xlfn.XLOOKUP(A179,SITE1!$C$4:$C$1223,SITE1!$F$4:$F$1223)),_xlpm.cleanRaw,SUBSTITUTE(SUBSTITUTE(_xlpm.raw,"_PIN","."),"PIN","."),_xlpm.mainPart,MID(_xlpm.cleanRaw,2,FIND(".",_xlpm.cleanRaw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9" t="str">
        <f>_xlfn.LET(_xlpm.raw,_xlfn.XLOOKUP(A179,SITE3!$C$4:$C$1223,SITE3!$E$4:$E$1223,_xlfn.XLOOKUP(A179,SITE3!$C$4:$C$1223,SITE3!$F$4:$F$1223)),_xlpm.cleanRaw,SUBSTITUTE(_xlpm.raw,"_PIN","."),_xlpm.mainPart,MID(_xlpm.cleanRaw,2,FIND(".",_xlpm.cleanRaw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9" t="str">
        <f>_xlfn.LET(_xlpm.raw,_xlfn.XLOOKUP(A179,SITE5!$C$4:$C$1223,SITE5!$E$4:$E$1223,_xlfn.XLOOKUP(A179,SITE5!$C$4:$C$1223,SITE5!$F$4:$F$1223)),_xlpm.cleanRaw,SUBSTITUTE(_xlpm.raw,"_PIN","."),_xlpm.mainPart,MID(_xlpm.cleanRaw,2,FIND(".",_xlpm.cleanRaw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9" t="str">
        <f>_xlfn.LET(_xlpm.raw,_xlfn.XLOOKUP(A179,SITE5!$C$4:$C$1223,SITE5!$E$4:$E$1223,_xlfn.XLOOKUP(A179,SITE5!$C$4:$C$1223,SITE5!$F$4:$F$1223)),_xlpm.cleanRaw,SUBSTITUTE(_xlpm.raw,"_PIN","."),_xlpm.mainPart,MID(_xlpm.cleanRaw,2,FIND(".",_xlpm.cleanRaw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9" t="str">
        <f>""</f>
        <v/>
      </c>
      <c r="K179" t="str">
        <f t="shared" si="2"/>
        <v>E31;VCCCORE;;29.62656;115.2144;;;;;</v>
      </c>
    </row>
    <row r="180" spans="1:11">
      <c r="A180" t="s">
        <v>3637</v>
      </c>
      <c r="B180" t="str">
        <f>_xlfn.XLOOKUP(A180,SITE1!$S$4:$S$1223,SITE1!$T$4:$T$1223)</f>
        <v>VCCCORE</v>
      </c>
      <c r="C180" t="str" cm="1">
        <f t="array" ref="C180">_xlfn.TEXTJOIN(",",TRUE,_xlfn.UNIQUE(TRANSPOSE(_xlfn.MAP(_xlfn.XLOOKUP(A180,SITE1!$C$4:$C$1223,SITE1!$G$4:$L$1223),_xlfn.LAMBDA(_xlpm.x,IF(_xlpm.x&lt;&gt;"",TRIM(CLEAN(LEFT(_xlpm.x,FIND(".",_xlpm.x &amp; ".")-1))),""))))))</f>
        <v/>
      </c>
      <c r="D180">
        <v>26.334719999999901</v>
      </c>
      <c r="E180">
        <v>115.2144</v>
      </c>
      <c r="F180" t="str">
        <f>_xlfn.LET(_xlpm.raw,_xlfn.XLOOKUP(A180,SITE1!$C$4:$C$1223,SITE1!$E$4:$E$1223,_xlfn.XLOOKUP(A180,SITE1!$C$4:$C$1223,SITE1!$F$4:$F$1223)),_xlpm.cleanRaw,SUBSTITUTE(SUBSTITUTE(_xlpm.raw,"_PIN","."),"PIN","."),_xlpm.mainPart,MID(_xlpm.cleanRaw,2,FIND(".",_xlpm.cleanRaw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_xlfn.LET(_xlpm.raw,_xlfn.XLOOKUP(A180,SITE3!$C$4:$C$1223,SITE3!$E$4:$E$1223,_xlfn.XLOOKUP(A180,SITE3!$C$4:$C$1223,SITE3!$F$4:$F$1223)),_xlpm.cleanRaw,SUBSTITUTE(_xlpm.raw,"_PIN","."),_xlpm.mainPart,MID(_xlpm.cleanRaw,2,FIND(".",_xlpm.cleanRaw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0" t="str">
        <f>_xlfn.LET(_xlpm.raw,_xlfn.XLOOKUP(A180,SITE5!$C$4:$C$1223,SITE5!$E$4:$E$1223,_xlfn.XLOOKUP(A180,SITE5!$C$4:$C$1223,SITE5!$F$4:$F$1223)),_xlpm.cleanRaw,SUBSTITUTE(_xlpm.raw,"_PIN","."),_xlpm.mainPart,MID(_xlpm.cleanRaw,2,FIND(".",_xlpm.cleanRaw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0" t="str">
        <f>_xlfn.LET(_xlpm.raw,_xlfn.XLOOKUP(A180,SITE5!$C$4:$C$1223,SITE5!$E$4:$E$1223,_xlfn.XLOOKUP(A180,SITE5!$C$4:$C$1223,SITE5!$F$4:$F$1223)),_xlpm.cleanRaw,SUBSTITUTE(_xlpm.raw,"_PIN","."),_xlpm.mainPart,MID(_xlpm.cleanRaw,2,FIND(".",_xlpm.cleanRaw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0" t="str">
        <f>""</f>
        <v/>
      </c>
      <c r="K180" t="str">
        <f t="shared" si="2"/>
        <v>E32;VCCCORE;;26.3347199999999;115.2144;;;;;</v>
      </c>
    </row>
    <row r="181" spans="1:11">
      <c r="A181" t="s">
        <v>3638</v>
      </c>
      <c r="B181" t="str">
        <f>_xlfn.XLOOKUP(A181,SITE1!$S$4:$S$1223,SITE1!$T$4:$T$1223)</f>
        <v>VCCCORE</v>
      </c>
      <c r="C181" t="str" cm="1">
        <f t="array" ref="C181">_xlfn.TEXTJOIN(",",TRUE,_xlfn.UNIQUE(TRANSPOSE(_xlfn.MAP(_xlfn.XLOOKUP(A181,SITE1!$C$4:$C$1223,SITE1!$G$4:$L$1223),_xlfn.LAMBDA(_xlpm.x,IF(_xlpm.x&lt;&gt;"",TRIM(CLEAN(LEFT(_xlpm.x,FIND(".",_xlpm.x &amp; ".")-1))),""))))))</f>
        <v/>
      </c>
      <c r="D181">
        <v>23.04288</v>
      </c>
      <c r="E181">
        <v>115.2144</v>
      </c>
      <c r="F181" t="str">
        <f>_xlfn.LET(_xlpm.raw,_xlfn.XLOOKUP(A181,SITE1!$C$4:$C$1223,SITE1!$E$4:$E$1223,_xlfn.XLOOKUP(A181,SITE1!$C$4:$C$1223,SITE1!$F$4:$F$1223)),_xlpm.cleanRaw,SUBSTITUTE(SUBSTITUTE(_xlpm.raw,"_PIN","."),"PIN","."),_xlpm.mainPart,MID(_xlpm.cleanRaw,2,FIND(".",_xlpm.cleanRaw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_xlfn.LET(_xlpm.raw,_xlfn.XLOOKUP(A181,SITE3!$C$4:$C$1223,SITE3!$E$4:$E$1223,_xlfn.XLOOKUP(A181,SITE3!$C$4:$C$1223,SITE3!$F$4:$F$1223)),_xlpm.cleanRaw,SUBSTITUTE(_xlpm.raw,"_PIN","."),_xlpm.mainPart,MID(_xlpm.cleanRaw,2,FIND(".",_xlpm.cleanRaw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1" t="str">
        <f>_xlfn.LET(_xlpm.raw,_xlfn.XLOOKUP(A181,SITE5!$C$4:$C$1223,SITE5!$E$4:$E$1223,_xlfn.XLOOKUP(A181,SITE5!$C$4:$C$1223,SITE5!$F$4:$F$1223)),_xlpm.cleanRaw,SUBSTITUTE(_xlpm.raw,"_PIN","."),_xlpm.mainPart,MID(_xlpm.cleanRaw,2,FIND(".",_xlpm.cleanRaw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1" t="str">
        <f>_xlfn.LET(_xlpm.raw,_xlfn.XLOOKUP(A181,SITE5!$C$4:$C$1223,SITE5!$E$4:$E$1223,_xlfn.XLOOKUP(A181,SITE5!$C$4:$C$1223,SITE5!$F$4:$F$1223)),_xlpm.cleanRaw,SUBSTITUTE(_xlpm.raw,"_PIN","."),_xlpm.mainPart,MID(_xlpm.cleanRaw,2,FIND(".",_xlpm.cleanRaw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1" t="str">
        <f>""</f>
        <v/>
      </c>
      <c r="K181" t="str">
        <f t="shared" si="2"/>
        <v>E33;VCCCORE;;23.04288;115.2144;;;;;</v>
      </c>
    </row>
    <row r="182" spans="1:11">
      <c r="A182" t="s">
        <v>3639</v>
      </c>
      <c r="B182" t="str">
        <f>_xlfn.XLOOKUP(A182,SITE1!$S$4:$S$1223,SITE1!$T$4:$T$1223)</f>
        <v>VCCCORE</v>
      </c>
      <c r="C182" t="str" cm="1">
        <f t="array" ref="C182">_xlfn.TEXTJOIN(",",TRUE,_xlfn.UNIQUE(TRANSPOSE(_xlfn.MAP(_xlfn.XLOOKUP(A182,SITE1!$C$4:$C$1223,SITE1!$G$4:$L$1223),_xlfn.LAMBDA(_xlpm.x,IF(_xlpm.x&lt;&gt;"",TRIM(CLEAN(LEFT(_xlpm.x,FIND(".",_xlpm.x &amp; ".")-1))),""))))))</f>
        <v/>
      </c>
      <c r="D182">
        <v>19.75104</v>
      </c>
      <c r="E182">
        <v>115.2144</v>
      </c>
      <c r="F182" t="str">
        <f>_xlfn.LET(_xlpm.raw,_xlfn.XLOOKUP(A182,SITE1!$C$4:$C$1223,SITE1!$E$4:$E$1223,_xlfn.XLOOKUP(A182,SITE1!$C$4:$C$1223,SITE1!$F$4:$F$1223)),_xlpm.cleanRaw,SUBSTITUTE(SUBSTITUTE(_xlpm.raw,"_PIN","."),"PIN","."),_xlpm.mainPart,MID(_xlpm.cleanRaw,2,FIND(".",_xlpm.cleanRaw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2" t="str">
        <f>_xlfn.LET(_xlpm.raw,_xlfn.XLOOKUP(A182,SITE3!$C$4:$C$1223,SITE3!$E$4:$E$1223,_xlfn.XLOOKUP(A182,SITE3!$C$4:$C$1223,SITE3!$F$4:$F$1223)),_xlpm.cleanRaw,SUBSTITUTE(_xlpm.raw,"_PIN","."),_xlpm.mainPart,MID(_xlpm.cleanRaw,2,FIND(".",_xlpm.cleanRaw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2" t="str">
        <f>_xlfn.LET(_xlpm.raw,_xlfn.XLOOKUP(A182,SITE5!$C$4:$C$1223,SITE5!$E$4:$E$1223,_xlfn.XLOOKUP(A182,SITE5!$C$4:$C$1223,SITE5!$F$4:$F$1223)),_xlpm.cleanRaw,SUBSTITUTE(_xlpm.raw,"_PIN","."),_xlpm.mainPart,MID(_xlpm.cleanRaw,2,FIND(".",_xlpm.cleanRaw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2" t="str">
        <f>_xlfn.LET(_xlpm.raw,_xlfn.XLOOKUP(A182,SITE5!$C$4:$C$1223,SITE5!$E$4:$E$1223,_xlfn.XLOOKUP(A182,SITE5!$C$4:$C$1223,SITE5!$F$4:$F$1223)),_xlpm.cleanRaw,SUBSTITUTE(_xlpm.raw,"_PIN","."),_xlpm.mainPart,MID(_xlpm.cleanRaw,2,FIND(".",_xlpm.cleanRaw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2" t="str">
        <f>""</f>
        <v/>
      </c>
      <c r="K182" t="str">
        <f t="shared" si="2"/>
        <v>E34;VCCCORE;;19.75104;115.2144;;;;;</v>
      </c>
    </row>
    <row r="183" spans="1:11">
      <c r="A183" t="s">
        <v>4084</v>
      </c>
      <c r="B183" t="str">
        <f>_xlfn.XLOOKUP(A183,SITE1!$S$4:$S$1223,SITE1!$T$4:$T$1223)</f>
        <v>VSS</v>
      </c>
      <c r="C183" t="str" cm="1">
        <f t="array" ref="C183">_xlfn.TEXTJOIN(",",TRUE,_xlfn.UNIQUE(TRANSPOSE(_xlfn.MAP(_xlfn.XLOOKUP(A183,SITE1!$C$4:$C$1223,SITE1!$G$4:$L$1223),_xlfn.LAMBDA(_xlpm.x,IF(_xlpm.x&lt;&gt;"",TRIM(CLEAN(LEFT(_xlpm.x,FIND(".",_xlpm.x &amp; ".")-1))),""))))))</f>
        <v/>
      </c>
      <c r="D183">
        <v>16.459199999999999</v>
      </c>
      <c r="E183">
        <v>115.2144</v>
      </c>
      <c r="F183" t="str">
        <f>_xlfn.LET(_xlpm.raw,_xlfn.XLOOKUP(A183,SITE1!$C$4:$C$1223,SITE1!$E$4:$E$1223,_xlfn.XLOOKUP(A183,SITE1!$C$4:$C$1223,SITE1!$F$4:$F$1223)),_xlpm.cleanRaw,SUBSTITUTE(SUBSTITUTE(_xlpm.raw,"_PIN","."),"PIN","."),_xlpm.mainPart,MID(_xlpm.cleanRaw,2,FIND(".",_xlpm.cleanRaw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3" t="str">
        <f>_xlfn.LET(_xlpm.raw,_xlfn.XLOOKUP(A183,SITE3!$C$4:$C$1223,SITE3!$E$4:$E$1223,_xlfn.XLOOKUP(A183,SITE3!$C$4:$C$1223,SITE3!$F$4:$F$1223)),_xlpm.cleanRaw,SUBSTITUTE(_xlpm.raw,"_PIN","."),_xlpm.mainPart,MID(_xlpm.cleanRaw,2,FIND(".",_xlpm.cleanRaw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3" t="str">
        <f>_xlfn.LET(_xlpm.raw,_xlfn.XLOOKUP(A183,SITE5!$C$4:$C$1223,SITE5!$E$4:$E$1223,_xlfn.XLOOKUP(A183,SITE5!$C$4:$C$1223,SITE5!$F$4:$F$1223)),_xlpm.cleanRaw,SUBSTITUTE(_xlpm.raw,"_PIN","."),_xlpm.mainPart,MID(_xlpm.cleanRaw,2,FIND(".",_xlpm.cleanRaw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3" t="str">
        <f>_xlfn.LET(_xlpm.raw,_xlfn.XLOOKUP(A183,SITE5!$C$4:$C$1223,SITE5!$E$4:$E$1223,_xlfn.XLOOKUP(A183,SITE5!$C$4:$C$1223,SITE5!$F$4:$F$1223)),_xlpm.cleanRaw,SUBSTITUTE(_xlpm.raw,"_PIN","."),_xlpm.mainPart,MID(_xlpm.cleanRaw,2,FIND(".",_xlpm.cleanRaw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3" t="str">
        <f>""</f>
        <v/>
      </c>
      <c r="K183" t="str">
        <f t="shared" si="2"/>
        <v>E35;VSS;;16.4592;115.2144;;;;;</v>
      </c>
    </row>
    <row r="184" spans="1:11">
      <c r="A184" t="s">
        <v>700</v>
      </c>
      <c r="B184" t="str">
        <f>_xlfn.XLOOKUP(A184,SITE1!$S$4:$S$1223,SITE1!$T$4:$T$1223)</f>
        <v>DDI2_TXP[1]</v>
      </c>
      <c r="C184" t="str" cm="1">
        <f t="array" ref="C184">_xlfn.TEXTJOIN(",",TRUE,_xlfn.UNIQUE(TRANSPOSE(_xlfn.MAP(_xlfn.XLOOKUP(A184,SITE1!$C$4:$C$1223,SITE1!$G$4:$L$1223),_xlfn.LAMBDA(_xlpm.x,IF(_xlpm.x&lt;&gt;"",TRIM(CLEAN(LEFT(_xlpm.x,FIND(".",_xlpm.x &amp; ".")-1))),""))))))</f>
        <v>LA143</v>
      </c>
      <c r="D184">
        <v>13.167359999999899</v>
      </c>
      <c r="E184">
        <v>115.2144</v>
      </c>
      <c r="F184" t="str">
        <f>_xlfn.LET(_xlpm.raw,_xlfn.XLOOKUP(A184,SITE1!$C$4:$C$1223,SITE1!$E$4:$E$1223,_xlfn.XLOOKUP(A184,SITE1!$C$4:$C$1223,SITE1!$F$4:$F$1223)),_xlpm.cleanRaw,SUBSTITUTE(SUBSTITUTE(_xlpm.raw,"_PIN","."),"PIN","."),_xlpm.mainPart,MID(_xlpm.cleanRaw,2,FIND(".",_xlpm.cleanRaw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G184" t="str">
        <f>_xlfn.LET(_xlpm.raw,_xlfn.XLOOKUP(A184,SITE3!$C$4:$C$1223,SITE3!$E$4:$E$1223,_xlfn.XLOOKUP(A184,SITE3!$C$4:$C$1223,SITE3!$F$4:$F$1223)),_xlpm.cleanRaw,SUBSTITUTE(_xlpm.raw,"_PIN","."),_xlpm.mainPart,MID(_xlpm.cleanRaw,2,FIND(".",_xlpm.cleanRaw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809111</v>
      </c>
      <c r="H184" t="str">
        <f>_xlfn.LET(_xlpm.raw,_xlfn.XLOOKUP(A184,SITE5!$C$4:$C$1223,SITE5!$E$4:$E$1223,_xlfn.XLOOKUP(A184,SITE5!$C$4:$C$1223,SITE5!$F$4:$F$1223)),_xlpm.cleanRaw,SUBSTITUTE(_xlpm.raw,"_PIN","."),_xlpm.mainPart,MID(_xlpm.cleanRaw,2,FIND(".",_xlpm.cleanRaw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I184" t="str">
        <f>_xlfn.LET(_xlpm.raw,_xlfn.XLOOKUP(A184,SITE5!$C$4:$C$1223,SITE5!$E$4:$E$1223,_xlfn.XLOOKUP(A184,SITE5!$C$4:$C$1223,SITE5!$F$4:$F$1223)),_xlpm.cleanRaw,SUBSTITUTE(_xlpm.raw,"_PIN","."),_xlpm.mainPart,MID(_xlpm.cleanRaw,2,FIND(".",_xlpm.cleanRaw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J184" t="str">
        <f>""</f>
        <v/>
      </c>
      <c r="K184" t="str">
        <f t="shared" si="2"/>
        <v>E36;DDI2_TXP[1];LA143;13.1673599999999;115.2144;506023;809111;709027;709027;</v>
      </c>
    </row>
    <row r="185" spans="1:11">
      <c r="A185" t="s">
        <v>665</v>
      </c>
      <c r="B185" t="str">
        <f>_xlfn.XLOOKUP(A185,SITE1!$S$4:$S$1223,SITE1!$T$4:$T$1223)</f>
        <v>DDI2_TXN[1]</v>
      </c>
      <c r="C185" t="str" cm="1">
        <f t="array" ref="C185">_xlfn.TEXTJOIN(",",TRUE,_xlfn.UNIQUE(TRANSPOSE(_xlfn.MAP(_xlfn.XLOOKUP(A185,SITE1!$C$4:$C$1223,SITE1!$G$4:$L$1223),_xlfn.LAMBDA(_xlpm.x,IF(_xlpm.x&lt;&gt;"",TRIM(CLEAN(LEFT(_xlpm.x,FIND(".",_xlpm.x &amp; ".")-1))),""))))))</f>
        <v>LA143</v>
      </c>
      <c r="D185">
        <v>9.8755199999999999</v>
      </c>
      <c r="E185">
        <v>115.2144</v>
      </c>
      <c r="F185" t="str">
        <f>_xlfn.LET(_xlpm.raw,_xlfn.XLOOKUP(A185,SITE1!$C$4:$C$1223,SITE1!$E$4:$E$1223,_xlfn.XLOOKUP(A185,SITE1!$C$4:$C$1223,SITE1!$F$4:$F$1223)),_xlpm.cleanRaw,SUBSTITUTE(SUBSTITUTE(_xlpm.raw,"_PIN","."),"PIN","."),_xlpm.mainPart,MID(_xlpm.cleanRaw,2,FIND(".",_xlpm.cleanRaw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G185" t="str">
        <f>_xlfn.LET(_xlpm.raw,_xlfn.XLOOKUP(A185,SITE3!$C$4:$C$1223,SITE3!$E$4:$E$1223,_xlfn.XLOOKUP(A185,SITE3!$C$4:$C$1223,SITE3!$F$4:$F$1223)),_xlpm.cleanRaw,SUBSTITUTE(_xlpm.raw,"_PIN","."),_xlpm.mainPart,MID(_xlpm.cleanRaw,2,FIND(".",_xlpm.cleanRaw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809113</v>
      </c>
      <c r="H185" t="str">
        <f>_xlfn.LET(_xlpm.raw,_xlfn.XLOOKUP(A185,SITE5!$C$4:$C$1223,SITE5!$E$4:$E$1223,_xlfn.XLOOKUP(A185,SITE5!$C$4:$C$1223,SITE5!$F$4:$F$1223)),_xlpm.cleanRaw,SUBSTITUTE(_xlpm.raw,"_PIN","."),_xlpm.mainPart,MID(_xlpm.cleanRaw,2,FIND(".",_xlpm.cleanRaw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I185" t="str">
        <f>_xlfn.LET(_xlpm.raw,_xlfn.XLOOKUP(A185,SITE5!$C$4:$C$1223,SITE5!$E$4:$E$1223,_xlfn.XLOOKUP(A185,SITE5!$C$4:$C$1223,SITE5!$F$4:$F$1223)),_xlpm.cleanRaw,SUBSTITUTE(_xlpm.raw,"_PIN","."),_xlpm.mainPart,MID(_xlpm.cleanRaw,2,FIND(".",_xlpm.cleanRaw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J185" t="str">
        <f>""</f>
        <v/>
      </c>
      <c r="K185" t="str">
        <f t="shared" si="2"/>
        <v>E37;DDI2_TXN[1];LA143;9.87552;115.2144;506025;809113;709015;709015;</v>
      </c>
    </row>
    <row r="186" spans="1:11">
      <c r="A186" t="s">
        <v>4085</v>
      </c>
      <c r="B186" t="str">
        <f>_xlfn.XLOOKUP(A186,SITE1!$S$4:$S$1223,SITE1!$T$4:$T$1223)</f>
        <v>VSS</v>
      </c>
      <c r="C186" t="str" cm="1">
        <f t="array" ref="C186">_xlfn.TEXTJOIN(",",TRUE,_xlfn.UNIQUE(TRANSPOSE(_xlfn.MAP(_xlfn.XLOOKUP(A186,SITE1!$C$4:$C$1223,SITE1!$G$4:$L$1223),_xlfn.LAMBDA(_xlpm.x,IF(_xlpm.x&lt;&gt;"",TRIM(CLEAN(LEFT(_xlpm.x,FIND(".",_xlpm.x &amp; ".")-1))),""))))))</f>
        <v/>
      </c>
      <c r="D186">
        <v>6.5836799999999904</v>
      </c>
      <c r="E186">
        <v>115.2144</v>
      </c>
      <c r="F186" t="str">
        <f>_xlfn.LET(_xlpm.raw,_xlfn.XLOOKUP(A186,SITE1!$C$4:$C$1223,SITE1!$E$4:$E$1223,_xlfn.XLOOKUP(A186,SITE1!$C$4:$C$1223,SITE1!$F$4:$F$1223)),_xlpm.cleanRaw,SUBSTITUTE(SUBSTITUTE(_xlpm.raw,"_PIN","."),"PIN","."),_xlpm.mainPart,MID(_xlpm.cleanRaw,2,FIND(".",_xlpm.cleanRaw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6" t="str">
        <f>_xlfn.LET(_xlpm.raw,_xlfn.XLOOKUP(A186,SITE3!$C$4:$C$1223,SITE3!$E$4:$E$1223,_xlfn.XLOOKUP(A186,SITE3!$C$4:$C$1223,SITE3!$F$4:$F$1223)),_xlpm.cleanRaw,SUBSTITUTE(_xlpm.raw,"_PIN","."),_xlpm.mainPart,MID(_xlpm.cleanRaw,2,FIND(".",_xlpm.cleanRaw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6" t="str">
        <f>_xlfn.LET(_xlpm.raw,_xlfn.XLOOKUP(A186,SITE5!$C$4:$C$1223,SITE5!$E$4:$E$1223,_xlfn.XLOOKUP(A186,SITE5!$C$4:$C$1223,SITE5!$F$4:$F$1223)),_xlpm.cleanRaw,SUBSTITUTE(_xlpm.raw,"_PIN","."),_xlpm.mainPart,MID(_xlpm.cleanRaw,2,FIND(".",_xlpm.cleanRaw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6" t="str">
        <f>_xlfn.LET(_xlpm.raw,_xlfn.XLOOKUP(A186,SITE5!$C$4:$C$1223,SITE5!$E$4:$E$1223,_xlfn.XLOOKUP(A186,SITE5!$C$4:$C$1223,SITE5!$F$4:$F$1223)),_xlpm.cleanRaw,SUBSTITUTE(_xlpm.raw,"_PIN","."),_xlpm.mainPart,MID(_xlpm.cleanRaw,2,FIND(".",_xlpm.cleanRaw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6" t="str">
        <f>""</f>
        <v/>
      </c>
      <c r="K186" t="str">
        <f t="shared" si="2"/>
        <v>E38;VSS;;6.58367999999999;115.2144;;;;;</v>
      </c>
    </row>
    <row r="187" spans="1:11">
      <c r="A187" t="s">
        <v>798</v>
      </c>
      <c r="B187" t="str">
        <f>_xlfn.XLOOKUP(A187,SITE1!$S$4:$S$1223,SITE1!$T$4:$T$1223)</f>
        <v>DDI3_TXP[3]</v>
      </c>
      <c r="C187" t="str" cm="1">
        <f t="array" ref="C187">_xlfn.TEXTJOIN(",",TRUE,_xlfn.UNIQUE(TRANSPOSE(_xlfn.MAP(_xlfn.XLOOKUP(A187,SITE1!$C$4:$C$1223,SITE1!$G$4:$L$1223),_xlfn.LAMBDA(_xlpm.x,IF(_xlpm.x&lt;&gt;"",TRIM(CLEAN(LEFT(_xlpm.x,FIND(".",_xlpm.x &amp; ".")-1))),""))))))</f>
        <v>LA146</v>
      </c>
      <c r="D187">
        <v>3.2918399999999899</v>
      </c>
      <c r="E187">
        <v>115.2144</v>
      </c>
      <c r="F187" t="str">
        <f>_xlfn.LET(_xlpm.raw,_xlfn.XLOOKUP(A187,SITE1!$C$4:$C$1223,SITE1!$E$4:$E$1223,_xlfn.XLOOKUP(A187,SITE1!$C$4:$C$1223,SITE1!$F$4:$F$1223)),_xlpm.cleanRaw,SUBSTITUTE(SUBSTITUTE(_xlpm.raw,"_PIN","."),"PIN","."),_xlpm.mainPart,MID(_xlpm.cleanRaw,2,FIND(".",_xlpm.cleanRaw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G187" t="str">
        <f>_xlfn.LET(_xlpm.raw,_xlfn.XLOOKUP(A187,SITE3!$C$4:$C$1223,SITE3!$E$4:$E$1223,_xlfn.XLOOKUP(A187,SITE3!$C$4:$C$1223,SITE3!$F$4:$F$1223)),_xlpm.cleanRaw,SUBSTITUTE(_xlpm.raw,"_PIN","."),_xlpm.mainPart,MID(_xlpm.cleanRaw,2,FIND(".",_xlpm.cleanRaw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503026</v>
      </c>
      <c r="H187" t="str">
        <f>_xlfn.LET(_xlpm.raw,_xlfn.XLOOKUP(A187,SITE5!$C$4:$C$1223,SITE5!$E$4:$E$1223,_xlfn.XLOOKUP(A187,SITE5!$C$4:$C$1223,SITE5!$F$4:$F$1223)),_xlpm.cleanRaw,SUBSTITUTE(_xlpm.raw,"_PIN","."),_xlpm.mainPart,MID(_xlpm.cleanRaw,2,FIND(".",_xlpm.cleanRaw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I187" t="str">
        <f>_xlfn.LET(_xlpm.raw,_xlfn.XLOOKUP(A187,SITE5!$C$4:$C$1223,SITE5!$E$4:$E$1223,_xlfn.XLOOKUP(A187,SITE5!$C$4:$C$1223,SITE5!$F$4:$F$1223)),_xlpm.cleanRaw,SUBSTITUTE(_xlpm.raw,"_PIN","."),_xlpm.mainPart,MID(_xlpm.cleanRaw,2,FIND(".",_xlpm.cleanRaw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J187" t="str">
        <f>""</f>
        <v/>
      </c>
      <c r="K187" t="str">
        <f t="shared" si="2"/>
        <v>E39;DDI3_TXP[3];LA146;3.29183999999999;115.2144;504108;503026;708065;708065;</v>
      </c>
    </row>
    <row r="188" spans="1:11">
      <c r="A188" t="s">
        <v>765</v>
      </c>
      <c r="B188" t="str">
        <f>_xlfn.XLOOKUP(A188,SITE1!$S$4:$S$1223,SITE1!$T$4:$T$1223)</f>
        <v>DDI3_TXN[3]</v>
      </c>
      <c r="C188" t="str" cm="1">
        <f t="array" ref="C188">_xlfn.TEXTJOIN(",",TRUE,_xlfn.UNIQUE(TRANSPOSE(_xlfn.MAP(_xlfn.XLOOKUP(A188,SITE1!$C$4:$C$1223,SITE1!$G$4:$L$1223),_xlfn.LAMBDA(_xlpm.x,IF(_xlpm.x&lt;&gt;"",TRIM(CLEAN(LEFT(_xlpm.x,FIND(".",_xlpm.x &amp; ".")-1))),""))))))</f>
        <v>LA146</v>
      </c>
      <c r="D188">
        <v>0</v>
      </c>
      <c r="E188">
        <v>115.2144</v>
      </c>
      <c r="F188" t="str">
        <f>_xlfn.LET(_xlpm.raw,_xlfn.XLOOKUP(A188,SITE1!$C$4:$C$1223,SITE1!$E$4:$E$1223,_xlfn.XLOOKUP(A188,SITE1!$C$4:$C$1223,SITE1!$F$4:$F$1223)),_xlpm.cleanRaw,SUBSTITUTE(SUBSTITUTE(_xlpm.raw,"_PIN","."),"PIN","."),_xlpm.mainPart,MID(_xlpm.cleanRaw,2,FIND(".",_xlpm.cleanRaw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G188" t="str">
        <f>_xlfn.LET(_xlpm.raw,_xlfn.XLOOKUP(A188,SITE3!$C$4:$C$1223,SITE3!$E$4:$E$1223,_xlfn.XLOOKUP(A188,SITE3!$C$4:$C$1223,SITE3!$F$4:$F$1223)),_xlpm.cleanRaw,SUBSTITUTE(_xlpm.raw,"_PIN","."),_xlpm.mainPart,MID(_xlpm.cleanRaw,2,FIND(".",_xlpm.cleanRaw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503024</v>
      </c>
      <c r="H188" t="str">
        <f>_xlfn.LET(_xlpm.raw,_xlfn.XLOOKUP(A188,SITE5!$C$4:$C$1223,SITE5!$E$4:$E$1223,_xlfn.XLOOKUP(A188,SITE5!$C$4:$C$1223,SITE5!$F$4:$F$1223)),_xlpm.cleanRaw,SUBSTITUTE(_xlpm.raw,"_PIN","."),_xlpm.mainPart,MID(_xlpm.cleanRaw,2,FIND(".",_xlpm.cleanRaw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I188" t="str">
        <f>_xlfn.LET(_xlpm.raw,_xlfn.XLOOKUP(A188,SITE5!$C$4:$C$1223,SITE5!$E$4:$E$1223,_xlfn.XLOOKUP(A188,SITE5!$C$4:$C$1223,SITE5!$F$4:$F$1223)),_xlpm.cleanRaw,SUBSTITUTE(_xlpm.raw,"_PIN","."),_xlpm.mainPart,MID(_xlpm.cleanRaw,2,FIND(".",_xlpm.cleanRaw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J188" t="str">
        <f>""</f>
        <v/>
      </c>
      <c r="K188" t="str">
        <f t="shared" si="2"/>
        <v>E40;DDI3_TXN[3];LA146;0;115.2144;504107;503024;708066;708066;</v>
      </c>
    </row>
    <row r="189" spans="1:11">
      <c r="A189" t="s">
        <v>4089</v>
      </c>
      <c r="B189" t="str">
        <f>_xlfn.XLOOKUP(A189,SITE1!$S$4:$S$1223,SITE1!$T$4:$T$1223)</f>
        <v>VSS</v>
      </c>
      <c r="C189" t="str" cm="1">
        <f t="array" ref="C189">_xlfn.TEXTJOIN(",",TRUE,_xlfn.UNIQUE(TRANSPOSE(_xlfn.MAP(_xlfn.XLOOKUP(A189,SITE1!$C$4:$C$1223,SITE1!$G$4:$L$1223),_xlfn.LAMBDA(_xlpm.x,IF(_xlpm.x&lt;&gt;"",TRIM(CLEAN(LEFT(_xlpm.x,FIND(".",_xlpm.x &amp; ".")-1))),""))))))</f>
        <v/>
      </c>
      <c r="D189">
        <v>128.38176000000001</v>
      </c>
      <c r="E189">
        <v>111.92256</v>
      </c>
      <c r="F189" t="str">
        <f>_xlfn.LET(_xlpm.raw,_xlfn.XLOOKUP(A189,SITE1!$C$4:$C$1223,SITE1!$E$4:$E$1223,_xlfn.XLOOKUP(A189,SITE1!$C$4:$C$1223,SITE1!$F$4:$F$1223)),_xlpm.cleanRaw,SUBSTITUTE(SUBSTITUTE(_xlpm.raw,"_PIN","."),"PIN","."),_xlpm.mainPart,MID(_xlpm.cleanRaw,2,FIND(".",_xlpm.cleanRaw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_xlfn.LET(_xlpm.raw,_xlfn.XLOOKUP(A189,SITE3!$C$4:$C$1223,SITE3!$E$4:$E$1223,_xlfn.XLOOKUP(A189,SITE3!$C$4:$C$1223,SITE3!$F$4:$F$1223)),_xlpm.cleanRaw,SUBSTITUTE(_xlpm.raw,"_PIN","."),_xlpm.mainPart,MID(_xlpm.cleanRaw,2,FIND(".",_xlpm.cleanRaw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9" t="str">
        <f>_xlfn.LET(_xlpm.raw,_xlfn.XLOOKUP(A189,SITE5!$C$4:$C$1223,SITE5!$E$4:$E$1223,_xlfn.XLOOKUP(A189,SITE5!$C$4:$C$1223,SITE5!$F$4:$F$1223)),_xlpm.cleanRaw,SUBSTITUTE(_xlpm.raw,"_PIN","."),_xlpm.mainPart,MID(_xlpm.cleanRaw,2,FIND(".",_xlpm.cleanRaw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9" t="str">
        <f>_xlfn.LET(_xlpm.raw,_xlfn.XLOOKUP(A189,SITE5!$C$4:$C$1223,SITE5!$E$4:$E$1223,_xlfn.XLOOKUP(A189,SITE5!$C$4:$C$1223,SITE5!$F$4:$F$1223)),_xlpm.cleanRaw,SUBSTITUTE(_xlpm.raw,"_PIN","."),_xlpm.mainPart,MID(_xlpm.cleanRaw,2,FIND(".",_xlpm.cleanRaw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9" t="str">
        <f>""</f>
        <v/>
      </c>
      <c r="K189" t="str">
        <f t="shared" si="2"/>
        <v>F1;VSS;;128.38176;111.92256;;;;;</v>
      </c>
    </row>
    <row r="190" spans="1:11">
      <c r="A190" t="s">
        <v>3342</v>
      </c>
      <c r="B190" t="str">
        <f>_xlfn.XLOOKUP(A190,SITE1!$S$4:$S$1223,SITE1!$T$4:$T$1223)</f>
        <v>PCIEX16_TXN[7]</v>
      </c>
      <c r="C190" t="str" cm="1">
        <f t="array" ref="C190">_xlfn.TEXTJOIN(",",TRUE,_xlfn.UNIQUE(TRANSPOSE(_xlfn.MAP(_xlfn.XLOOKUP(A190,SITE1!$C$4:$C$1223,SITE1!$G$4:$L$1223),_xlfn.LAMBDA(_xlpm.x,IF(_xlpm.x&lt;&gt;"",TRIM(CLEAN(LEFT(_xlpm.x,FIND(".",_xlpm.x &amp; ".")-1))),""))))))</f>
        <v>LA115,CA115,KA108</v>
      </c>
      <c r="D190">
        <v>125.08992000000001</v>
      </c>
      <c r="E190">
        <v>111.92256</v>
      </c>
      <c r="F190" t="str">
        <f>_xlfn.LET(_xlpm.raw,_xlfn.XLOOKUP(A190,SITE1!$C$4:$C$1223,SITE1!$E$4:$E$1223,_xlfn.XLOOKUP(A190,SITE1!$C$4:$C$1223,SITE1!$F$4:$F$1223)),_xlpm.cleanRaw,SUBSTITUTE(SUBSTITUTE(_xlpm.raw,"_PIN","."),"PIN","."),_xlpm.mainPart,MID(_xlpm.cleanRaw,2,FIND(".",_xlpm.cleanRaw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G190" t="str">
        <f>_xlfn.LET(_xlpm.raw,_xlfn.XLOOKUP(A190,SITE3!$C$4:$C$1223,SITE3!$E$4:$E$1223,_xlfn.XLOOKUP(A190,SITE3!$C$4:$C$1223,SITE3!$F$4:$F$1223)),_xlpm.cleanRaw,SUBSTITUTE(_xlpm.raw,"_PIN","."),_xlpm.mainPart,MID(_xlpm.cleanRaw,2,FIND(".",_xlpm.cleanRaw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190" t="str">
        <f>_xlfn.LET(_xlpm.raw,_xlfn.XLOOKUP(A190,SITE5!$C$4:$C$1223,SITE5!$E$4:$E$1223,_xlfn.XLOOKUP(A190,SITE5!$C$4:$C$1223,SITE5!$F$4:$F$1223)),_xlpm.cleanRaw,SUBSTITUTE(_xlpm.raw,"_PIN","."),_xlpm.mainPart,MID(_xlpm.cleanRaw,2,FIND(".",_xlpm.cleanRaw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190" t="str">
        <f>_xlfn.LET(_xlpm.raw,_xlfn.XLOOKUP(A190,SITE5!$C$4:$C$1223,SITE5!$E$4:$E$1223,_xlfn.XLOOKUP(A190,SITE5!$C$4:$C$1223,SITE5!$F$4:$F$1223)),_xlpm.cleanRaw,SUBSTITUTE(_xlpm.raw,"_PIN","."),_xlpm.mainPart,MID(_xlpm.cleanRaw,2,FIND(".",_xlpm.cleanRaw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190" t="str">
        <f>""</f>
        <v/>
      </c>
      <c r="K190" t="str">
        <f t="shared" si="2"/>
        <v>F2;PCIEX16_TXN[7];LA115,CA115,KA108;125.08992;111.92256;505071;809095;708078;708078;</v>
      </c>
    </row>
    <row r="191" spans="1:11">
      <c r="A191" t="s">
        <v>3405</v>
      </c>
      <c r="B191" t="str">
        <f>_xlfn.XLOOKUP(A191,SITE1!$S$4:$S$1223,SITE1!$T$4:$T$1223)</f>
        <v>PCIEX16_TXP[7]</v>
      </c>
      <c r="C191" t="str" cm="1">
        <f t="array" ref="C191">_xlfn.TEXTJOIN(",",TRUE,_xlfn.UNIQUE(TRANSPOSE(_xlfn.MAP(_xlfn.XLOOKUP(A191,SITE1!$C$4:$C$1223,SITE1!$G$4:$L$1223),_xlfn.LAMBDA(_xlpm.x,IF(_xlpm.x&lt;&gt;"",TRIM(CLEAN(LEFT(_xlpm.x,FIND(".",_xlpm.x &amp; ".")-1))),""))))))</f>
        <v/>
      </c>
      <c r="D191">
        <v>121.79808</v>
      </c>
      <c r="E191">
        <v>111.92256</v>
      </c>
      <c r="F191" t="str">
        <f>_xlfn.LET(_xlpm.raw,_xlfn.XLOOKUP(A191,SITE1!$C$4:$C$1223,SITE1!$E$4:$E$1223,_xlfn.XLOOKUP(A191,SITE1!$C$4:$C$1223,SITE1!$F$4:$F$1223)),_xlpm.cleanRaw,SUBSTITUTE(SUBSTITUTE(_xlpm.raw,"_PIN","."),"PIN","."),_xlpm.mainPart,MID(_xlpm.cleanRaw,2,FIND(".",_xlpm.cleanRaw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G191" t="str">
        <f>_xlfn.LET(_xlpm.raw,_xlfn.XLOOKUP(A191,SITE3!$C$4:$C$1223,SITE3!$E$4:$E$1223,_xlfn.XLOOKUP(A191,SITE3!$C$4:$C$1223,SITE3!$F$4:$F$1223)),_xlpm.cleanRaw,SUBSTITUTE(_xlpm.raw,"_PIN","."),_xlpm.mainPart,MID(_xlpm.cleanRaw,2,FIND(".",_xlpm.cleanRaw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191" t="str">
        <f>_xlfn.LET(_xlpm.raw,_xlfn.XLOOKUP(A191,SITE5!$C$4:$C$1223,SITE5!$E$4:$E$1223,_xlfn.XLOOKUP(A191,SITE5!$C$4:$C$1223,SITE5!$F$4:$F$1223)),_xlpm.cleanRaw,SUBSTITUTE(_xlpm.raw,"_PIN","."),_xlpm.mainPart,MID(_xlpm.cleanRaw,2,FIND(".",_xlpm.cleanRaw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191" t="str">
        <f>_xlfn.LET(_xlpm.raw,_xlfn.XLOOKUP(A191,SITE5!$C$4:$C$1223,SITE5!$E$4:$E$1223,_xlfn.XLOOKUP(A191,SITE5!$C$4:$C$1223,SITE5!$F$4:$F$1223)),_xlpm.cleanRaw,SUBSTITUTE(_xlpm.raw,"_PIN","."),_xlpm.mainPart,MID(_xlpm.cleanRaw,2,FIND(".",_xlpm.cleanRaw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191" t="str">
        <f>""</f>
        <v/>
      </c>
      <c r="K191" t="str">
        <f t="shared" si="2"/>
        <v>F3;PCIEX16_TXP[7];;121.79808;111.92256;505073;809093;708076;708076;</v>
      </c>
    </row>
    <row r="192" spans="1:11">
      <c r="A192" t="s">
        <v>4104</v>
      </c>
      <c r="B192" t="str">
        <f>_xlfn.XLOOKUP(A192,SITE1!$S$4:$S$1223,SITE1!$T$4:$T$1223)</f>
        <v>VSS</v>
      </c>
      <c r="C192" t="str" cm="1">
        <f t="array" ref="C192">_xlfn.TEXTJOIN(",",TRUE,_xlfn.UNIQUE(TRANSPOSE(_xlfn.MAP(_xlfn.XLOOKUP(A192,SITE1!$C$4:$C$1223,SITE1!$G$4:$L$1223),_xlfn.LAMBDA(_xlpm.x,IF(_xlpm.x&lt;&gt;"",TRIM(CLEAN(LEFT(_xlpm.x,FIND(".",_xlpm.x &amp; ".")-1))),""))))))</f>
        <v/>
      </c>
      <c r="D192">
        <v>118.50624000000001</v>
      </c>
      <c r="E192">
        <v>111.92256</v>
      </c>
      <c r="F192" t="str">
        <f>_xlfn.LET(_xlpm.raw,_xlfn.XLOOKUP(A192,SITE1!$C$4:$C$1223,SITE1!$E$4:$E$1223,_xlfn.XLOOKUP(A192,SITE1!$C$4:$C$1223,SITE1!$F$4:$F$1223)),_xlpm.cleanRaw,SUBSTITUTE(SUBSTITUTE(_xlpm.raw,"_PIN","."),"PIN","."),_xlpm.mainPart,MID(_xlpm.cleanRaw,2,FIND(".",_xlpm.cleanRaw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2" t="str">
        <f>_xlfn.LET(_xlpm.raw,_xlfn.XLOOKUP(A192,SITE3!$C$4:$C$1223,SITE3!$E$4:$E$1223,_xlfn.XLOOKUP(A192,SITE3!$C$4:$C$1223,SITE3!$F$4:$F$1223)),_xlpm.cleanRaw,SUBSTITUTE(_xlpm.raw,"_PIN","."),_xlpm.mainPart,MID(_xlpm.cleanRaw,2,FIND(".",_xlpm.cleanRaw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2" t="str">
        <f>_xlfn.LET(_xlpm.raw,_xlfn.XLOOKUP(A192,SITE5!$C$4:$C$1223,SITE5!$E$4:$E$1223,_xlfn.XLOOKUP(A192,SITE5!$C$4:$C$1223,SITE5!$F$4:$F$1223)),_xlpm.cleanRaw,SUBSTITUTE(_xlpm.raw,"_PIN","."),_xlpm.mainPart,MID(_xlpm.cleanRaw,2,FIND(".",_xlpm.cleanRaw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2" t="str">
        <f>_xlfn.LET(_xlpm.raw,_xlfn.XLOOKUP(A192,SITE5!$C$4:$C$1223,SITE5!$E$4:$E$1223,_xlfn.XLOOKUP(A192,SITE5!$C$4:$C$1223,SITE5!$F$4:$F$1223)),_xlpm.cleanRaw,SUBSTITUTE(_xlpm.raw,"_PIN","."),_xlpm.mainPart,MID(_xlpm.cleanRaw,2,FIND(".",_xlpm.cleanRaw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2" t="str">
        <f>""</f>
        <v/>
      </c>
      <c r="K192" t="str">
        <f t="shared" si="2"/>
        <v>F4;VSS;;118.50624;111.92256;;;;;</v>
      </c>
    </row>
    <row r="193" spans="1:11">
      <c r="A193" t="s">
        <v>3079</v>
      </c>
      <c r="B193" t="str">
        <f>_xlfn.XLOOKUP(A193,SITE1!$S$4:$S$1223,SITE1!$T$4:$T$1223)</f>
        <v>PCIEX16_RXN[6]</v>
      </c>
      <c r="C193" t="str" cm="1">
        <f t="array" ref="C193">_xlfn.TEXTJOIN(",",TRUE,_xlfn.UNIQUE(TRANSPOSE(_xlfn.MAP(_xlfn.XLOOKUP(A193,SITE1!$C$4:$C$1223,SITE1!$G$4:$L$1223),_xlfn.LAMBDA(_xlpm.x,IF(_xlpm.x&lt;&gt;"",TRIM(CLEAN(LEFT(_xlpm.x,FIND(".",_xlpm.x &amp; ".")-1))),""))))))</f>
        <v>KA107,LA113</v>
      </c>
      <c r="D193">
        <v>115.2144</v>
      </c>
      <c r="E193">
        <v>111.92256</v>
      </c>
      <c r="F193" t="str">
        <f>_xlfn.LET(_xlpm.raw,_xlfn.XLOOKUP(A193,SITE1!$C$4:$C$1223,SITE1!$E$4:$E$1223,_xlfn.XLOOKUP(A193,SITE1!$C$4:$C$1223,SITE1!$F$4:$F$1223)),_xlpm.cleanRaw,SUBSTITUTE(SUBSTITUTE(_xlpm.raw,"_PIN","."),"PIN","."),_xlpm.mainPart,MID(_xlpm.cleanRaw,2,FIND(".",_xlpm.cleanRaw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G193" t="str">
        <f>_xlfn.LET(_xlpm.raw,_xlfn.XLOOKUP(A193,SITE3!$C$4:$C$1223,SITE3!$E$4:$E$1223,_xlfn.XLOOKUP(A193,SITE3!$C$4:$C$1223,SITE3!$F$4:$F$1223)),_xlpm.cleanRaw,SUBSTITUTE(_xlpm.raw,"_PIN","."),_xlpm.mainPart,MID(_xlpm.cleanRaw,2,FIND(".",_xlpm.cleanRaw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93" t="str">
        <f>_xlfn.LET(_xlpm.raw,_xlfn.XLOOKUP(A193,SITE5!$C$4:$C$1223,SITE5!$E$4:$E$1223,_xlfn.XLOOKUP(A193,SITE5!$C$4:$C$1223,SITE5!$F$4:$F$1223)),_xlpm.cleanRaw,SUBSTITUTE(_xlpm.raw,"_PIN","."),_xlpm.mainPart,MID(_xlpm.cleanRaw,2,FIND(".",_xlpm.cleanRaw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93" t="str">
        <f>_xlfn.LET(_xlpm.raw,_xlfn.XLOOKUP(A193,SITE5!$C$4:$C$1223,SITE5!$E$4:$E$1223,_xlfn.XLOOKUP(A193,SITE5!$C$4:$C$1223,SITE5!$F$4:$F$1223)),_xlpm.cleanRaw,SUBSTITUTE(_xlpm.raw,"_PIN","."),_xlpm.mainPart,MID(_xlpm.cleanRaw,2,FIND(".",_xlpm.cleanRaw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93" t="str">
        <f>""</f>
        <v/>
      </c>
      <c r="K193" t="str">
        <f t="shared" si="2"/>
        <v>F5;PCIEX16_RXN[6];KA107,LA113;115.2144;111.92256;505055;808043;708054;708054;</v>
      </c>
    </row>
    <row r="194" spans="1:11">
      <c r="A194" t="s">
        <v>3240</v>
      </c>
      <c r="B194" t="str">
        <f>_xlfn.XLOOKUP(A194,SITE1!$S$4:$S$1223,SITE1!$T$4:$T$1223)</f>
        <v>PCIEX16_RXP[6]</v>
      </c>
      <c r="C194" t="str" cm="1">
        <f t="array" ref="C194">_xlfn.TEXTJOIN(",",TRUE,_xlfn.UNIQUE(TRANSPOSE(_xlfn.MAP(_xlfn.XLOOKUP(A194,SITE1!$C$4:$C$1223,SITE1!$G$4:$L$1223),_xlfn.LAMBDA(_xlpm.x,IF(_xlpm.x&lt;&gt;"",TRIM(CLEAN(LEFT(_xlpm.x,FIND(".",_xlpm.x &amp; ".")-1))),""))))))</f>
        <v>KA107,LA114</v>
      </c>
      <c r="D194">
        <v>111.92256</v>
      </c>
      <c r="E194">
        <v>111.92256</v>
      </c>
      <c r="F194" t="str">
        <f>_xlfn.LET(_xlpm.raw,_xlfn.XLOOKUP(A194,SITE1!$C$4:$C$1223,SITE1!$E$4:$E$1223,_xlfn.XLOOKUP(A194,SITE1!$C$4:$C$1223,SITE1!$F$4:$F$1223)),_xlpm.cleanRaw,SUBSTITUTE(SUBSTITUTE(_xlpm.raw,"_PIN","."),"PIN","."),_xlpm.mainPart,MID(_xlpm.cleanRaw,2,FIND(".",_xlpm.cleanRaw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G194" t="str">
        <f>_xlfn.LET(_xlpm.raw,_xlfn.XLOOKUP(A194,SITE3!$C$4:$C$1223,SITE3!$E$4:$E$1223,_xlfn.XLOOKUP(A194,SITE3!$C$4:$C$1223,SITE3!$F$4:$F$1223)),_xlpm.cleanRaw,SUBSTITUTE(_xlpm.raw,"_PIN","."),_xlpm.mainPart,MID(_xlpm.cleanRaw,2,FIND(".",_xlpm.cleanRaw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94" t="str">
        <f>_xlfn.LET(_xlpm.raw,_xlfn.XLOOKUP(A194,SITE5!$C$4:$C$1223,SITE5!$E$4:$E$1223,_xlfn.XLOOKUP(A194,SITE5!$C$4:$C$1223,SITE5!$F$4:$F$1223)),_xlpm.cleanRaw,SUBSTITUTE(_xlpm.raw,"_PIN","."),_xlpm.mainPart,MID(_xlpm.cleanRaw,2,FIND(".",_xlpm.cleanRaw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94" t="str">
        <f>_xlfn.LET(_xlpm.raw,_xlfn.XLOOKUP(A194,SITE5!$C$4:$C$1223,SITE5!$E$4:$E$1223,_xlfn.XLOOKUP(A194,SITE5!$C$4:$C$1223,SITE5!$F$4:$F$1223)),_xlpm.cleanRaw,SUBSTITUTE(_xlpm.raw,"_PIN","."),_xlpm.mainPart,MID(_xlpm.cleanRaw,2,FIND(".",_xlpm.cleanRaw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94" t="str">
        <f>""</f>
        <v/>
      </c>
      <c r="K194" t="str">
        <f t="shared" ref="K194:K257" si="3">A194&amp;";"&amp;B194&amp;";"&amp;C194&amp;";"&amp;D194&amp;";"&amp;E194&amp;";"&amp;F194&amp;";"&amp;G194&amp;";"&amp;H194&amp;";"&amp;I194&amp;";"&amp;J194</f>
        <v>F6;PCIEX16_RXP[6];KA107,LA114;111.92256;111.92256;505057;808045;708052;708052;</v>
      </c>
    </row>
    <row r="195" spans="1:11">
      <c r="A195" t="s">
        <v>4106</v>
      </c>
      <c r="B195" t="str">
        <f>_xlfn.XLOOKUP(A195,SITE1!$S$4:$S$1223,SITE1!$T$4:$T$1223)</f>
        <v>VSS</v>
      </c>
      <c r="C195" t="str" cm="1">
        <f t="array" ref="C195">_xlfn.TEXTJOIN(",",TRUE,_xlfn.UNIQUE(TRANSPOSE(_xlfn.MAP(_xlfn.XLOOKUP(A195,SITE1!$C$4:$C$1223,SITE1!$G$4:$L$1223),_xlfn.LAMBDA(_xlpm.x,IF(_xlpm.x&lt;&gt;"",TRIM(CLEAN(LEFT(_xlpm.x,FIND(".",_xlpm.x &amp; ".")-1))),""))))))</f>
        <v/>
      </c>
      <c r="D195">
        <v>108.63072</v>
      </c>
      <c r="E195">
        <v>111.92256</v>
      </c>
      <c r="F195" t="str">
        <f>_xlfn.LET(_xlpm.raw,_xlfn.XLOOKUP(A195,SITE1!$C$4:$C$1223,SITE1!$E$4:$E$1223,_xlfn.XLOOKUP(A195,SITE1!$C$4:$C$1223,SITE1!$F$4:$F$1223)),_xlpm.cleanRaw,SUBSTITUTE(SUBSTITUTE(_xlpm.raw,"_PIN","."),"PIN","."),_xlpm.mainPart,MID(_xlpm.cleanRaw,2,FIND(".",_xlpm.cleanRaw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5" t="str">
        <f>_xlfn.LET(_xlpm.raw,_xlfn.XLOOKUP(A195,SITE3!$C$4:$C$1223,SITE3!$E$4:$E$1223,_xlfn.XLOOKUP(A195,SITE3!$C$4:$C$1223,SITE3!$F$4:$F$1223)),_xlpm.cleanRaw,SUBSTITUTE(_xlpm.raw,"_PIN","."),_xlpm.mainPart,MID(_xlpm.cleanRaw,2,FIND(".",_xlpm.cleanRaw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5" t="str">
        <f>_xlfn.LET(_xlpm.raw,_xlfn.XLOOKUP(A195,SITE5!$C$4:$C$1223,SITE5!$E$4:$E$1223,_xlfn.XLOOKUP(A195,SITE5!$C$4:$C$1223,SITE5!$F$4:$F$1223)),_xlpm.cleanRaw,SUBSTITUTE(_xlpm.raw,"_PIN","."),_xlpm.mainPart,MID(_xlpm.cleanRaw,2,FIND(".",_xlpm.cleanRaw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5" t="str">
        <f>_xlfn.LET(_xlpm.raw,_xlfn.XLOOKUP(A195,SITE5!$C$4:$C$1223,SITE5!$E$4:$E$1223,_xlfn.XLOOKUP(A195,SITE5!$C$4:$C$1223,SITE5!$F$4:$F$1223)),_xlpm.cleanRaw,SUBSTITUTE(_xlpm.raw,"_PIN","."),_xlpm.mainPart,MID(_xlpm.cleanRaw,2,FIND(".",_xlpm.cleanRaw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5" t="str">
        <f>""</f>
        <v/>
      </c>
      <c r="K195" t="str">
        <f t="shared" si="3"/>
        <v>F7;VSS;;108.63072;111.92256;;;;;</v>
      </c>
    </row>
    <row r="196" spans="1:11">
      <c r="A196" t="s">
        <v>3490</v>
      </c>
      <c r="B196" t="str">
        <f>_xlfn.XLOOKUP(A196,SITE1!$S$4:$S$1223,SITE1!$T$4:$T$1223)</f>
        <v>THERMDC1</v>
      </c>
      <c r="C196" t="str" cm="1">
        <f t="array" ref="C196">_xlfn.TEXTJOIN(",",TRUE,_xlfn.UNIQUE(TRANSPOSE(_xlfn.MAP(_xlfn.XLOOKUP(A196,SITE1!$C$4:$C$1223,SITE1!$G$4:$L$1223),_xlfn.LAMBDA(_xlpm.x,IF(_xlpm.x&lt;&gt;"",TRIM(CLEAN(LEFT(_xlpm.x,FIND(".",_xlpm.x &amp; ".")-1))),""))))))</f>
        <v/>
      </c>
      <c r="D196">
        <v>105.33887999999899</v>
      </c>
      <c r="E196">
        <v>111.92256</v>
      </c>
      <c r="F196" t="str">
        <f>_xlfn.LET(_xlpm.raw,_xlfn.XLOOKUP(A196,SITE1!$C$4:$C$1223,SITE1!$E$4:$E$1223,_xlfn.XLOOKUP(A196,SITE1!$C$4:$C$1223,SITE1!$F$4:$F$1223)),_xlpm.cleanRaw,SUBSTITUTE(SUBSTITUTE(_xlpm.raw,"_PIN","."),"PIN","."),_xlpm.mainPart,MID(_xlpm.cleanRaw,2,FIND(".",_xlpm.cleanRaw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6" t="str">
        <f>_xlfn.LET(_xlpm.raw,_xlfn.XLOOKUP(A196,SITE3!$C$4:$C$1223,SITE3!$E$4:$E$1223,_xlfn.XLOOKUP(A196,SITE3!$C$4:$C$1223,SITE3!$F$4:$F$1223)),_xlpm.cleanRaw,SUBSTITUTE(_xlpm.raw,"_PIN","."),_xlpm.mainPart,MID(_xlpm.cleanRaw,2,FIND(".",_xlpm.cleanRaw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6" t="str">
        <f>_xlfn.LET(_xlpm.raw,_xlfn.XLOOKUP(A196,SITE5!$C$4:$C$1223,SITE5!$E$4:$E$1223,_xlfn.XLOOKUP(A196,SITE5!$C$4:$C$1223,SITE5!$F$4:$F$1223)),_xlpm.cleanRaw,SUBSTITUTE(_xlpm.raw,"_PIN","."),_xlpm.mainPart,MID(_xlpm.cleanRaw,2,FIND(".",_xlpm.cleanRaw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6" t="str">
        <f>_xlfn.LET(_xlpm.raw,_xlfn.XLOOKUP(A196,SITE5!$C$4:$C$1223,SITE5!$E$4:$E$1223,_xlfn.XLOOKUP(A196,SITE5!$C$4:$C$1223,SITE5!$F$4:$F$1223)),_xlpm.cleanRaw,SUBSTITUTE(_xlpm.raw,"_PIN","."),_xlpm.mainPart,MID(_xlpm.cleanRaw,2,FIND(".",_xlpm.cleanRaw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6" t="str">
        <f>""</f>
        <v/>
      </c>
      <c r="K196" t="str">
        <f t="shared" si="3"/>
        <v>F8;THERMDC1;;105.338879999999;111.92256;;;;;</v>
      </c>
    </row>
    <row r="197" spans="1:11">
      <c r="A197" t="s">
        <v>3212</v>
      </c>
      <c r="B197" t="str">
        <f>_xlfn.XLOOKUP(A197,SITE1!$S$4:$S$1223,SITE1!$T$4:$T$1223)</f>
        <v>PCIEX16_RXP[3]</v>
      </c>
      <c r="C197" t="str" cm="1">
        <f t="array" ref="C197">_xlfn.TEXTJOIN(",",TRUE,_xlfn.UNIQUE(TRANSPOSE(_xlfn.MAP(_xlfn.XLOOKUP(A197,SITE1!$C$4:$C$1223,SITE1!$G$4:$L$1223),_xlfn.LAMBDA(_xlpm.x,IF(_xlpm.x&lt;&gt;"",TRIM(CLEAN(LEFT(_xlpm.x,FIND(".",_xlpm.x &amp; ".")-1))),""))))))</f>
        <v>KA104,LA108</v>
      </c>
      <c r="D197">
        <v>102.04704</v>
      </c>
      <c r="E197">
        <v>111.92256</v>
      </c>
      <c r="F197" t="str">
        <f>_xlfn.LET(_xlpm.raw,_xlfn.XLOOKUP(A197,SITE1!$C$4:$C$1223,SITE1!$E$4:$E$1223,_xlfn.XLOOKUP(A197,SITE1!$C$4:$C$1223,SITE1!$F$4:$F$1223)),_xlpm.cleanRaw,SUBSTITUTE(SUBSTITUTE(_xlpm.raw,"_PIN","."),"PIN","."),_xlpm.mainPart,MID(_xlpm.cleanRaw,2,FIND(".",_xlpm.cleanRaw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G197" t="str">
        <f>_xlfn.LET(_xlpm.raw,_xlfn.XLOOKUP(A197,SITE3!$C$4:$C$1223,SITE3!$E$4:$E$1223,_xlfn.XLOOKUP(A197,SITE3!$C$4:$C$1223,SITE3!$F$4:$F$1223)),_xlpm.cleanRaw,SUBSTITUTE(_xlpm.raw,"_PIN","."),_xlpm.mainPart,MID(_xlpm.cleanRaw,2,FIND(".",_xlpm.cleanRaw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197" t="str">
        <f>_xlfn.LET(_xlpm.raw,_xlfn.XLOOKUP(A197,SITE5!$C$4:$C$1223,SITE5!$E$4:$E$1223,_xlfn.XLOOKUP(A197,SITE5!$C$4:$C$1223,SITE5!$F$4:$F$1223)),_xlpm.cleanRaw,SUBSTITUTE(_xlpm.raw,"_PIN","."),_xlpm.mainPart,MID(_xlpm.cleanRaw,2,FIND(".",_xlpm.cleanRaw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197" t="str">
        <f>_xlfn.LET(_xlpm.raw,_xlfn.XLOOKUP(A197,SITE5!$C$4:$C$1223,SITE5!$E$4:$E$1223,_xlfn.XLOOKUP(A197,SITE5!$C$4:$C$1223,SITE5!$F$4:$F$1223)),_xlpm.cleanRaw,SUBSTITUTE(_xlpm.raw,"_PIN","."),_xlpm.mainPart,MID(_xlpm.cleanRaw,2,FIND(".",_xlpm.cleanRaw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197" t="str">
        <f>""</f>
        <v/>
      </c>
      <c r="K197" t="str">
        <f t="shared" si="3"/>
        <v>F9;PCIEX16_RXP[3];KA104,LA108;102.04704;111.92256;504114;502053;707118;707118;</v>
      </c>
    </row>
    <row r="198" spans="1:11">
      <c r="A198" t="s">
        <v>4090</v>
      </c>
      <c r="B198" t="str">
        <f>_xlfn.XLOOKUP(A198,SITE1!$S$4:$S$1223,SITE1!$T$4:$T$1223)</f>
        <v>VSS</v>
      </c>
      <c r="C198" t="str" cm="1">
        <f t="array" ref="C198">_xlfn.TEXTJOIN(",",TRUE,_xlfn.UNIQUE(TRANSPOSE(_xlfn.MAP(_xlfn.XLOOKUP(A198,SITE1!$C$4:$C$1223,SITE1!$G$4:$L$1223),_xlfn.LAMBDA(_xlpm.x,IF(_xlpm.x&lt;&gt;"",TRIM(CLEAN(LEFT(_xlpm.x,FIND(".",_xlpm.x &amp; ".")-1))),""))))))</f>
        <v/>
      </c>
      <c r="D198">
        <v>98.755200000000002</v>
      </c>
      <c r="E198">
        <v>111.92256</v>
      </c>
      <c r="F198" t="str">
        <f>_xlfn.LET(_xlpm.raw,_xlfn.XLOOKUP(A198,SITE1!$C$4:$C$1223,SITE1!$E$4:$E$1223,_xlfn.XLOOKUP(A198,SITE1!$C$4:$C$1223,SITE1!$F$4:$F$1223)),_xlpm.cleanRaw,SUBSTITUTE(SUBSTITUTE(_xlpm.raw,"_PIN","."),"PIN","."),_xlpm.mainPart,MID(_xlpm.cleanRaw,2,FIND(".",_xlpm.cleanRaw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8" t="str">
        <f>_xlfn.LET(_xlpm.raw,_xlfn.XLOOKUP(A198,SITE3!$C$4:$C$1223,SITE3!$E$4:$E$1223,_xlfn.XLOOKUP(A198,SITE3!$C$4:$C$1223,SITE3!$F$4:$F$1223)),_xlpm.cleanRaw,SUBSTITUTE(_xlpm.raw,"_PIN","."),_xlpm.mainPart,MID(_xlpm.cleanRaw,2,FIND(".",_xlpm.cleanRaw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8" t="str">
        <f>_xlfn.LET(_xlpm.raw,_xlfn.XLOOKUP(A198,SITE5!$C$4:$C$1223,SITE5!$E$4:$E$1223,_xlfn.XLOOKUP(A198,SITE5!$C$4:$C$1223,SITE5!$F$4:$F$1223)),_xlpm.cleanRaw,SUBSTITUTE(_xlpm.raw,"_PIN","."),_xlpm.mainPart,MID(_xlpm.cleanRaw,2,FIND(".",_xlpm.cleanRaw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8" t="str">
        <f>_xlfn.LET(_xlpm.raw,_xlfn.XLOOKUP(A198,SITE5!$C$4:$C$1223,SITE5!$E$4:$E$1223,_xlfn.XLOOKUP(A198,SITE5!$C$4:$C$1223,SITE5!$F$4:$F$1223)),_xlpm.cleanRaw,SUBSTITUTE(_xlpm.raw,"_PIN","."),_xlpm.mainPart,MID(_xlpm.cleanRaw,2,FIND(".",_xlpm.cleanRaw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8" t="str">
        <f>""</f>
        <v/>
      </c>
      <c r="K198" t="str">
        <f t="shared" si="3"/>
        <v>F10;VSS;;98.7552;111.92256;;;;;</v>
      </c>
    </row>
    <row r="199" spans="1:11">
      <c r="A199" t="s">
        <v>3133</v>
      </c>
      <c r="B199" t="str">
        <f>_xlfn.XLOOKUP(A199,SITE1!$S$4:$S$1223,SITE1!$T$4:$T$1223)</f>
        <v>PCIEX16_RXP[1]</v>
      </c>
      <c r="C199" t="str" cm="1">
        <f t="array" ref="C199">_xlfn.TEXTJOIN(",",TRUE,_xlfn.UNIQUE(TRANSPOSE(_xlfn.MAP(_xlfn.XLOOKUP(A199,SITE1!$C$4:$C$1223,SITE1!$G$4:$L$1223),_xlfn.LAMBDA(_xlpm.x,IF(_xlpm.x&lt;&gt;"",TRIM(CLEAN(LEFT(_xlpm.x,FIND(".",_xlpm.x &amp; ".")-1))),""))))))</f>
        <v>KA102,LA104</v>
      </c>
      <c r="D199">
        <v>95.463359999999597</v>
      </c>
      <c r="E199">
        <v>111.92256</v>
      </c>
      <c r="F199" t="str">
        <f>_xlfn.LET(_xlpm.raw,_xlfn.XLOOKUP(A199,SITE1!$C$4:$C$1223,SITE1!$E$4:$E$1223,_xlfn.XLOOKUP(A199,SITE1!$C$4:$C$1223,SITE1!$F$4:$F$1223)),_xlpm.cleanRaw,SUBSTITUTE(SUBSTITUTE(_xlpm.raw,"_PIN","."),"PIN","."),_xlpm.mainPart,MID(_xlpm.cleanRaw,2,FIND(".",_xlpm.cleanRaw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G199" t="str">
        <f>_xlfn.LET(_xlpm.raw,_xlfn.XLOOKUP(A199,SITE3!$C$4:$C$1223,SITE3!$E$4:$E$1223,_xlfn.XLOOKUP(A199,SITE3!$C$4:$C$1223,SITE3!$F$4:$F$1223)),_xlpm.cleanRaw,SUBSTITUTE(_xlpm.raw,"_PIN","."),_xlpm.mainPart,MID(_xlpm.cleanRaw,2,FIND(".",_xlpm.cleanRaw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199" t="str">
        <f>_xlfn.LET(_xlpm.raw,_xlfn.XLOOKUP(A199,SITE5!$C$4:$C$1223,SITE5!$E$4:$E$1223,_xlfn.XLOOKUP(A199,SITE5!$C$4:$C$1223,SITE5!$F$4:$F$1223)),_xlpm.cleanRaw,SUBSTITUTE(_xlpm.raw,"_PIN","."),_xlpm.mainPart,MID(_xlpm.cleanRaw,2,FIND(".",_xlpm.cleanRaw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199" t="str">
        <f>_xlfn.LET(_xlpm.raw,_xlfn.XLOOKUP(A199,SITE5!$C$4:$C$1223,SITE5!$E$4:$E$1223,_xlfn.XLOOKUP(A199,SITE5!$C$4:$C$1223,SITE5!$F$4:$F$1223)),_xlpm.cleanRaw,SUBSTITUTE(_xlpm.raw,"_PIN","."),_xlpm.mainPart,MID(_xlpm.cleanRaw,2,FIND(".",_xlpm.cleanRaw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199" t="str">
        <f>""</f>
        <v/>
      </c>
      <c r="K199" t="str">
        <f t="shared" si="3"/>
        <v>F11;PCIEX16_RXP[1];KA102,LA104;95.4633599999996;111.92256;504117;502049;707115;707115;</v>
      </c>
    </row>
    <row r="200" spans="1:11">
      <c r="A200" t="s">
        <v>4091</v>
      </c>
      <c r="B200" t="str">
        <f>_xlfn.XLOOKUP(A200,SITE1!$S$4:$S$1223,SITE1!$T$4:$T$1223)</f>
        <v>VSS</v>
      </c>
      <c r="C200" t="str" cm="1">
        <f t="array" ref="C200">_xlfn.TEXTJOIN(",",TRUE,_xlfn.UNIQUE(TRANSPOSE(_xlfn.MAP(_xlfn.XLOOKUP(A200,SITE1!$C$4:$C$1223,SITE1!$G$4:$L$1223),_xlfn.LAMBDA(_xlpm.x,IF(_xlpm.x&lt;&gt;"",TRIM(CLEAN(LEFT(_xlpm.x,FIND(".",_xlpm.x &amp; ".")-1))),""))))))</f>
        <v/>
      </c>
      <c r="D200">
        <v>92.171519999999603</v>
      </c>
      <c r="E200">
        <v>111.92256</v>
      </c>
      <c r="F200" t="str">
        <f>_xlfn.LET(_xlpm.raw,_xlfn.XLOOKUP(A200,SITE1!$C$4:$C$1223,SITE1!$E$4:$E$1223,_xlfn.XLOOKUP(A200,SITE1!$C$4:$C$1223,SITE1!$F$4:$F$1223)),_xlpm.cleanRaw,SUBSTITUTE(SUBSTITUTE(_xlpm.raw,"_PIN","."),"PIN","."),_xlpm.mainPart,MID(_xlpm.cleanRaw,2,FIND(".",_xlpm.cleanRaw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0" t="str">
        <f>_xlfn.LET(_xlpm.raw,_xlfn.XLOOKUP(A200,SITE3!$C$4:$C$1223,SITE3!$E$4:$E$1223,_xlfn.XLOOKUP(A200,SITE3!$C$4:$C$1223,SITE3!$F$4:$F$1223)),_xlpm.cleanRaw,SUBSTITUTE(_xlpm.raw,"_PIN","."),_xlpm.mainPart,MID(_xlpm.cleanRaw,2,FIND(".",_xlpm.cleanRaw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0" t="str">
        <f>_xlfn.LET(_xlpm.raw,_xlfn.XLOOKUP(A200,SITE5!$C$4:$C$1223,SITE5!$E$4:$E$1223,_xlfn.XLOOKUP(A200,SITE5!$C$4:$C$1223,SITE5!$F$4:$F$1223)),_xlpm.cleanRaw,SUBSTITUTE(_xlpm.raw,"_PIN","."),_xlpm.mainPart,MID(_xlpm.cleanRaw,2,FIND(".",_xlpm.cleanRaw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0" t="str">
        <f>_xlfn.LET(_xlpm.raw,_xlfn.XLOOKUP(A200,SITE5!$C$4:$C$1223,SITE5!$E$4:$E$1223,_xlfn.XLOOKUP(A200,SITE5!$C$4:$C$1223,SITE5!$F$4:$F$1223)),_xlpm.cleanRaw,SUBSTITUTE(_xlpm.raw,"_PIN","."),_xlpm.mainPart,MID(_xlpm.cleanRaw,2,FIND(".",_xlpm.cleanRaw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0" t="str">
        <f>""</f>
        <v/>
      </c>
      <c r="K200" t="str">
        <f t="shared" si="3"/>
        <v>F12;VSS;;92.1715199999996;111.92256;;;;;</v>
      </c>
    </row>
    <row r="201" spans="1:11">
      <c r="A201" t="s">
        <v>229</v>
      </c>
      <c r="B201" t="str">
        <f>_xlfn.XLOOKUP(A201,SITE1!$S$4:$S$1223,SITE1!$T$4:$T$1223)</f>
        <v>PCIEX4_RXP[3]</v>
      </c>
      <c r="C201" t="str" cm="1">
        <f t="array" ref="C201">_xlfn.TEXTJOIN(",",TRUE,_xlfn.UNIQUE(TRANSPOSE(_xlfn.MAP(_xlfn.XLOOKUP(A201,SITE1!$C$4:$C$1223,SITE1!$G$4:$L$1223),_xlfn.LAMBDA(_xlpm.x,IF(_xlpm.x&lt;&gt;"",TRIM(CLEAN(LEFT(_xlpm.x,FIND(".",_xlpm.x &amp; ".")-1))),""))))))</f>
        <v/>
      </c>
      <c r="D201">
        <v>88.879679999999595</v>
      </c>
      <c r="E201">
        <v>111.92256</v>
      </c>
      <c r="F201" t="str">
        <f>_xlfn.LET(_xlpm.raw,_xlfn.XLOOKUP(A201,SITE1!$C$4:$C$1223,SITE1!$E$4:$E$1223,_xlfn.XLOOKUP(A201,SITE1!$C$4:$C$1223,SITE1!$F$4:$F$1223)),_xlpm.cleanRaw,SUBSTITUTE(SUBSTITUTE(_xlpm.raw,"_PIN","."),"PIN","."),_xlpm.mainPart,MID(_xlpm.cleanRaw,2,FIND(".",_xlpm.cleanRaw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G201" t="str">
        <f>_xlfn.LET(_xlpm.raw,_xlfn.XLOOKUP(A201,SITE3!$C$4:$C$1223,SITE3!$E$4:$E$1223,_xlfn.XLOOKUP(A201,SITE3!$C$4:$C$1223,SITE3!$F$4:$F$1223)),_xlpm.cleanRaw,SUBSTITUTE(_xlpm.raw,"_PIN","."),_xlpm.mainPart,MID(_xlpm.cleanRaw,2,FIND(".",_xlpm.cleanRaw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503032</v>
      </c>
      <c r="H201" t="str">
        <f>_xlfn.LET(_xlpm.raw,_xlfn.XLOOKUP(A201,SITE5!$C$4:$C$1223,SITE5!$E$4:$E$1223,_xlfn.XLOOKUP(A201,SITE5!$C$4:$C$1223,SITE5!$F$4:$F$1223)),_xlpm.cleanRaw,SUBSTITUTE(_xlpm.raw,"_PIN","."),_xlpm.mainPart,MID(_xlpm.cleanRaw,2,FIND(".",_xlpm.cleanRaw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I201" t="str">
        <f>_xlfn.LET(_xlpm.raw,_xlfn.XLOOKUP(A201,SITE5!$C$4:$C$1223,SITE5!$E$4:$E$1223,_xlfn.XLOOKUP(A201,SITE5!$C$4:$C$1223,SITE5!$F$4:$F$1223)),_xlpm.cleanRaw,SUBSTITUTE(_xlpm.raw,"_PIN","."),_xlpm.mainPart,MID(_xlpm.cleanRaw,2,FIND(".",_xlpm.cleanRaw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J201" t="str">
        <f>""</f>
        <v/>
      </c>
      <c r="K201" t="str">
        <f t="shared" si="3"/>
        <v>F13;PCIEX4_RXP[3];;88.8796799999996;111.92256;507120;503032;709011;709011;</v>
      </c>
    </row>
    <row r="202" spans="1:11">
      <c r="A202" t="s">
        <v>4092</v>
      </c>
      <c r="B202" t="str">
        <f>_xlfn.XLOOKUP(A202,SITE1!$S$4:$S$1223,SITE1!$T$4:$T$1223)</f>
        <v>VSS</v>
      </c>
      <c r="C202" t="str" cm="1">
        <f t="array" ref="C202">_xlfn.TEXTJOIN(",",TRUE,_xlfn.UNIQUE(TRANSPOSE(_xlfn.MAP(_xlfn.XLOOKUP(A202,SITE1!$C$4:$C$1223,SITE1!$G$4:$L$1223),_xlfn.LAMBDA(_xlpm.x,IF(_xlpm.x&lt;&gt;"",TRIM(CLEAN(LEFT(_xlpm.x,FIND(".",_xlpm.x &amp; ".")-1))),""))))))</f>
        <v/>
      </c>
      <c r="D202">
        <v>85.58784</v>
      </c>
      <c r="E202">
        <v>111.92256</v>
      </c>
      <c r="F202" t="str">
        <f>_xlfn.LET(_xlpm.raw,_xlfn.XLOOKUP(A202,SITE1!$C$4:$C$1223,SITE1!$E$4:$E$1223,_xlfn.XLOOKUP(A202,SITE1!$C$4:$C$1223,SITE1!$F$4:$F$1223)),_xlpm.cleanRaw,SUBSTITUTE(SUBSTITUTE(_xlpm.raw,"_PIN","."),"PIN","."),_xlpm.mainPart,MID(_xlpm.cleanRaw,2,FIND(".",_xlpm.cleanRaw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2" t="str">
        <f>_xlfn.LET(_xlpm.raw,_xlfn.XLOOKUP(A202,SITE3!$C$4:$C$1223,SITE3!$E$4:$E$1223,_xlfn.XLOOKUP(A202,SITE3!$C$4:$C$1223,SITE3!$F$4:$F$1223)),_xlpm.cleanRaw,SUBSTITUTE(_xlpm.raw,"_PIN","."),_xlpm.mainPart,MID(_xlpm.cleanRaw,2,FIND(".",_xlpm.cleanRaw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2" t="str">
        <f>_xlfn.LET(_xlpm.raw,_xlfn.XLOOKUP(A202,SITE5!$C$4:$C$1223,SITE5!$E$4:$E$1223,_xlfn.XLOOKUP(A202,SITE5!$C$4:$C$1223,SITE5!$F$4:$F$1223)),_xlpm.cleanRaw,SUBSTITUTE(_xlpm.raw,"_PIN","."),_xlpm.mainPart,MID(_xlpm.cleanRaw,2,FIND(".",_xlpm.cleanRaw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2" t="str">
        <f>_xlfn.LET(_xlpm.raw,_xlfn.XLOOKUP(A202,SITE5!$C$4:$C$1223,SITE5!$E$4:$E$1223,_xlfn.XLOOKUP(A202,SITE5!$C$4:$C$1223,SITE5!$F$4:$F$1223)),_xlpm.cleanRaw,SUBSTITUTE(_xlpm.raw,"_PIN","."),_xlpm.mainPart,MID(_xlpm.cleanRaw,2,FIND(".",_xlpm.cleanRaw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2" t="str">
        <f>""</f>
        <v/>
      </c>
      <c r="K202" t="str">
        <f t="shared" si="3"/>
        <v>F14;VSS;;85.58784;111.92256;;;;;</v>
      </c>
    </row>
    <row r="203" spans="1:11">
      <c r="A203" t="s">
        <v>193</v>
      </c>
      <c r="B203" t="str">
        <f>_xlfn.XLOOKUP(A203,SITE1!$S$4:$S$1223,SITE1!$T$4:$T$1223)</f>
        <v>PCIEX4_RXN[1]</v>
      </c>
      <c r="C203" t="str" cm="1">
        <f t="array" ref="C203">_xlfn.TEXTJOIN(",",TRUE,_xlfn.UNIQUE(TRANSPOSE(_xlfn.MAP(_xlfn.XLOOKUP(A203,SITE1!$C$4:$C$1223,SITE1!$G$4:$L$1223),_xlfn.LAMBDA(_xlpm.x,IF(_xlpm.x&lt;&gt;"",TRIM(CLEAN(LEFT(_xlpm.x,FIND(".",_xlpm.x &amp; ".")-1))),""))))))</f>
        <v/>
      </c>
      <c r="D203">
        <v>82.296000000000006</v>
      </c>
      <c r="E203">
        <v>111.92256</v>
      </c>
      <c r="F203" t="str">
        <f>_xlfn.LET(_xlpm.raw,_xlfn.XLOOKUP(A203,SITE1!$C$4:$C$1223,SITE1!$E$4:$E$1223,_xlfn.XLOOKUP(A203,SITE1!$C$4:$C$1223,SITE1!$F$4:$F$1223)),_xlpm.cleanRaw,SUBSTITUTE(SUBSTITUTE(_xlpm.raw,"_PIN","."),"PIN","."),_xlpm.mainPart,MID(_xlpm.cleanRaw,2,FIND(".",_xlpm.cleanRaw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G203" t="str">
        <f>_xlfn.LET(_xlpm.raw,_xlfn.XLOOKUP(A203,SITE3!$C$4:$C$1223,SITE3!$E$4:$E$1223,_xlfn.XLOOKUP(A203,SITE3!$C$4:$C$1223,SITE3!$F$4:$F$1223)),_xlpm.cleanRaw,SUBSTITUTE(_xlpm.raw,"_PIN","."),_xlpm.mainPart,MID(_xlpm.cleanRaw,2,FIND(".",_xlpm.cleanRaw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503008</v>
      </c>
      <c r="H203" t="str">
        <f>_xlfn.LET(_xlpm.raw,_xlfn.XLOOKUP(A203,SITE5!$C$4:$C$1223,SITE5!$E$4:$E$1223,_xlfn.XLOOKUP(A203,SITE5!$C$4:$C$1223,SITE5!$F$4:$F$1223)),_xlpm.cleanRaw,SUBSTITUTE(_xlpm.raw,"_PIN","."),_xlpm.mainPart,MID(_xlpm.cleanRaw,2,FIND(".",_xlpm.cleanRaw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I203" t="str">
        <f>_xlfn.LET(_xlpm.raw,_xlfn.XLOOKUP(A203,SITE5!$C$4:$C$1223,SITE5!$E$4:$E$1223,_xlfn.XLOOKUP(A203,SITE5!$C$4:$C$1223,SITE5!$F$4:$F$1223)),_xlpm.cleanRaw,SUBSTITUTE(_xlpm.raw,"_PIN","."),_xlpm.mainPart,MID(_xlpm.cleanRaw,2,FIND(".",_xlpm.cleanRaw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J203" t="str">
        <f>""</f>
        <v/>
      </c>
      <c r="K203" t="str">
        <f t="shared" si="3"/>
        <v>F15;PCIEX4_RXN[1];;82.296;111.92256;507110;503008;708049;708049;</v>
      </c>
    </row>
    <row r="204" spans="1:11">
      <c r="A204" t="s">
        <v>4093</v>
      </c>
      <c r="B204" t="str">
        <f>_xlfn.XLOOKUP(A204,SITE1!$S$4:$S$1223,SITE1!$T$4:$T$1223)</f>
        <v>VSS</v>
      </c>
      <c r="C204" t="str" cm="1">
        <f t="array" ref="C204">_xlfn.TEXTJOIN(",",TRUE,_xlfn.UNIQUE(TRANSPOSE(_xlfn.MAP(_xlfn.XLOOKUP(A204,SITE1!$C$4:$C$1223,SITE1!$G$4:$L$1223),_xlfn.LAMBDA(_xlpm.x,IF(_xlpm.x&lt;&gt;"",TRIM(CLEAN(LEFT(_xlpm.x,FIND(".",_xlpm.x &amp; ".")-1))),""))))))</f>
        <v/>
      </c>
      <c r="D204">
        <v>79.004159999999999</v>
      </c>
      <c r="E204">
        <v>111.92256</v>
      </c>
      <c r="F204" t="str">
        <f>_xlfn.LET(_xlpm.raw,_xlfn.XLOOKUP(A204,SITE1!$C$4:$C$1223,SITE1!$E$4:$E$1223,_xlfn.XLOOKUP(A204,SITE1!$C$4:$C$1223,SITE1!$F$4:$F$1223)),_xlpm.cleanRaw,SUBSTITUTE(SUBSTITUTE(_xlpm.raw,"_PIN","."),"PIN","."),_xlpm.mainPart,MID(_xlpm.cleanRaw,2,FIND(".",_xlpm.cleanRaw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4" t="str">
        <f>_xlfn.LET(_xlpm.raw,_xlfn.XLOOKUP(A204,SITE3!$C$4:$C$1223,SITE3!$E$4:$E$1223,_xlfn.XLOOKUP(A204,SITE3!$C$4:$C$1223,SITE3!$F$4:$F$1223)),_xlpm.cleanRaw,SUBSTITUTE(_xlpm.raw,"_PIN","."),_xlpm.mainPart,MID(_xlpm.cleanRaw,2,FIND(".",_xlpm.cleanRaw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4" t="str">
        <f>_xlfn.LET(_xlpm.raw,_xlfn.XLOOKUP(A204,SITE5!$C$4:$C$1223,SITE5!$E$4:$E$1223,_xlfn.XLOOKUP(A204,SITE5!$C$4:$C$1223,SITE5!$F$4:$F$1223)),_xlpm.cleanRaw,SUBSTITUTE(_xlpm.raw,"_PIN","."),_xlpm.mainPart,MID(_xlpm.cleanRaw,2,FIND(".",_xlpm.cleanRaw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4" t="str">
        <f>_xlfn.LET(_xlpm.raw,_xlfn.XLOOKUP(A204,SITE5!$C$4:$C$1223,SITE5!$E$4:$E$1223,_xlfn.XLOOKUP(A204,SITE5!$C$4:$C$1223,SITE5!$F$4:$F$1223)),_xlpm.cleanRaw,SUBSTITUTE(_xlpm.raw,"_PIN","."),_xlpm.mainPart,MID(_xlpm.cleanRaw,2,FIND(".",_xlpm.cleanRaw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4" t="str">
        <f>""</f>
        <v/>
      </c>
      <c r="K204" t="str">
        <f t="shared" si="3"/>
        <v>F16;VSS;;79.00416;111.92256;;;;;</v>
      </c>
    </row>
    <row r="205" spans="1:11">
      <c r="A205" t="s">
        <v>3640</v>
      </c>
      <c r="B205" t="str">
        <f>_xlfn.XLOOKUP(A205,SITE1!$S$4:$S$1223,SITE1!$T$4:$T$1223)</f>
        <v>VCCCORE</v>
      </c>
      <c r="C205" t="str" cm="1">
        <f t="array" ref="C205">_xlfn.TEXTJOIN(",",TRUE,_xlfn.UNIQUE(TRANSPOSE(_xlfn.MAP(_xlfn.XLOOKUP(A205,SITE1!$C$4:$C$1223,SITE1!$G$4:$L$1223),_xlfn.LAMBDA(_xlpm.x,IF(_xlpm.x&lt;&gt;"",TRIM(CLEAN(LEFT(_xlpm.x,FIND(".",_xlpm.x &amp; ".")-1))),""))))))</f>
        <v/>
      </c>
      <c r="D205">
        <v>75.712320000000005</v>
      </c>
      <c r="E205">
        <v>111.92256</v>
      </c>
      <c r="F205" t="str">
        <f>_xlfn.LET(_xlpm.raw,_xlfn.XLOOKUP(A205,SITE1!$C$4:$C$1223,SITE1!$E$4:$E$1223,_xlfn.XLOOKUP(A205,SITE1!$C$4:$C$1223,SITE1!$F$4:$F$1223)),_xlpm.cleanRaw,SUBSTITUTE(SUBSTITUTE(_xlpm.raw,"_PIN","."),"PIN","."),_xlpm.mainPart,MID(_xlpm.cleanRaw,2,FIND(".",_xlpm.cleanRaw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5" t="str">
        <f>_xlfn.LET(_xlpm.raw,_xlfn.XLOOKUP(A205,SITE3!$C$4:$C$1223,SITE3!$E$4:$E$1223,_xlfn.XLOOKUP(A205,SITE3!$C$4:$C$1223,SITE3!$F$4:$F$1223)),_xlpm.cleanRaw,SUBSTITUTE(_xlpm.raw,"_PIN","."),_xlpm.mainPart,MID(_xlpm.cleanRaw,2,FIND(".",_xlpm.cleanRaw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5" t="str">
        <f>_xlfn.LET(_xlpm.raw,_xlfn.XLOOKUP(A205,SITE5!$C$4:$C$1223,SITE5!$E$4:$E$1223,_xlfn.XLOOKUP(A205,SITE5!$C$4:$C$1223,SITE5!$F$4:$F$1223)),_xlpm.cleanRaw,SUBSTITUTE(_xlpm.raw,"_PIN","."),_xlpm.mainPart,MID(_xlpm.cleanRaw,2,FIND(".",_xlpm.cleanRaw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5" t="str">
        <f>_xlfn.LET(_xlpm.raw,_xlfn.XLOOKUP(A205,SITE5!$C$4:$C$1223,SITE5!$E$4:$E$1223,_xlfn.XLOOKUP(A205,SITE5!$C$4:$C$1223,SITE5!$F$4:$F$1223)),_xlpm.cleanRaw,SUBSTITUTE(_xlpm.raw,"_PIN","."),_xlpm.mainPart,MID(_xlpm.cleanRaw,2,FIND(".",_xlpm.cleanRaw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5" t="str">
        <f>""</f>
        <v/>
      </c>
      <c r="K205" t="str">
        <f t="shared" si="3"/>
        <v>F17;VCCCORE;;75.71232;111.92256;;;;;</v>
      </c>
    </row>
    <row r="206" spans="1:11">
      <c r="A206" t="s">
        <v>4094</v>
      </c>
      <c r="B206" t="str">
        <f>_xlfn.XLOOKUP(A206,SITE1!$S$4:$S$1223,SITE1!$T$4:$T$1223)</f>
        <v>VSS</v>
      </c>
      <c r="C206" t="str" cm="1">
        <f t="array" ref="C206">_xlfn.TEXTJOIN(",",TRUE,_xlfn.UNIQUE(TRANSPOSE(_xlfn.MAP(_xlfn.XLOOKUP(A206,SITE1!$C$4:$C$1223,SITE1!$G$4:$L$1223),_xlfn.LAMBDA(_xlpm.x,IF(_xlpm.x&lt;&gt;"",TRIM(CLEAN(LEFT(_xlpm.x,FIND(".",_xlpm.x &amp; ".")-1))),""))))))</f>
        <v/>
      </c>
      <c r="D206">
        <v>72.420479999999998</v>
      </c>
      <c r="E206">
        <v>111.92256</v>
      </c>
      <c r="F206" t="str">
        <f>_xlfn.LET(_xlpm.raw,_xlfn.XLOOKUP(A206,SITE1!$C$4:$C$1223,SITE1!$E$4:$E$1223,_xlfn.XLOOKUP(A206,SITE1!$C$4:$C$1223,SITE1!$F$4:$F$1223)),_xlpm.cleanRaw,SUBSTITUTE(SUBSTITUTE(_xlpm.raw,"_PIN","."),"PIN","."),_xlpm.mainPart,MID(_xlpm.cleanRaw,2,FIND(".",_xlpm.cleanRaw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_xlfn.LET(_xlpm.raw,_xlfn.XLOOKUP(A206,SITE3!$C$4:$C$1223,SITE3!$E$4:$E$1223,_xlfn.XLOOKUP(A206,SITE3!$C$4:$C$1223,SITE3!$F$4:$F$1223)),_xlpm.cleanRaw,SUBSTITUTE(_xlpm.raw,"_PIN","."),_xlpm.mainPart,MID(_xlpm.cleanRaw,2,FIND(".",_xlpm.cleanRaw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6" t="str">
        <f>_xlfn.LET(_xlpm.raw,_xlfn.XLOOKUP(A206,SITE5!$C$4:$C$1223,SITE5!$E$4:$E$1223,_xlfn.XLOOKUP(A206,SITE5!$C$4:$C$1223,SITE5!$F$4:$F$1223)),_xlpm.cleanRaw,SUBSTITUTE(_xlpm.raw,"_PIN","."),_xlpm.mainPart,MID(_xlpm.cleanRaw,2,FIND(".",_xlpm.cleanRaw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6" t="str">
        <f>_xlfn.LET(_xlpm.raw,_xlfn.XLOOKUP(A206,SITE5!$C$4:$C$1223,SITE5!$E$4:$E$1223,_xlfn.XLOOKUP(A206,SITE5!$C$4:$C$1223,SITE5!$F$4:$F$1223)),_xlpm.cleanRaw,SUBSTITUTE(_xlpm.raw,"_PIN","."),_xlpm.mainPart,MID(_xlpm.cleanRaw,2,FIND(".",_xlpm.cleanRaw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6" t="str">
        <f>""</f>
        <v/>
      </c>
      <c r="K206" t="str">
        <f t="shared" si="3"/>
        <v>F18;VSS;;72.42048;111.92256;;;;;</v>
      </c>
    </row>
    <row r="207" spans="1:11">
      <c r="A207" t="s">
        <v>3641</v>
      </c>
      <c r="B207" t="str">
        <f>_xlfn.XLOOKUP(A207,SITE1!$S$4:$S$1223,SITE1!$T$4:$T$1223)</f>
        <v>VCCCORE</v>
      </c>
      <c r="C207" t="str" cm="1">
        <f t="array" ref="C207">_xlfn.TEXTJOIN(",",TRUE,_xlfn.UNIQUE(TRANSPOSE(_xlfn.MAP(_xlfn.XLOOKUP(A207,SITE1!$C$4:$C$1223,SITE1!$G$4:$L$1223),_xlfn.LAMBDA(_xlpm.x,IF(_xlpm.x&lt;&gt;"",TRIM(CLEAN(LEFT(_xlpm.x,FIND(".",_xlpm.x &amp; ".")-1))),""))))))</f>
        <v/>
      </c>
      <c r="D207">
        <v>69.128639999999905</v>
      </c>
      <c r="E207">
        <v>111.92256</v>
      </c>
      <c r="F207" t="str">
        <f>_xlfn.LET(_xlpm.raw,_xlfn.XLOOKUP(A207,SITE1!$C$4:$C$1223,SITE1!$E$4:$E$1223,_xlfn.XLOOKUP(A207,SITE1!$C$4:$C$1223,SITE1!$F$4:$F$1223)),_xlpm.cleanRaw,SUBSTITUTE(SUBSTITUTE(_xlpm.raw,"_PIN","."),"PIN","."),_xlpm.mainPart,MID(_xlpm.cleanRaw,2,FIND(".",_xlpm.cleanRaw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_xlfn.LET(_xlpm.raw,_xlfn.XLOOKUP(A207,SITE3!$C$4:$C$1223,SITE3!$E$4:$E$1223,_xlfn.XLOOKUP(A207,SITE3!$C$4:$C$1223,SITE3!$F$4:$F$1223)),_xlpm.cleanRaw,SUBSTITUTE(_xlpm.raw,"_PIN","."),_xlpm.mainPart,MID(_xlpm.cleanRaw,2,FIND(".",_xlpm.cleanRaw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7" t="str">
        <f>_xlfn.LET(_xlpm.raw,_xlfn.XLOOKUP(A207,SITE5!$C$4:$C$1223,SITE5!$E$4:$E$1223,_xlfn.XLOOKUP(A207,SITE5!$C$4:$C$1223,SITE5!$F$4:$F$1223)),_xlpm.cleanRaw,SUBSTITUTE(_xlpm.raw,"_PIN","."),_xlpm.mainPart,MID(_xlpm.cleanRaw,2,FIND(".",_xlpm.cleanRaw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7" t="str">
        <f>_xlfn.LET(_xlpm.raw,_xlfn.XLOOKUP(A207,SITE5!$C$4:$C$1223,SITE5!$E$4:$E$1223,_xlfn.XLOOKUP(A207,SITE5!$C$4:$C$1223,SITE5!$F$4:$F$1223)),_xlpm.cleanRaw,SUBSTITUTE(_xlpm.raw,"_PIN","."),_xlpm.mainPart,MID(_xlpm.cleanRaw,2,FIND(".",_xlpm.cleanRaw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7" t="str">
        <f>""</f>
        <v/>
      </c>
      <c r="K207" t="str">
        <f t="shared" si="3"/>
        <v>F19;VCCCORE;;69.1286399999999;111.92256;;;;;</v>
      </c>
    </row>
    <row r="208" spans="1:11">
      <c r="A208" t="s">
        <v>4095</v>
      </c>
      <c r="B208" t="str">
        <f>_xlfn.XLOOKUP(A208,SITE1!$S$4:$S$1223,SITE1!$T$4:$T$1223)</f>
        <v>VSS</v>
      </c>
      <c r="C208" t="str" cm="1">
        <f t="array" ref="C208">_xlfn.TEXTJOIN(",",TRUE,_xlfn.UNIQUE(TRANSPOSE(_xlfn.MAP(_xlfn.XLOOKUP(A208,SITE1!$C$4:$C$1223,SITE1!$G$4:$L$1223),_xlfn.LAMBDA(_xlpm.x,IF(_xlpm.x&lt;&gt;"",TRIM(CLEAN(LEFT(_xlpm.x,FIND(".",_xlpm.x &amp; ".")-1))),""))))))</f>
        <v/>
      </c>
      <c r="D208">
        <v>65.836799999999997</v>
      </c>
      <c r="E208">
        <v>111.92256</v>
      </c>
      <c r="F208" t="str">
        <f>_xlfn.LET(_xlpm.raw,_xlfn.XLOOKUP(A208,SITE1!$C$4:$C$1223,SITE1!$E$4:$E$1223,_xlfn.XLOOKUP(A208,SITE1!$C$4:$C$1223,SITE1!$F$4:$F$1223)),_xlpm.cleanRaw,SUBSTITUTE(SUBSTITUTE(_xlpm.raw,"_PIN","."),"PIN","."),_xlpm.mainPart,MID(_xlpm.cleanRaw,2,FIND(".",_xlpm.cleanRaw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8" t="str">
        <f>_xlfn.LET(_xlpm.raw,_xlfn.XLOOKUP(A208,SITE3!$C$4:$C$1223,SITE3!$E$4:$E$1223,_xlfn.XLOOKUP(A208,SITE3!$C$4:$C$1223,SITE3!$F$4:$F$1223)),_xlpm.cleanRaw,SUBSTITUTE(_xlpm.raw,"_PIN","."),_xlpm.mainPart,MID(_xlpm.cleanRaw,2,FIND(".",_xlpm.cleanRaw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8" t="str">
        <f>_xlfn.LET(_xlpm.raw,_xlfn.XLOOKUP(A208,SITE5!$C$4:$C$1223,SITE5!$E$4:$E$1223,_xlfn.XLOOKUP(A208,SITE5!$C$4:$C$1223,SITE5!$F$4:$F$1223)),_xlpm.cleanRaw,SUBSTITUTE(_xlpm.raw,"_PIN","."),_xlpm.mainPart,MID(_xlpm.cleanRaw,2,FIND(".",_xlpm.cleanRaw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8" t="str">
        <f>_xlfn.LET(_xlpm.raw,_xlfn.XLOOKUP(A208,SITE5!$C$4:$C$1223,SITE5!$E$4:$E$1223,_xlfn.XLOOKUP(A208,SITE5!$C$4:$C$1223,SITE5!$F$4:$F$1223)),_xlpm.cleanRaw,SUBSTITUTE(_xlpm.raw,"_PIN","."),_xlpm.mainPart,MID(_xlpm.cleanRaw,2,FIND(".",_xlpm.cleanRaw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8" t="str">
        <f>""</f>
        <v/>
      </c>
      <c r="K208" t="str">
        <f t="shared" si="3"/>
        <v>F20;VSS;;65.8368;111.92256;;;;;</v>
      </c>
    </row>
    <row r="209" spans="1:11">
      <c r="A209" t="s">
        <v>3642</v>
      </c>
      <c r="B209" t="str">
        <f>_xlfn.XLOOKUP(A209,SITE1!$S$4:$S$1223,SITE1!$T$4:$T$1223)</f>
        <v>VCCCORE</v>
      </c>
      <c r="C209" t="str" cm="1">
        <f t="array" ref="C209">_xlfn.TEXTJOIN(",",TRUE,_xlfn.UNIQUE(TRANSPOSE(_xlfn.MAP(_xlfn.XLOOKUP(A209,SITE1!$C$4:$C$1223,SITE1!$G$4:$L$1223),_xlfn.LAMBDA(_xlpm.x,IF(_xlpm.x&lt;&gt;"",TRIM(CLEAN(LEFT(_xlpm.x,FIND(".",_xlpm.x &amp; ".")-1))),""))))))</f>
        <v/>
      </c>
      <c r="D209">
        <v>62.544960000000003</v>
      </c>
      <c r="E209">
        <v>111.92256</v>
      </c>
      <c r="F209" t="str">
        <f>_xlfn.LET(_xlpm.raw,_xlfn.XLOOKUP(A209,SITE1!$C$4:$C$1223,SITE1!$E$4:$E$1223,_xlfn.XLOOKUP(A209,SITE1!$C$4:$C$1223,SITE1!$F$4:$F$1223)),_xlpm.cleanRaw,SUBSTITUTE(SUBSTITUTE(_xlpm.raw,"_PIN","."),"PIN","."),_xlpm.mainPart,MID(_xlpm.cleanRaw,2,FIND(".",_xlpm.cleanRaw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9" t="str">
        <f>_xlfn.LET(_xlpm.raw,_xlfn.XLOOKUP(A209,SITE3!$C$4:$C$1223,SITE3!$E$4:$E$1223,_xlfn.XLOOKUP(A209,SITE3!$C$4:$C$1223,SITE3!$F$4:$F$1223)),_xlpm.cleanRaw,SUBSTITUTE(_xlpm.raw,"_PIN","."),_xlpm.mainPart,MID(_xlpm.cleanRaw,2,FIND(".",_xlpm.cleanRaw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9" t="str">
        <f>_xlfn.LET(_xlpm.raw,_xlfn.XLOOKUP(A209,SITE5!$C$4:$C$1223,SITE5!$E$4:$E$1223,_xlfn.XLOOKUP(A209,SITE5!$C$4:$C$1223,SITE5!$F$4:$F$1223)),_xlpm.cleanRaw,SUBSTITUTE(_xlpm.raw,"_PIN","."),_xlpm.mainPart,MID(_xlpm.cleanRaw,2,FIND(".",_xlpm.cleanRaw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9" t="str">
        <f>_xlfn.LET(_xlpm.raw,_xlfn.XLOOKUP(A209,SITE5!$C$4:$C$1223,SITE5!$E$4:$E$1223,_xlfn.XLOOKUP(A209,SITE5!$C$4:$C$1223,SITE5!$F$4:$F$1223)),_xlpm.cleanRaw,SUBSTITUTE(_xlpm.raw,"_PIN","."),_xlpm.mainPart,MID(_xlpm.cleanRaw,2,FIND(".",_xlpm.cleanRaw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9" t="str">
        <f>""</f>
        <v/>
      </c>
      <c r="K209" t="str">
        <f t="shared" si="3"/>
        <v>F21;VCCCORE;;62.54496;111.92256;;;;;</v>
      </c>
    </row>
    <row r="210" spans="1:11">
      <c r="A210" t="s">
        <v>4096</v>
      </c>
      <c r="B210" t="str">
        <f>_xlfn.XLOOKUP(A210,SITE1!$S$4:$S$1223,SITE1!$T$4:$T$1223)</f>
        <v>VSS</v>
      </c>
      <c r="C210" t="str" cm="1">
        <f t="array" ref="C210">_xlfn.TEXTJOIN(",",TRUE,_xlfn.UNIQUE(TRANSPOSE(_xlfn.MAP(_xlfn.XLOOKUP(A210,SITE1!$C$4:$C$1223,SITE1!$G$4:$L$1223),_xlfn.LAMBDA(_xlpm.x,IF(_xlpm.x&lt;&gt;"",TRIM(CLEAN(LEFT(_xlpm.x,FIND(".",_xlpm.x &amp; ".")-1))),""))))))</f>
        <v/>
      </c>
      <c r="D210">
        <v>59.253120000000003</v>
      </c>
      <c r="E210">
        <v>111.92256</v>
      </c>
      <c r="F210" t="str">
        <f>_xlfn.LET(_xlpm.raw,_xlfn.XLOOKUP(A210,SITE1!$C$4:$C$1223,SITE1!$E$4:$E$1223,_xlfn.XLOOKUP(A210,SITE1!$C$4:$C$1223,SITE1!$F$4:$F$1223)),_xlpm.cleanRaw,SUBSTITUTE(SUBSTITUTE(_xlpm.raw,"_PIN","."),"PIN","."),_xlpm.mainPart,MID(_xlpm.cleanRaw,2,FIND(".",_xlpm.cleanRaw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0" t="str">
        <f>_xlfn.LET(_xlpm.raw,_xlfn.XLOOKUP(A210,SITE3!$C$4:$C$1223,SITE3!$E$4:$E$1223,_xlfn.XLOOKUP(A210,SITE3!$C$4:$C$1223,SITE3!$F$4:$F$1223)),_xlpm.cleanRaw,SUBSTITUTE(_xlpm.raw,"_PIN","."),_xlpm.mainPart,MID(_xlpm.cleanRaw,2,FIND(".",_xlpm.cleanRaw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0" t="str">
        <f>_xlfn.LET(_xlpm.raw,_xlfn.XLOOKUP(A210,SITE5!$C$4:$C$1223,SITE5!$E$4:$E$1223,_xlfn.XLOOKUP(A210,SITE5!$C$4:$C$1223,SITE5!$F$4:$F$1223)),_xlpm.cleanRaw,SUBSTITUTE(_xlpm.raw,"_PIN","."),_xlpm.mainPart,MID(_xlpm.cleanRaw,2,FIND(".",_xlpm.cleanRaw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0" t="str">
        <f>_xlfn.LET(_xlpm.raw,_xlfn.XLOOKUP(A210,SITE5!$C$4:$C$1223,SITE5!$E$4:$E$1223,_xlfn.XLOOKUP(A210,SITE5!$C$4:$C$1223,SITE5!$F$4:$F$1223)),_xlpm.cleanRaw,SUBSTITUTE(_xlpm.raw,"_PIN","."),_xlpm.mainPart,MID(_xlpm.cleanRaw,2,FIND(".",_xlpm.cleanRaw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0" t="str">
        <f>""</f>
        <v/>
      </c>
      <c r="K210" t="str">
        <f t="shared" si="3"/>
        <v>F22;VSS;;59.25312;111.92256;;;;;</v>
      </c>
    </row>
    <row r="211" spans="1:11">
      <c r="A211" t="s">
        <v>3643</v>
      </c>
      <c r="B211" t="str">
        <f>_xlfn.XLOOKUP(A211,SITE1!$S$4:$S$1223,SITE1!$T$4:$T$1223)</f>
        <v>VCCCORE</v>
      </c>
      <c r="C211" t="str" cm="1">
        <f t="array" ref="C211">_xlfn.TEXTJOIN(",",TRUE,_xlfn.UNIQUE(TRANSPOSE(_xlfn.MAP(_xlfn.XLOOKUP(A211,SITE1!$C$4:$C$1223,SITE1!$G$4:$L$1223),_xlfn.LAMBDA(_xlpm.x,IF(_xlpm.x&lt;&gt;"",TRIM(CLEAN(LEFT(_xlpm.x,FIND(".",_xlpm.x &amp; ".")-1))),""))))))</f>
        <v/>
      </c>
      <c r="D211">
        <v>55.961279999999597</v>
      </c>
      <c r="E211">
        <v>111.92256</v>
      </c>
      <c r="F211" t="str">
        <f>_xlfn.LET(_xlpm.raw,_xlfn.XLOOKUP(A211,SITE1!$C$4:$C$1223,SITE1!$E$4:$E$1223,_xlfn.XLOOKUP(A211,SITE1!$C$4:$C$1223,SITE1!$F$4:$F$1223)),_xlpm.cleanRaw,SUBSTITUTE(SUBSTITUTE(_xlpm.raw,"_PIN","."),"PIN","."),_xlpm.mainPart,MID(_xlpm.cleanRaw,2,FIND(".",_xlpm.cleanRaw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1" t="str">
        <f>_xlfn.LET(_xlpm.raw,_xlfn.XLOOKUP(A211,SITE3!$C$4:$C$1223,SITE3!$E$4:$E$1223,_xlfn.XLOOKUP(A211,SITE3!$C$4:$C$1223,SITE3!$F$4:$F$1223)),_xlpm.cleanRaw,SUBSTITUTE(_xlpm.raw,"_PIN","."),_xlpm.mainPart,MID(_xlpm.cleanRaw,2,FIND(".",_xlpm.cleanRaw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1" t="str">
        <f>_xlfn.LET(_xlpm.raw,_xlfn.XLOOKUP(A211,SITE5!$C$4:$C$1223,SITE5!$E$4:$E$1223,_xlfn.XLOOKUP(A211,SITE5!$C$4:$C$1223,SITE5!$F$4:$F$1223)),_xlpm.cleanRaw,SUBSTITUTE(_xlpm.raw,"_PIN","."),_xlpm.mainPart,MID(_xlpm.cleanRaw,2,FIND(".",_xlpm.cleanRaw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1" t="str">
        <f>_xlfn.LET(_xlpm.raw,_xlfn.XLOOKUP(A211,SITE5!$C$4:$C$1223,SITE5!$E$4:$E$1223,_xlfn.XLOOKUP(A211,SITE5!$C$4:$C$1223,SITE5!$F$4:$F$1223)),_xlpm.cleanRaw,SUBSTITUTE(_xlpm.raw,"_PIN","."),_xlpm.mainPart,MID(_xlpm.cleanRaw,2,FIND(".",_xlpm.cleanRaw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1" t="str">
        <f>""</f>
        <v/>
      </c>
      <c r="K211" t="str">
        <f t="shared" si="3"/>
        <v>F23;VCCCORE;;55.9612799999996;111.92256;;;;;</v>
      </c>
    </row>
    <row r="212" spans="1:11">
      <c r="A212" t="s">
        <v>4097</v>
      </c>
      <c r="B212" t="str">
        <f>_xlfn.XLOOKUP(A212,SITE1!$S$4:$S$1223,SITE1!$T$4:$T$1223)</f>
        <v>VSS</v>
      </c>
      <c r="C212" t="str" cm="1">
        <f t="array" ref="C212">_xlfn.TEXTJOIN(",",TRUE,_xlfn.UNIQUE(TRANSPOSE(_xlfn.MAP(_xlfn.XLOOKUP(A212,SITE1!$C$4:$C$1223,SITE1!$G$4:$L$1223),_xlfn.LAMBDA(_xlpm.x,IF(_xlpm.x&lt;&gt;"",TRIM(CLEAN(LEFT(_xlpm.x,FIND(".",_xlpm.x &amp; ".")-1))),""))))))</f>
        <v/>
      </c>
      <c r="D212">
        <v>52.669439999999597</v>
      </c>
      <c r="E212">
        <v>111.92256</v>
      </c>
      <c r="F212" t="str">
        <f>_xlfn.LET(_xlpm.raw,_xlfn.XLOOKUP(A212,SITE1!$C$4:$C$1223,SITE1!$E$4:$E$1223,_xlfn.XLOOKUP(A212,SITE1!$C$4:$C$1223,SITE1!$F$4:$F$1223)),_xlpm.cleanRaw,SUBSTITUTE(SUBSTITUTE(_xlpm.raw,"_PIN","."),"PIN","."),_xlpm.mainPart,MID(_xlpm.cleanRaw,2,FIND(".",_xlpm.cleanRaw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2" t="str">
        <f>_xlfn.LET(_xlpm.raw,_xlfn.XLOOKUP(A212,SITE3!$C$4:$C$1223,SITE3!$E$4:$E$1223,_xlfn.XLOOKUP(A212,SITE3!$C$4:$C$1223,SITE3!$F$4:$F$1223)),_xlpm.cleanRaw,SUBSTITUTE(_xlpm.raw,"_PIN","."),_xlpm.mainPart,MID(_xlpm.cleanRaw,2,FIND(".",_xlpm.cleanRaw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2" t="str">
        <f>_xlfn.LET(_xlpm.raw,_xlfn.XLOOKUP(A212,SITE5!$C$4:$C$1223,SITE5!$E$4:$E$1223,_xlfn.XLOOKUP(A212,SITE5!$C$4:$C$1223,SITE5!$F$4:$F$1223)),_xlpm.cleanRaw,SUBSTITUTE(_xlpm.raw,"_PIN","."),_xlpm.mainPart,MID(_xlpm.cleanRaw,2,FIND(".",_xlpm.cleanRaw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2" t="str">
        <f>_xlfn.LET(_xlpm.raw,_xlfn.XLOOKUP(A212,SITE5!$C$4:$C$1223,SITE5!$E$4:$E$1223,_xlfn.XLOOKUP(A212,SITE5!$C$4:$C$1223,SITE5!$F$4:$F$1223)),_xlpm.cleanRaw,SUBSTITUTE(_xlpm.raw,"_PIN","."),_xlpm.mainPart,MID(_xlpm.cleanRaw,2,FIND(".",_xlpm.cleanRaw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2" t="str">
        <f>""</f>
        <v/>
      </c>
      <c r="K212" t="str">
        <f t="shared" si="3"/>
        <v>F24;VSS;;52.6694399999996;111.92256;;;;;</v>
      </c>
    </row>
    <row r="213" spans="1:11">
      <c r="A213" t="s">
        <v>3644</v>
      </c>
      <c r="B213" t="str">
        <f>_xlfn.XLOOKUP(A213,SITE1!$S$4:$S$1223,SITE1!$T$4:$T$1223)</f>
        <v>VCCCORE</v>
      </c>
      <c r="C213" t="str" cm="1">
        <f t="array" ref="C213">_xlfn.TEXTJOIN(",",TRUE,_xlfn.UNIQUE(TRANSPOSE(_xlfn.MAP(_xlfn.XLOOKUP(A213,SITE1!$C$4:$C$1223,SITE1!$G$4:$L$1223),_xlfn.LAMBDA(_xlpm.x,IF(_xlpm.x&lt;&gt;"",TRIM(CLEAN(LEFT(_xlpm.x,FIND(".",_xlpm.x &amp; ".")-1))),""))))))</f>
        <v/>
      </c>
      <c r="D213">
        <v>49.377599999999603</v>
      </c>
      <c r="E213">
        <v>111.92256</v>
      </c>
      <c r="F213" t="str">
        <f>_xlfn.LET(_xlpm.raw,_xlfn.XLOOKUP(A213,SITE1!$C$4:$C$1223,SITE1!$E$4:$E$1223,_xlfn.XLOOKUP(A213,SITE1!$C$4:$C$1223,SITE1!$F$4:$F$1223)),_xlpm.cleanRaw,SUBSTITUTE(SUBSTITUTE(_xlpm.raw,"_PIN","."),"PIN","."),_xlpm.mainPart,MID(_xlpm.cleanRaw,2,FIND(".",_xlpm.cleanRaw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3" t="str">
        <f>_xlfn.LET(_xlpm.raw,_xlfn.XLOOKUP(A213,SITE3!$C$4:$C$1223,SITE3!$E$4:$E$1223,_xlfn.XLOOKUP(A213,SITE3!$C$4:$C$1223,SITE3!$F$4:$F$1223)),_xlpm.cleanRaw,SUBSTITUTE(_xlpm.raw,"_PIN","."),_xlpm.mainPart,MID(_xlpm.cleanRaw,2,FIND(".",_xlpm.cleanRaw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3" t="str">
        <f>_xlfn.LET(_xlpm.raw,_xlfn.XLOOKUP(A213,SITE5!$C$4:$C$1223,SITE5!$E$4:$E$1223,_xlfn.XLOOKUP(A213,SITE5!$C$4:$C$1223,SITE5!$F$4:$F$1223)),_xlpm.cleanRaw,SUBSTITUTE(_xlpm.raw,"_PIN","."),_xlpm.mainPart,MID(_xlpm.cleanRaw,2,FIND(".",_xlpm.cleanRaw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3" t="str">
        <f>_xlfn.LET(_xlpm.raw,_xlfn.XLOOKUP(A213,SITE5!$C$4:$C$1223,SITE5!$E$4:$E$1223,_xlfn.XLOOKUP(A213,SITE5!$C$4:$C$1223,SITE5!$F$4:$F$1223)),_xlpm.cleanRaw,SUBSTITUTE(_xlpm.raw,"_PIN","."),_xlpm.mainPart,MID(_xlpm.cleanRaw,2,FIND(".",_xlpm.cleanRaw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3" t="str">
        <f>""</f>
        <v/>
      </c>
      <c r="K213" t="str">
        <f t="shared" si="3"/>
        <v>F25;VCCCORE;;49.3775999999996;111.92256;;;;;</v>
      </c>
    </row>
    <row r="214" spans="1:11">
      <c r="A214" t="s">
        <v>4098</v>
      </c>
      <c r="B214" t="str">
        <f>_xlfn.XLOOKUP(A214,SITE1!$S$4:$S$1223,SITE1!$T$4:$T$1223)</f>
        <v>VSS</v>
      </c>
      <c r="C214" t="str" cm="1">
        <f t="array" ref="C214">_xlfn.TEXTJOIN(",",TRUE,_xlfn.UNIQUE(TRANSPOSE(_xlfn.MAP(_xlfn.XLOOKUP(A214,SITE1!$C$4:$C$1223,SITE1!$G$4:$L$1223),_xlfn.LAMBDA(_xlpm.x,IF(_xlpm.x&lt;&gt;"",TRIM(CLEAN(LEFT(_xlpm.x,FIND(".",_xlpm.x &amp; ".")-1))),""))))))</f>
        <v/>
      </c>
      <c r="D214">
        <v>46.085759999999603</v>
      </c>
      <c r="E214">
        <v>111.92256</v>
      </c>
      <c r="F214" t="str">
        <f>_xlfn.LET(_xlpm.raw,_xlfn.XLOOKUP(A214,SITE1!$C$4:$C$1223,SITE1!$E$4:$E$1223,_xlfn.XLOOKUP(A214,SITE1!$C$4:$C$1223,SITE1!$F$4:$F$1223)),_xlpm.cleanRaw,SUBSTITUTE(SUBSTITUTE(_xlpm.raw,"_PIN","."),"PIN","."),_xlpm.mainPart,MID(_xlpm.cleanRaw,2,FIND(".",_xlpm.cleanRaw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4" t="str">
        <f>_xlfn.LET(_xlpm.raw,_xlfn.XLOOKUP(A214,SITE3!$C$4:$C$1223,SITE3!$E$4:$E$1223,_xlfn.XLOOKUP(A214,SITE3!$C$4:$C$1223,SITE3!$F$4:$F$1223)),_xlpm.cleanRaw,SUBSTITUTE(_xlpm.raw,"_PIN","."),_xlpm.mainPart,MID(_xlpm.cleanRaw,2,FIND(".",_xlpm.cleanRaw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4" t="str">
        <f>_xlfn.LET(_xlpm.raw,_xlfn.XLOOKUP(A214,SITE5!$C$4:$C$1223,SITE5!$E$4:$E$1223,_xlfn.XLOOKUP(A214,SITE5!$C$4:$C$1223,SITE5!$F$4:$F$1223)),_xlpm.cleanRaw,SUBSTITUTE(_xlpm.raw,"_PIN","."),_xlpm.mainPart,MID(_xlpm.cleanRaw,2,FIND(".",_xlpm.cleanRaw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4" t="str">
        <f>_xlfn.LET(_xlpm.raw,_xlfn.XLOOKUP(A214,SITE5!$C$4:$C$1223,SITE5!$E$4:$E$1223,_xlfn.XLOOKUP(A214,SITE5!$C$4:$C$1223,SITE5!$F$4:$F$1223)),_xlpm.cleanRaw,SUBSTITUTE(_xlpm.raw,"_PIN","."),_xlpm.mainPart,MID(_xlpm.cleanRaw,2,FIND(".",_xlpm.cleanRaw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4" t="str">
        <f>""</f>
        <v/>
      </c>
      <c r="K214" t="str">
        <f t="shared" si="3"/>
        <v>F26;VSS;;46.0857599999996;111.92256;;;;;</v>
      </c>
    </row>
    <row r="215" spans="1:11">
      <c r="A215" t="s">
        <v>3645</v>
      </c>
      <c r="B215" t="str">
        <f>_xlfn.XLOOKUP(A215,SITE1!$S$4:$S$1223,SITE1!$T$4:$T$1223)</f>
        <v>VCCCORE</v>
      </c>
      <c r="C215" t="str" cm="1">
        <f t="array" ref="C215">_xlfn.TEXTJOIN(",",TRUE,_xlfn.UNIQUE(TRANSPOSE(_xlfn.MAP(_xlfn.XLOOKUP(A215,SITE1!$C$4:$C$1223,SITE1!$G$4:$L$1223),_xlfn.LAMBDA(_xlpm.x,IF(_xlpm.x&lt;&gt;"",TRIM(CLEAN(LEFT(_xlpm.x,FIND(".",_xlpm.x &amp; ".")-1))),""))))))</f>
        <v/>
      </c>
      <c r="D215">
        <v>42.793919999999602</v>
      </c>
      <c r="E215">
        <v>111.92256</v>
      </c>
      <c r="F215" t="str">
        <f>_xlfn.LET(_xlpm.raw,_xlfn.XLOOKUP(A215,SITE1!$C$4:$C$1223,SITE1!$E$4:$E$1223,_xlfn.XLOOKUP(A215,SITE1!$C$4:$C$1223,SITE1!$F$4:$F$1223)),_xlpm.cleanRaw,SUBSTITUTE(SUBSTITUTE(_xlpm.raw,"_PIN","."),"PIN","."),_xlpm.mainPart,MID(_xlpm.cleanRaw,2,FIND(".",_xlpm.cleanRaw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5" t="str">
        <f>_xlfn.LET(_xlpm.raw,_xlfn.XLOOKUP(A215,SITE3!$C$4:$C$1223,SITE3!$E$4:$E$1223,_xlfn.XLOOKUP(A215,SITE3!$C$4:$C$1223,SITE3!$F$4:$F$1223)),_xlpm.cleanRaw,SUBSTITUTE(_xlpm.raw,"_PIN","."),_xlpm.mainPart,MID(_xlpm.cleanRaw,2,FIND(".",_xlpm.cleanRaw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5" t="str">
        <f>_xlfn.LET(_xlpm.raw,_xlfn.XLOOKUP(A215,SITE5!$C$4:$C$1223,SITE5!$E$4:$E$1223,_xlfn.XLOOKUP(A215,SITE5!$C$4:$C$1223,SITE5!$F$4:$F$1223)),_xlpm.cleanRaw,SUBSTITUTE(_xlpm.raw,"_PIN","."),_xlpm.mainPart,MID(_xlpm.cleanRaw,2,FIND(".",_xlpm.cleanRaw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5" t="str">
        <f>_xlfn.LET(_xlpm.raw,_xlfn.XLOOKUP(A215,SITE5!$C$4:$C$1223,SITE5!$E$4:$E$1223,_xlfn.XLOOKUP(A215,SITE5!$C$4:$C$1223,SITE5!$F$4:$F$1223)),_xlpm.cleanRaw,SUBSTITUTE(_xlpm.raw,"_PIN","."),_xlpm.mainPart,MID(_xlpm.cleanRaw,2,FIND(".",_xlpm.cleanRaw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5" t="str">
        <f>""</f>
        <v/>
      </c>
      <c r="K215" t="str">
        <f t="shared" si="3"/>
        <v>F27;VCCCORE;;42.7939199999996;111.92256;;;;;</v>
      </c>
    </row>
    <row r="216" spans="1:11">
      <c r="A216" t="s">
        <v>4099</v>
      </c>
      <c r="B216" t="str">
        <f>_xlfn.XLOOKUP(A216,SITE1!$S$4:$S$1223,SITE1!$T$4:$T$1223)</f>
        <v>VSS</v>
      </c>
      <c r="C216" t="str" cm="1">
        <f t="array" ref="C216">_xlfn.TEXTJOIN(",",TRUE,_xlfn.UNIQUE(TRANSPOSE(_xlfn.MAP(_xlfn.XLOOKUP(A216,SITE1!$C$4:$C$1223,SITE1!$G$4:$L$1223),_xlfn.LAMBDA(_xlpm.x,IF(_xlpm.x&lt;&gt;"",TRIM(CLEAN(LEFT(_xlpm.x,FIND(".",_xlpm.x &amp; ".")-1))),""))))))</f>
        <v/>
      </c>
      <c r="D216">
        <v>39.502079999999999</v>
      </c>
      <c r="E216">
        <v>111.92256</v>
      </c>
      <c r="F216" t="str">
        <f>_xlfn.LET(_xlpm.raw,_xlfn.XLOOKUP(A216,SITE1!$C$4:$C$1223,SITE1!$E$4:$E$1223,_xlfn.XLOOKUP(A216,SITE1!$C$4:$C$1223,SITE1!$F$4:$F$1223)),_xlpm.cleanRaw,SUBSTITUTE(SUBSTITUTE(_xlpm.raw,"_PIN","."),"PIN","."),_xlpm.mainPart,MID(_xlpm.cleanRaw,2,FIND(".",_xlpm.cleanRaw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6" t="str">
        <f>_xlfn.LET(_xlpm.raw,_xlfn.XLOOKUP(A216,SITE3!$C$4:$C$1223,SITE3!$E$4:$E$1223,_xlfn.XLOOKUP(A216,SITE3!$C$4:$C$1223,SITE3!$F$4:$F$1223)),_xlpm.cleanRaw,SUBSTITUTE(_xlpm.raw,"_PIN","."),_xlpm.mainPart,MID(_xlpm.cleanRaw,2,FIND(".",_xlpm.cleanRaw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6" t="str">
        <f>_xlfn.LET(_xlpm.raw,_xlfn.XLOOKUP(A216,SITE5!$C$4:$C$1223,SITE5!$E$4:$E$1223,_xlfn.XLOOKUP(A216,SITE5!$C$4:$C$1223,SITE5!$F$4:$F$1223)),_xlpm.cleanRaw,SUBSTITUTE(_xlpm.raw,"_PIN","."),_xlpm.mainPart,MID(_xlpm.cleanRaw,2,FIND(".",_xlpm.cleanRaw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6" t="str">
        <f>_xlfn.LET(_xlpm.raw,_xlfn.XLOOKUP(A216,SITE5!$C$4:$C$1223,SITE5!$E$4:$E$1223,_xlfn.XLOOKUP(A216,SITE5!$C$4:$C$1223,SITE5!$F$4:$F$1223)),_xlpm.cleanRaw,SUBSTITUTE(_xlpm.raw,"_PIN","."),_xlpm.mainPart,MID(_xlpm.cleanRaw,2,FIND(".",_xlpm.cleanRaw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6" t="str">
        <f>""</f>
        <v/>
      </c>
      <c r="K216" t="str">
        <f t="shared" si="3"/>
        <v>F28;VSS;;39.50208;111.92256;;;;;</v>
      </c>
    </row>
    <row r="217" spans="1:11">
      <c r="A217" t="s">
        <v>3646</v>
      </c>
      <c r="B217" t="str">
        <f>_xlfn.XLOOKUP(A217,SITE1!$S$4:$S$1223,SITE1!$T$4:$T$1223)</f>
        <v>VCCCORE</v>
      </c>
      <c r="C217" t="str" cm="1">
        <f t="array" ref="C217">_xlfn.TEXTJOIN(",",TRUE,_xlfn.UNIQUE(TRANSPOSE(_xlfn.MAP(_xlfn.XLOOKUP(A217,SITE1!$C$4:$C$1223,SITE1!$G$4:$L$1223),_xlfn.LAMBDA(_xlpm.x,IF(_xlpm.x&lt;&gt;"",TRIM(CLEAN(LEFT(_xlpm.x,FIND(".",_xlpm.x &amp; ".")-1))),""))))))</f>
        <v/>
      </c>
      <c r="D217">
        <v>36.210239999999999</v>
      </c>
      <c r="E217">
        <v>111.92256</v>
      </c>
      <c r="F217" t="str">
        <f>_xlfn.LET(_xlpm.raw,_xlfn.XLOOKUP(A217,SITE1!$C$4:$C$1223,SITE1!$E$4:$E$1223,_xlfn.XLOOKUP(A217,SITE1!$C$4:$C$1223,SITE1!$F$4:$F$1223)),_xlpm.cleanRaw,SUBSTITUTE(SUBSTITUTE(_xlpm.raw,"_PIN","."),"PIN","."),_xlpm.mainPart,MID(_xlpm.cleanRaw,2,FIND(".",_xlpm.cleanRaw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7" t="str">
        <f>_xlfn.LET(_xlpm.raw,_xlfn.XLOOKUP(A217,SITE3!$C$4:$C$1223,SITE3!$E$4:$E$1223,_xlfn.XLOOKUP(A217,SITE3!$C$4:$C$1223,SITE3!$F$4:$F$1223)),_xlpm.cleanRaw,SUBSTITUTE(_xlpm.raw,"_PIN","."),_xlpm.mainPart,MID(_xlpm.cleanRaw,2,FIND(".",_xlpm.cleanRaw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7" t="str">
        <f>_xlfn.LET(_xlpm.raw,_xlfn.XLOOKUP(A217,SITE5!$C$4:$C$1223,SITE5!$E$4:$E$1223,_xlfn.XLOOKUP(A217,SITE5!$C$4:$C$1223,SITE5!$F$4:$F$1223)),_xlpm.cleanRaw,SUBSTITUTE(_xlpm.raw,"_PIN","."),_xlpm.mainPart,MID(_xlpm.cleanRaw,2,FIND(".",_xlpm.cleanRaw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7" t="str">
        <f>_xlfn.LET(_xlpm.raw,_xlfn.XLOOKUP(A217,SITE5!$C$4:$C$1223,SITE5!$E$4:$E$1223,_xlfn.XLOOKUP(A217,SITE5!$C$4:$C$1223,SITE5!$F$4:$F$1223)),_xlpm.cleanRaw,SUBSTITUTE(_xlpm.raw,"_PIN","."),_xlpm.mainPart,MID(_xlpm.cleanRaw,2,FIND(".",_xlpm.cleanRaw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7" t="str">
        <f>""</f>
        <v/>
      </c>
      <c r="K217" t="str">
        <f t="shared" si="3"/>
        <v>F29;VCCCORE;;36.21024;111.92256;;;;;</v>
      </c>
    </row>
    <row r="218" spans="1:11">
      <c r="A218" t="s">
        <v>4100</v>
      </c>
      <c r="B218" t="str">
        <f>_xlfn.XLOOKUP(A218,SITE1!$S$4:$S$1223,SITE1!$T$4:$T$1223)</f>
        <v>VSS</v>
      </c>
      <c r="C218" t="str" cm="1">
        <f t="array" ref="C218">_xlfn.TEXTJOIN(",",TRUE,_xlfn.UNIQUE(TRANSPOSE(_xlfn.MAP(_xlfn.XLOOKUP(A218,SITE1!$C$4:$C$1223,SITE1!$G$4:$L$1223),_xlfn.LAMBDA(_xlpm.x,IF(_xlpm.x&lt;&gt;"",TRIM(CLEAN(LEFT(_xlpm.x,FIND(".",_xlpm.x &amp; ".")-1))),""))))))</f>
        <v/>
      </c>
      <c r="D218">
        <v>32.918399999999998</v>
      </c>
      <c r="E218">
        <v>111.92256</v>
      </c>
      <c r="F218" t="str">
        <f>_xlfn.LET(_xlpm.raw,_xlfn.XLOOKUP(A218,SITE1!$C$4:$C$1223,SITE1!$E$4:$E$1223,_xlfn.XLOOKUP(A218,SITE1!$C$4:$C$1223,SITE1!$F$4:$F$1223)),_xlpm.cleanRaw,SUBSTITUTE(SUBSTITUTE(_xlpm.raw,"_PIN","."),"PIN","."),_xlpm.mainPart,MID(_xlpm.cleanRaw,2,FIND(".",_xlpm.cleanRaw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8" t="str">
        <f>_xlfn.LET(_xlpm.raw,_xlfn.XLOOKUP(A218,SITE3!$C$4:$C$1223,SITE3!$E$4:$E$1223,_xlfn.XLOOKUP(A218,SITE3!$C$4:$C$1223,SITE3!$F$4:$F$1223)),_xlpm.cleanRaw,SUBSTITUTE(_xlpm.raw,"_PIN","."),_xlpm.mainPart,MID(_xlpm.cleanRaw,2,FIND(".",_xlpm.cleanRaw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8" t="str">
        <f>_xlfn.LET(_xlpm.raw,_xlfn.XLOOKUP(A218,SITE5!$C$4:$C$1223,SITE5!$E$4:$E$1223,_xlfn.XLOOKUP(A218,SITE5!$C$4:$C$1223,SITE5!$F$4:$F$1223)),_xlpm.cleanRaw,SUBSTITUTE(_xlpm.raw,"_PIN","."),_xlpm.mainPart,MID(_xlpm.cleanRaw,2,FIND(".",_xlpm.cleanRaw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8" t="str">
        <f>_xlfn.LET(_xlpm.raw,_xlfn.XLOOKUP(A218,SITE5!$C$4:$C$1223,SITE5!$E$4:$E$1223,_xlfn.XLOOKUP(A218,SITE5!$C$4:$C$1223,SITE5!$F$4:$F$1223)),_xlpm.cleanRaw,SUBSTITUTE(_xlpm.raw,"_PIN","."),_xlpm.mainPart,MID(_xlpm.cleanRaw,2,FIND(".",_xlpm.cleanRaw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8" t="str">
        <f>""</f>
        <v/>
      </c>
      <c r="K218" t="str">
        <f t="shared" si="3"/>
        <v>F30;VSS;;32.9184;111.92256;;;;;</v>
      </c>
    </row>
    <row r="219" spans="1:11">
      <c r="A219" t="s">
        <v>3647</v>
      </c>
      <c r="B219" t="str">
        <f>_xlfn.XLOOKUP(A219,SITE1!$S$4:$S$1223,SITE1!$T$4:$T$1223)</f>
        <v>VCCCORE</v>
      </c>
      <c r="C219" t="str" cm="1">
        <f t="array" ref="C219">_xlfn.TEXTJOIN(",",TRUE,_xlfn.UNIQUE(TRANSPOSE(_xlfn.MAP(_xlfn.XLOOKUP(A219,SITE1!$C$4:$C$1223,SITE1!$G$4:$L$1223),_xlfn.LAMBDA(_xlpm.x,IF(_xlpm.x&lt;&gt;"",TRIM(CLEAN(LEFT(_xlpm.x,FIND(".",_xlpm.x &amp; ".")-1))),""))))))</f>
        <v/>
      </c>
      <c r="D219">
        <v>29.626560000000001</v>
      </c>
      <c r="E219">
        <v>111.92256</v>
      </c>
      <c r="F219" t="str">
        <f>_xlfn.LET(_xlpm.raw,_xlfn.XLOOKUP(A219,SITE1!$C$4:$C$1223,SITE1!$E$4:$E$1223,_xlfn.XLOOKUP(A219,SITE1!$C$4:$C$1223,SITE1!$F$4:$F$1223)),_xlpm.cleanRaw,SUBSTITUTE(SUBSTITUTE(_xlpm.raw,"_PIN","."),"PIN","."),_xlpm.mainPart,MID(_xlpm.cleanRaw,2,FIND(".",_xlpm.cleanRaw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_xlfn.LET(_xlpm.raw,_xlfn.XLOOKUP(A219,SITE3!$C$4:$C$1223,SITE3!$E$4:$E$1223,_xlfn.XLOOKUP(A219,SITE3!$C$4:$C$1223,SITE3!$F$4:$F$1223)),_xlpm.cleanRaw,SUBSTITUTE(_xlpm.raw,"_PIN","."),_xlpm.mainPart,MID(_xlpm.cleanRaw,2,FIND(".",_xlpm.cleanRaw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9" t="str">
        <f>_xlfn.LET(_xlpm.raw,_xlfn.XLOOKUP(A219,SITE5!$C$4:$C$1223,SITE5!$E$4:$E$1223,_xlfn.XLOOKUP(A219,SITE5!$C$4:$C$1223,SITE5!$F$4:$F$1223)),_xlpm.cleanRaw,SUBSTITUTE(_xlpm.raw,"_PIN","."),_xlpm.mainPart,MID(_xlpm.cleanRaw,2,FIND(".",_xlpm.cleanRaw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9" t="str">
        <f>_xlfn.LET(_xlpm.raw,_xlfn.XLOOKUP(A219,SITE5!$C$4:$C$1223,SITE5!$E$4:$E$1223,_xlfn.XLOOKUP(A219,SITE5!$C$4:$C$1223,SITE5!$F$4:$F$1223)),_xlpm.cleanRaw,SUBSTITUTE(_xlpm.raw,"_PIN","."),_xlpm.mainPart,MID(_xlpm.cleanRaw,2,FIND(".",_xlpm.cleanRaw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9" t="str">
        <f>""</f>
        <v/>
      </c>
      <c r="K219" t="str">
        <f t="shared" si="3"/>
        <v>F31;VCCCORE;;29.62656;111.92256;;;;;</v>
      </c>
    </row>
    <row r="220" spans="1:11">
      <c r="A220" t="s">
        <v>4101</v>
      </c>
      <c r="B220" t="str">
        <f>_xlfn.XLOOKUP(A220,SITE1!$S$4:$S$1223,SITE1!$T$4:$T$1223)</f>
        <v>VSS</v>
      </c>
      <c r="C220" t="str" cm="1">
        <f t="array" ref="C220">_xlfn.TEXTJOIN(",",TRUE,_xlfn.UNIQUE(TRANSPOSE(_xlfn.MAP(_xlfn.XLOOKUP(A220,SITE1!$C$4:$C$1223,SITE1!$G$4:$L$1223),_xlfn.LAMBDA(_xlpm.x,IF(_xlpm.x&lt;&gt;"",TRIM(CLEAN(LEFT(_xlpm.x,FIND(".",_xlpm.x &amp; ".")-1))),""))))))</f>
        <v/>
      </c>
      <c r="D220">
        <v>26.334719999999901</v>
      </c>
      <c r="E220">
        <v>111.92256</v>
      </c>
      <c r="F220" t="str">
        <f>_xlfn.LET(_xlpm.raw,_xlfn.XLOOKUP(A220,SITE1!$C$4:$C$1223,SITE1!$E$4:$E$1223,_xlfn.XLOOKUP(A220,SITE1!$C$4:$C$1223,SITE1!$F$4:$F$1223)),_xlpm.cleanRaw,SUBSTITUTE(SUBSTITUTE(_xlpm.raw,"_PIN","."),"PIN","."),_xlpm.mainPart,MID(_xlpm.cleanRaw,2,FIND(".",_xlpm.cleanRaw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0" t="str">
        <f>_xlfn.LET(_xlpm.raw,_xlfn.XLOOKUP(A220,SITE3!$C$4:$C$1223,SITE3!$E$4:$E$1223,_xlfn.XLOOKUP(A220,SITE3!$C$4:$C$1223,SITE3!$F$4:$F$1223)),_xlpm.cleanRaw,SUBSTITUTE(_xlpm.raw,"_PIN","."),_xlpm.mainPart,MID(_xlpm.cleanRaw,2,FIND(".",_xlpm.cleanRaw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0" t="str">
        <f>_xlfn.LET(_xlpm.raw,_xlfn.XLOOKUP(A220,SITE5!$C$4:$C$1223,SITE5!$E$4:$E$1223,_xlfn.XLOOKUP(A220,SITE5!$C$4:$C$1223,SITE5!$F$4:$F$1223)),_xlpm.cleanRaw,SUBSTITUTE(_xlpm.raw,"_PIN","."),_xlpm.mainPart,MID(_xlpm.cleanRaw,2,FIND(".",_xlpm.cleanRaw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0" t="str">
        <f>_xlfn.LET(_xlpm.raw,_xlfn.XLOOKUP(A220,SITE5!$C$4:$C$1223,SITE5!$E$4:$E$1223,_xlfn.XLOOKUP(A220,SITE5!$C$4:$C$1223,SITE5!$F$4:$F$1223)),_xlpm.cleanRaw,SUBSTITUTE(_xlpm.raw,"_PIN","."),_xlpm.mainPart,MID(_xlpm.cleanRaw,2,FIND(".",_xlpm.cleanRaw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0" t="str">
        <f>""</f>
        <v/>
      </c>
      <c r="K220" t="str">
        <f t="shared" si="3"/>
        <v>F32;VSS;;26.3347199999999;111.92256;;;;;</v>
      </c>
    </row>
    <row r="221" spans="1:11">
      <c r="A221" t="s">
        <v>3648</v>
      </c>
      <c r="B221" t="str">
        <f>_xlfn.XLOOKUP(A221,SITE1!$S$4:$S$1223,SITE1!$T$4:$T$1223)</f>
        <v>VCCCORE</v>
      </c>
      <c r="C221" t="str" cm="1">
        <f t="array" ref="C221">_xlfn.TEXTJOIN(",",TRUE,_xlfn.UNIQUE(TRANSPOSE(_xlfn.MAP(_xlfn.XLOOKUP(A221,SITE1!$C$4:$C$1223,SITE1!$G$4:$L$1223),_xlfn.LAMBDA(_xlpm.x,IF(_xlpm.x&lt;&gt;"",TRIM(CLEAN(LEFT(_xlpm.x,FIND(".",_xlpm.x &amp; ".")-1))),""))))))</f>
        <v/>
      </c>
      <c r="D221">
        <v>23.04288</v>
      </c>
      <c r="E221">
        <v>111.92256</v>
      </c>
      <c r="F221" t="str">
        <f>_xlfn.LET(_xlpm.raw,_xlfn.XLOOKUP(A221,SITE1!$C$4:$C$1223,SITE1!$E$4:$E$1223,_xlfn.XLOOKUP(A221,SITE1!$C$4:$C$1223,SITE1!$F$4:$F$1223)),_xlpm.cleanRaw,SUBSTITUTE(SUBSTITUTE(_xlpm.raw,"_PIN","."),"PIN","."),_xlpm.mainPart,MID(_xlpm.cleanRaw,2,FIND(".",_xlpm.cleanRaw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1" t="str">
        <f>_xlfn.LET(_xlpm.raw,_xlfn.XLOOKUP(A221,SITE3!$C$4:$C$1223,SITE3!$E$4:$E$1223,_xlfn.XLOOKUP(A221,SITE3!$C$4:$C$1223,SITE3!$F$4:$F$1223)),_xlpm.cleanRaw,SUBSTITUTE(_xlpm.raw,"_PIN","."),_xlpm.mainPart,MID(_xlpm.cleanRaw,2,FIND(".",_xlpm.cleanRaw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1" t="str">
        <f>_xlfn.LET(_xlpm.raw,_xlfn.XLOOKUP(A221,SITE5!$C$4:$C$1223,SITE5!$E$4:$E$1223,_xlfn.XLOOKUP(A221,SITE5!$C$4:$C$1223,SITE5!$F$4:$F$1223)),_xlpm.cleanRaw,SUBSTITUTE(_xlpm.raw,"_PIN","."),_xlpm.mainPart,MID(_xlpm.cleanRaw,2,FIND(".",_xlpm.cleanRaw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1" t="str">
        <f>_xlfn.LET(_xlpm.raw,_xlfn.XLOOKUP(A221,SITE5!$C$4:$C$1223,SITE5!$E$4:$E$1223,_xlfn.XLOOKUP(A221,SITE5!$C$4:$C$1223,SITE5!$F$4:$F$1223)),_xlpm.cleanRaw,SUBSTITUTE(_xlpm.raw,"_PIN","."),_xlpm.mainPart,MID(_xlpm.cleanRaw,2,FIND(".",_xlpm.cleanRaw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1" t="str">
        <f>""</f>
        <v/>
      </c>
      <c r="K221" t="str">
        <f t="shared" si="3"/>
        <v>F33;VCCCORE;;23.04288;111.92256;;;;;</v>
      </c>
    </row>
    <row r="222" spans="1:11">
      <c r="A222" t="s">
        <v>4102</v>
      </c>
      <c r="B222" t="str">
        <f>_xlfn.XLOOKUP(A222,SITE1!$S$4:$S$1223,SITE1!$T$4:$T$1223)</f>
        <v>VSS</v>
      </c>
      <c r="C222" t="str" cm="1">
        <f t="array" ref="C222">_xlfn.TEXTJOIN(",",TRUE,_xlfn.UNIQUE(TRANSPOSE(_xlfn.MAP(_xlfn.XLOOKUP(A222,SITE1!$C$4:$C$1223,SITE1!$G$4:$L$1223),_xlfn.LAMBDA(_xlpm.x,IF(_xlpm.x&lt;&gt;"",TRIM(CLEAN(LEFT(_xlpm.x,FIND(".",_xlpm.x &amp; ".")-1))),""))))))</f>
        <v/>
      </c>
      <c r="D222">
        <v>19.75104</v>
      </c>
      <c r="E222">
        <v>111.92256</v>
      </c>
      <c r="F222" t="str">
        <f>_xlfn.LET(_xlpm.raw,_xlfn.XLOOKUP(A222,SITE1!$C$4:$C$1223,SITE1!$E$4:$E$1223,_xlfn.XLOOKUP(A222,SITE1!$C$4:$C$1223,SITE1!$F$4:$F$1223)),_xlpm.cleanRaw,SUBSTITUTE(SUBSTITUTE(_xlpm.raw,"_PIN","."),"PIN","."),_xlpm.mainPart,MID(_xlpm.cleanRaw,2,FIND(".",_xlpm.cleanRaw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_xlfn.LET(_xlpm.raw,_xlfn.XLOOKUP(A222,SITE3!$C$4:$C$1223,SITE3!$E$4:$E$1223,_xlfn.XLOOKUP(A222,SITE3!$C$4:$C$1223,SITE3!$F$4:$F$1223)),_xlpm.cleanRaw,SUBSTITUTE(_xlpm.raw,"_PIN","."),_xlpm.mainPart,MID(_xlpm.cleanRaw,2,FIND(".",_xlpm.cleanRaw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2" t="str">
        <f>_xlfn.LET(_xlpm.raw,_xlfn.XLOOKUP(A222,SITE5!$C$4:$C$1223,SITE5!$E$4:$E$1223,_xlfn.XLOOKUP(A222,SITE5!$C$4:$C$1223,SITE5!$F$4:$F$1223)),_xlpm.cleanRaw,SUBSTITUTE(_xlpm.raw,"_PIN","."),_xlpm.mainPart,MID(_xlpm.cleanRaw,2,FIND(".",_xlpm.cleanRaw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2" t="str">
        <f>_xlfn.LET(_xlpm.raw,_xlfn.XLOOKUP(A222,SITE5!$C$4:$C$1223,SITE5!$E$4:$E$1223,_xlfn.XLOOKUP(A222,SITE5!$C$4:$C$1223,SITE5!$F$4:$F$1223)),_xlpm.cleanRaw,SUBSTITUTE(_xlpm.raw,"_PIN","."),_xlpm.mainPart,MID(_xlpm.cleanRaw,2,FIND(".",_xlpm.cleanRaw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2" t="str">
        <f>""</f>
        <v/>
      </c>
      <c r="K222" t="str">
        <f t="shared" si="3"/>
        <v>F34;VSS;;19.75104;111.92256;;;;;</v>
      </c>
    </row>
    <row r="223" spans="1:11">
      <c r="A223" t="s">
        <v>692</v>
      </c>
      <c r="B223" t="str">
        <f>_xlfn.XLOOKUP(A223,SITE1!$S$4:$S$1223,SITE1!$T$4:$T$1223)</f>
        <v>DDI2_TXP[0]</v>
      </c>
      <c r="C223" t="str" cm="1">
        <f t="array" ref="C223">_xlfn.TEXTJOIN(",",TRUE,_xlfn.UNIQUE(TRANSPOSE(_xlfn.MAP(_xlfn.XLOOKUP(A223,SITE1!$C$4:$C$1223,SITE1!$G$4:$L$1223),_xlfn.LAMBDA(_xlpm.x,IF(_xlpm.x&lt;&gt;"",TRIM(CLEAN(LEFT(_xlpm.x,FIND(".",_xlpm.x &amp; ".")-1))),""))))))</f>
        <v>LA143</v>
      </c>
      <c r="D223">
        <v>16.459199999999999</v>
      </c>
      <c r="E223">
        <v>111.92256</v>
      </c>
      <c r="F223" t="str">
        <f>_xlfn.LET(_xlpm.raw,_xlfn.XLOOKUP(A223,SITE1!$C$4:$C$1223,SITE1!$E$4:$E$1223,_xlfn.XLOOKUP(A223,SITE1!$C$4:$C$1223,SITE1!$F$4:$F$1223)),_xlpm.cleanRaw,SUBSTITUTE(SUBSTITUTE(_xlpm.raw,"_PIN","."),"PIN","."),_xlpm.mainPart,MID(_xlpm.cleanRaw,2,FIND(".",_xlpm.cleanRaw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G223" t="str">
        <f>_xlfn.LET(_xlpm.raw,_xlfn.XLOOKUP(A223,SITE3!$C$4:$C$1223,SITE3!$E$4:$E$1223,_xlfn.XLOOKUP(A223,SITE3!$C$4:$C$1223,SITE3!$F$4:$F$1223)),_xlpm.cleanRaw,SUBSTITUTE(_xlpm.raw,"_PIN","."),_xlpm.mainPart,MID(_xlpm.cleanRaw,2,FIND(".",_xlpm.cleanRaw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809109</v>
      </c>
      <c r="H223" t="str">
        <f>_xlfn.LET(_xlpm.raw,_xlfn.XLOOKUP(A223,SITE5!$C$4:$C$1223,SITE5!$E$4:$E$1223,_xlfn.XLOOKUP(A223,SITE5!$C$4:$C$1223,SITE5!$F$4:$F$1223)),_xlpm.cleanRaw,SUBSTITUTE(_xlpm.raw,"_PIN","."),_xlpm.mainPart,MID(_xlpm.cleanRaw,2,FIND(".",_xlpm.cleanRaw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I223" t="str">
        <f>_xlfn.LET(_xlpm.raw,_xlfn.XLOOKUP(A223,SITE5!$C$4:$C$1223,SITE5!$E$4:$E$1223,_xlfn.XLOOKUP(A223,SITE5!$C$4:$C$1223,SITE5!$F$4:$F$1223)),_xlpm.cleanRaw,SUBSTITUTE(_xlpm.raw,"_PIN","."),_xlpm.mainPart,MID(_xlpm.cleanRaw,2,FIND(".",_xlpm.cleanRaw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J223" t="str">
        <f>""</f>
        <v/>
      </c>
      <c r="K223" t="str">
        <f t="shared" si="3"/>
        <v>F35;DDI2_TXP[0];LA143;16.4592;111.92256;506015;809109;709034;709034;</v>
      </c>
    </row>
    <row r="224" spans="1:11">
      <c r="A224" t="s">
        <v>656</v>
      </c>
      <c r="B224" t="str">
        <f>_xlfn.XLOOKUP(A224,SITE1!$S$4:$S$1223,SITE1!$T$4:$T$1223)</f>
        <v>DDI2_TXN[0]</v>
      </c>
      <c r="C224" t="str" cm="1">
        <f t="array" ref="C224">_xlfn.TEXTJOIN(",",TRUE,_xlfn.UNIQUE(TRANSPOSE(_xlfn.MAP(_xlfn.XLOOKUP(A224,SITE1!$C$4:$C$1223,SITE1!$G$4:$L$1223),_xlfn.LAMBDA(_xlpm.x,IF(_xlpm.x&lt;&gt;"",TRIM(CLEAN(LEFT(_xlpm.x,FIND(".",_xlpm.x &amp; ".")-1))),""))))))</f>
        <v>LA143</v>
      </c>
      <c r="D224">
        <v>13.167359999999899</v>
      </c>
      <c r="E224">
        <v>111.92256</v>
      </c>
      <c r="F224" t="str">
        <f>_xlfn.LET(_xlpm.raw,_xlfn.XLOOKUP(A224,SITE1!$C$4:$C$1223,SITE1!$E$4:$E$1223,_xlfn.XLOOKUP(A224,SITE1!$C$4:$C$1223,SITE1!$F$4:$F$1223)),_xlpm.cleanRaw,SUBSTITUTE(SUBSTITUTE(_xlpm.raw,"_PIN","."),"PIN","."),_xlpm.mainPart,MID(_xlpm.cleanRaw,2,FIND(".",_xlpm.cleanRaw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G224" t="str">
        <f>_xlfn.LET(_xlpm.raw,_xlfn.XLOOKUP(A224,SITE3!$C$4:$C$1223,SITE3!$E$4:$E$1223,_xlfn.XLOOKUP(A224,SITE3!$C$4:$C$1223,SITE3!$F$4:$F$1223)),_xlpm.cleanRaw,SUBSTITUTE(_xlpm.raw,"_PIN","."),_xlpm.mainPart,MID(_xlpm.cleanRaw,2,FIND(".",_xlpm.cleanRaw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809110</v>
      </c>
      <c r="H224" t="str">
        <f>_xlfn.LET(_xlpm.raw,_xlfn.XLOOKUP(A224,SITE5!$C$4:$C$1223,SITE5!$E$4:$E$1223,_xlfn.XLOOKUP(A224,SITE5!$C$4:$C$1223,SITE5!$F$4:$F$1223)),_xlpm.cleanRaw,SUBSTITUTE(_xlpm.raw,"_PIN","."),_xlpm.mainPart,MID(_xlpm.cleanRaw,2,FIND(".",_xlpm.cleanRaw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I224" t="str">
        <f>_xlfn.LET(_xlpm.raw,_xlfn.XLOOKUP(A224,SITE5!$C$4:$C$1223,SITE5!$E$4:$E$1223,_xlfn.XLOOKUP(A224,SITE5!$C$4:$C$1223,SITE5!$F$4:$F$1223)),_xlpm.cleanRaw,SUBSTITUTE(_xlpm.raw,"_PIN","."),_xlpm.mainPart,MID(_xlpm.cleanRaw,2,FIND(".",_xlpm.cleanRaw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J224" t="str">
        <f>""</f>
        <v/>
      </c>
      <c r="K224" t="str">
        <f t="shared" si="3"/>
        <v>F36;DDI2_TXN[0];LA143;13.1673599999999;111.92256;506017;809110;709032;709032;</v>
      </c>
    </row>
    <row r="225" spans="1:11">
      <c r="A225" t="s">
        <v>4103</v>
      </c>
      <c r="B225" t="str">
        <f>_xlfn.XLOOKUP(A225,SITE1!$S$4:$S$1223,SITE1!$T$4:$T$1223)</f>
        <v>VSS</v>
      </c>
      <c r="C225" t="str" cm="1">
        <f t="array" ref="C225">_xlfn.TEXTJOIN(",",TRUE,_xlfn.UNIQUE(TRANSPOSE(_xlfn.MAP(_xlfn.XLOOKUP(A225,SITE1!$C$4:$C$1223,SITE1!$G$4:$L$1223),_xlfn.LAMBDA(_xlpm.x,IF(_xlpm.x&lt;&gt;"",TRIM(CLEAN(LEFT(_xlpm.x,FIND(".",_xlpm.x &amp; ".")-1))),""))))))</f>
        <v/>
      </c>
      <c r="D225">
        <v>9.8755199999999999</v>
      </c>
      <c r="E225">
        <v>111.92256</v>
      </c>
      <c r="F225" t="str">
        <f>_xlfn.LET(_xlpm.raw,_xlfn.XLOOKUP(A225,SITE1!$C$4:$C$1223,SITE1!$E$4:$E$1223,_xlfn.XLOOKUP(A225,SITE1!$C$4:$C$1223,SITE1!$F$4:$F$1223)),_xlpm.cleanRaw,SUBSTITUTE(SUBSTITUTE(_xlpm.raw,"_PIN","."),"PIN","."),_xlpm.mainPart,MID(_xlpm.cleanRaw,2,FIND(".",_xlpm.cleanRaw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_xlfn.LET(_xlpm.raw,_xlfn.XLOOKUP(A225,SITE3!$C$4:$C$1223,SITE3!$E$4:$E$1223,_xlfn.XLOOKUP(A225,SITE3!$C$4:$C$1223,SITE3!$F$4:$F$1223)),_xlpm.cleanRaw,SUBSTITUTE(_xlpm.raw,"_PIN","."),_xlpm.mainPart,MID(_xlpm.cleanRaw,2,FIND(".",_xlpm.cleanRaw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5" t="str">
        <f>_xlfn.LET(_xlpm.raw,_xlfn.XLOOKUP(A225,SITE5!$C$4:$C$1223,SITE5!$E$4:$E$1223,_xlfn.XLOOKUP(A225,SITE5!$C$4:$C$1223,SITE5!$F$4:$F$1223)),_xlpm.cleanRaw,SUBSTITUTE(_xlpm.raw,"_PIN","."),_xlpm.mainPart,MID(_xlpm.cleanRaw,2,FIND(".",_xlpm.cleanRaw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5" t="str">
        <f>_xlfn.LET(_xlpm.raw,_xlfn.XLOOKUP(A225,SITE5!$C$4:$C$1223,SITE5!$E$4:$E$1223,_xlfn.XLOOKUP(A225,SITE5!$C$4:$C$1223,SITE5!$F$4:$F$1223)),_xlpm.cleanRaw,SUBSTITUTE(_xlpm.raw,"_PIN","."),_xlpm.mainPart,MID(_xlpm.cleanRaw,2,FIND(".",_xlpm.cleanRaw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5" t="str">
        <f>""</f>
        <v/>
      </c>
      <c r="K225" t="str">
        <f t="shared" si="3"/>
        <v>F37;VSS;;9.87552;111.92256;;;;;</v>
      </c>
    </row>
    <row r="226" spans="1:11">
      <c r="A226" t="s">
        <v>572</v>
      </c>
      <c r="B226" t="str">
        <f>_xlfn.XLOOKUP(A226,SITE1!$S$4:$S$1223,SITE1!$T$4:$T$1223)</f>
        <v>DDI1_TXN[0]</v>
      </c>
      <c r="C226" t="str" cm="1">
        <f t="array" ref="C226">_xlfn.TEXTJOIN(",",TRUE,_xlfn.UNIQUE(TRANSPOSE(_xlfn.MAP(_xlfn.XLOOKUP(A226,SITE1!$C$4:$C$1223,SITE1!$G$4:$L$1223),_xlfn.LAMBDA(_xlpm.x,IF(_xlpm.x&lt;&gt;"",TRIM(CLEAN(LEFT(_xlpm.x,FIND(".",_xlpm.x &amp; ".")-1))),""))))))</f>
        <v>LA141</v>
      </c>
      <c r="D226">
        <v>6.5836799999999904</v>
      </c>
      <c r="E226">
        <v>111.92256</v>
      </c>
      <c r="F226" t="str">
        <f>_xlfn.LET(_xlpm.raw,_xlfn.XLOOKUP(A226,SITE1!$C$4:$C$1223,SITE1!$E$4:$E$1223,_xlfn.XLOOKUP(A226,SITE1!$C$4:$C$1223,SITE1!$F$4:$F$1223)),_xlpm.cleanRaw,SUBSTITUTE(SUBSTITUTE(_xlpm.raw,"_PIN","."),"PIN","."),_xlpm.mainPart,MID(_xlpm.cleanRaw,2,FIND(".",_xlpm.cleanRaw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G226" t="str">
        <f>_xlfn.LET(_xlpm.raw,_xlfn.XLOOKUP(A226,SITE3!$C$4:$C$1223,SITE3!$E$4:$E$1223,_xlfn.XLOOKUP(A226,SITE3!$C$4:$C$1223,SITE3!$F$4:$F$1223)),_xlpm.cleanRaw,SUBSTITUTE(_xlpm.raw,"_PIN","."),_xlpm.mainPart,MID(_xlpm.cleanRaw,2,FIND(".",_xlpm.cleanRaw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503007</v>
      </c>
      <c r="H226" t="str">
        <f>_xlfn.LET(_xlpm.raw,_xlfn.XLOOKUP(A226,SITE5!$C$4:$C$1223,SITE5!$E$4:$E$1223,_xlfn.XLOOKUP(A226,SITE5!$C$4:$C$1223,SITE5!$F$4:$F$1223)),_xlpm.cleanRaw,SUBSTITUTE(_xlpm.raw,"_PIN","."),_xlpm.mainPart,MID(_xlpm.cleanRaw,2,FIND(".",_xlpm.cleanRaw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I226" t="str">
        <f>_xlfn.LET(_xlpm.raw,_xlfn.XLOOKUP(A226,SITE5!$C$4:$C$1223,SITE5!$E$4:$E$1223,_xlfn.XLOOKUP(A226,SITE5!$C$4:$C$1223,SITE5!$F$4:$F$1223)),_xlpm.cleanRaw,SUBSTITUTE(_xlpm.raw,"_PIN","."),_xlpm.mainPart,MID(_xlpm.cleanRaw,2,FIND(".",_xlpm.cleanRaw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J226" t="str">
        <f>""</f>
        <v/>
      </c>
      <c r="K226" t="str">
        <f t="shared" si="3"/>
        <v>F38;DDI1_TXN[0];LA141;6.58367999999999;111.92256;504103;503007;708064;708064;</v>
      </c>
    </row>
    <row r="227" spans="1:11">
      <c r="A227" t="s">
        <v>610</v>
      </c>
      <c r="B227" t="str">
        <f>_xlfn.XLOOKUP(A227,SITE1!$S$4:$S$1223,SITE1!$T$4:$T$1223)</f>
        <v>DDI1_TXP[0]</v>
      </c>
      <c r="C227" t="str" cm="1">
        <f t="array" ref="C227">_xlfn.TEXTJOIN(",",TRUE,_xlfn.UNIQUE(TRANSPOSE(_xlfn.MAP(_xlfn.XLOOKUP(A227,SITE1!$C$4:$C$1223,SITE1!$G$4:$L$1223),_xlfn.LAMBDA(_xlpm.x,IF(_xlpm.x&lt;&gt;"",TRIM(CLEAN(LEFT(_xlpm.x,FIND(".",_xlpm.x &amp; ".")-1))),""))))))</f>
        <v>LA141</v>
      </c>
      <c r="D227">
        <v>3.2918399999999899</v>
      </c>
      <c r="E227">
        <v>111.92256</v>
      </c>
      <c r="F227" t="str">
        <f>_xlfn.LET(_xlpm.raw,_xlfn.XLOOKUP(A227,SITE1!$C$4:$C$1223,SITE1!$E$4:$E$1223,_xlfn.XLOOKUP(A227,SITE1!$C$4:$C$1223,SITE1!$F$4:$F$1223)),_xlpm.cleanRaw,SUBSTITUTE(SUBSTITUTE(_xlpm.raw,"_PIN","."),"PIN","."),_xlpm.mainPart,MID(_xlpm.cleanRaw,2,FIND(".",_xlpm.cleanRaw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G227" t="str">
        <f>_xlfn.LET(_xlpm.raw,_xlfn.XLOOKUP(A227,SITE3!$C$4:$C$1223,SITE3!$E$4:$E$1223,_xlfn.XLOOKUP(A227,SITE3!$C$4:$C$1223,SITE3!$F$4:$F$1223)),_xlpm.cleanRaw,SUBSTITUTE(_xlpm.raw,"_PIN","."),_xlpm.mainPart,MID(_xlpm.cleanRaw,2,FIND(".",_xlpm.cleanRaw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503035</v>
      </c>
      <c r="H227" t="str">
        <f>_xlfn.LET(_xlpm.raw,_xlfn.XLOOKUP(A227,SITE5!$C$4:$C$1223,SITE5!$E$4:$E$1223,_xlfn.XLOOKUP(A227,SITE5!$C$4:$C$1223,SITE5!$F$4:$F$1223)),_xlpm.cleanRaw,SUBSTITUTE(_xlpm.raw,"_PIN","."),_xlpm.mainPart,MID(_xlpm.cleanRaw,2,FIND(".",_xlpm.cleanRaw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I227" t="str">
        <f>_xlfn.LET(_xlpm.raw,_xlfn.XLOOKUP(A227,SITE5!$C$4:$C$1223,SITE5!$E$4:$E$1223,_xlfn.XLOOKUP(A227,SITE5!$C$4:$C$1223,SITE5!$F$4:$F$1223)),_xlpm.cleanRaw,SUBSTITUTE(_xlpm.raw,"_PIN","."),_xlpm.mainPart,MID(_xlpm.cleanRaw,2,FIND(".",_xlpm.cleanRaw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J227" t="str">
        <f>""</f>
        <v/>
      </c>
      <c r="K227" t="str">
        <f t="shared" si="3"/>
        <v>F39;DDI1_TXP[0];LA141;3.29183999999999;111.92256;504105;503035;708063;708063;</v>
      </c>
    </row>
    <row r="228" spans="1:11">
      <c r="A228" t="s">
        <v>4105</v>
      </c>
      <c r="B228" t="str">
        <f>_xlfn.XLOOKUP(A228,SITE1!$S$4:$S$1223,SITE1!$T$4:$T$1223)</f>
        <v>VSS</v>
      </c>
      <c r="C228" t="str" cm="1">
        <f t="array" ref="C228">_xlfn.TEXTJOIN(",",TRUE,_xlfn.UNIQUE(TRANSPOSE(_xlfn.MAP(_xlfn.XLOOKUP(A228,SITE1!$C$4:$C$1223,SITE1!$G$4:$L$1223),_xlfn.LAMBDA(_xlpm.x,IF(_xlpm.x&lt;&gt;"",TRIM(CLEAN(LEFT(_xlpm.x,FIND(".",_xlpm.x &amp; ".")-1))),""))))))</f>
        <v/>
      </c>
      <c r="D228">
        <v>0</v>
      </c>
      <c r="E228">
        <v>111.92256</v>
      </c>
      <c r="F228" t="str">
        <f>_xlfn.LET(_xlpm.raw,_xlfn.XLOOKUP(A228,SITE1!$C$4:$C$1223,SITE1!$E$4:$E$1223,_xlfn.XLOOKUP(A228,SITE1!$C$4:$C$1223,SITE1!$F$4:$F$1223)),_xlpm.cleanRaw,SUBSTITUTE(SUBSTITUTE(_xlpm.raw,"_PIN","."),"PIN","."),_xlpm.mainPart,MID(_xlpm.cleanRaw,2,FIND(".",_xlpm.cleanRaw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_xlfn.LET(_xlpm.raw,_xlfn.XLOOKUP(A228,SITE3!$C$4:$C$1223,SITE3!$E$4:$E$1223,_xlfn.XLOOKUP(A228,SITE3!$C$4:$C$1223,SITE3!$F$4:$F$1223)),_xlpm.cleanRaw,SUBSTITUTE(_xlpm.raw,"_PIN","."),_xlpm.mainPart,MID(_xlpm.cleanRaw,2,FIND(".",_xlpm.cleanRaw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8" t="str">
        <f>_xlfn.LET(_xlpm.raw,_xlfn.XLOOKUP(A228,SITE5!$C$4:$C$1223,SITE5!$E$4:$E$1223,_xlfn.XLOOKUP(A228,SITE5!$C$4:$C$1223,SITE5!$F$4:$F$1223)),_xlpm.cleanRaw,SUBSTITUTE(_xlpm.raw,"_PIN","."),_xlpm.mainPart,MID(_xlpm.cleanRaw,2,FIND(".",_xlpm.cleanRaw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8" t="str">
        <f>_xlfn.LET(_xlpm.raw,_xlfn.XLOOKUP(A228,SITE5!$C$4:$C$1223,SITE5!$E$4:$E$1223,_xlfn.XLOOKUP(A228,SITE5!$C$4:$C$1223,SITE5!$F$4:$F$1223)),_xlpm.cleanRaw,SUBSTITUTE(_xlpm.raw,"_PIN","."),_xlpm.mainPart,MID(_xlpm.cleanRaw,2,FIND(".",_xlpm.cleanRaw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8" t="str">
        <f>""</f>
        <v/>
      </c>
      <c r="K228" t="str">
        <f t="shared" si="3"/>
        <v>F40;VSS;;0;111.92256;;;;;</v>
      </c>
    </row>
    <row r="229" spans="1:11">
      <c r="A229" t="s">
        <v>3347</v>
      </c>
      <c r="B229" t="str">
        <f>_xlfn.XLOOKUP(A229,SITE1!$S$4:$S$1223,SITE1!$T$4:$T$1223)</f>
        <v>PCIEX16_TXN[8]</v>
      </c>
      <c r="C229" t="str" cm="1">
        <f t="array" ref="C229">_xlfn.TEXTJOIN(",",TRUE,_xlfn.UNIQUE(TRANSPOSE(_xlfn.MAP(_xlfn.XLOOKUP(A229,SITE1!$C$4:$C$1223,SITE1!$G$4:$L$1223),_xlfn.LAMBDA(_xlpm.x,IF(_xlpm.x&lt;&gt;"",TRIM(CLEAN(LEFT(_xlpm.x,FIND(".",_xlpm.x &amp; ".")-1))),""))))))</f>
        <v>LA117,CA117,KA109</v>
      </c>
      <c r="D229">
        <v>128.38176000000001</v>
      </c>
      <c r="E229">
        <v>108.63072</v>
      </c>
      <c r="F229" t="str">
        <f>_xlfn.LET(_xlpm.raw,_xlfn.XLOOKUP(A229,SITE1!$C$4:$C$1223,SITE1!$E$4:$E$1223,_xlfn.XLOOKUP(A229,SITE1!$C$4:$C$1223,SITE1!$F$4:$F$1223)),_xlpm.cleanRaw,SUBSTITUTE(SUBSTITUTE(_xlpm.raw,"_PIN","."),"PIN","."),_xlpm.mainPart,MID(_xlpm.cleanRaw,2,FIND(".",_xlpm.cleanRaw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G229" t="str">
        <f>_xlfn.LET(_xlpm.raw,_xlfn.XLOOKUP(A229,SITE3!$C$4:$C$1223,SITE3!$E$4:$E$1223,_xlfn.XLOOKUP(A229,SITE3!$C$4:$C$1223,SITE3!$F$4:$F$1223)),_xlpm.cleanRaw,SUBSTITUTE(_xlpm.raw,"_PIN","."),_xlpm.mainPart,MID(_xlpm.cleanRaw,2,FIND(".",_xlpm.cleanRaw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29" t="str">
        <f>_xlfn.LET(_xlpm.raw,_xlfn.XLOOKUP(A229,SITE5!$C$4:$C$1223,SITE5!$E$4:$E$1223,_xlfn.XLOOKUP(A229,SITE5!$C$4:$C$1223,SITE5!$F$4:$F$1223)),_xlpm.cleanRaw,SUBSTITUTE(_xlpm.raw,"_PIN","."),_xlpm.mainPart,MID(_xlpm.cleanRaw,2,FIND(".",_xlpm.cleanRaw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29" t="str">
        <f>_xlfn.LET(_xlpm.raw,_xlfn.XLOOKUP(A229,SITE5!$C$4:$C$1223,SITE5!$E$4:$E$1223,_xlfn.XLOOKUP(A229,SITE5!$C$4:$C$1223,SITE5!$F$4:$F$1223)),_xlpm.cleanRaw,SUBSTITUTE(_xlpm.raw,"_PIN","."),_xlpm.mainPart,MID(_xlpm.cleanRaw,2,FIND(".",_xlpm.cleanRaw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29" t="str">
        <f>""</f>
        <v/>
      </c>
      <c r="K229" t="str">
        <f t="shared" si="3"/>
        <v>G1;PCIEX16_TXN[8];LA117,CA117,KA109;128.38176;108.63072;505078;809086;708075;708075;</v>
      </c>
    </row>
    <row r="230" spans="1:11">
      <c r="A230" t="s">
        <v>3407</v>
      </c>
      <c r="B230" t="str">
        <f>_xlfn.XLOOKUP(A230,SITE1!$S$4:$S$1223,SITE1!$T$4:$T$1223)</f>
        <v>PCIEX16_TXP[8]</v>
      </c>
      <c r="C230" t="str" cm="1">
        <f t="array" ref="C230">_xlfn.TEXTJOIN(",",TRUE,_xlfn.UNIQUE(TRANSPOSE(_xlfn.MAP(_xlfn.XLOOKUP(A230,SITE1!$C$4:$C$1223,SITE1!$G$4:$L$1223),_xlfn.LAMBDA(_xlpm.x,IF(_xlpm.x&lt;&gt;"",TRIM(CLEAN(LEFT(_xlpm.x,FIND(".",_xlpm.x &amp; ".")-1))),""))))))</f>
        <v/>
      </c>
      <c r="D230">
        <v>125.08992000000001</v>
      </c>
      <c r="E230">
        <v>108.63072</v>
      </c>
      <c r="F230" t="str">
        <f>_xlfn.LET(_xlpm.raw,_xlfn.XLOOKUP(A230,SITE1!$C$4:$C$1223,SITE1!$E$4:$E$1223,_xlfn.XLOOKUP(A230,SITE1!$C$4:$C$1223,SITE1!$F$4:$F$1223)),_xlpm.cleanRaw,SUBSTITUTE(SUBSTITUTE(_xlpm.raw,"_PIN","."),"PIN","."),_xlpm.mainPart,MID(_xlpm.cleanRaw,2,FIND(".",_xlpm.cleanRaw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G230" t="str">
        <f>_xlfn.LET(_xlpm.raw,_xlfn.XLOOKUP(A230,SITE3!$C$4:$C$1223,SITE3!$E$4:$E$1223,_xlfn.XLOOKUP(A230,SITE3!$C$4:$C$1223,SITE3!$F$4:$F$1223)),_xlpm.cleanRaw,SUBSTITUTE(_xlpm.raw,"_PIN","."),_xlpm.mainPart,MID(_xlpm.cleanRaw,2,FIND(".",_xlpm.cleanRaw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30" t="str">
        <f>_xlfn.LET(_xlpm.raw,_xlfn.XLOOKUP(A230,SITE5!$C$4:$C$1223,SITE5!$E$4:$E$1223,_xlfn.XLOOKUP(A230,SITE5!$C$4:$C$1223,SITE5!$F$4:$F$1223)),_xlpm.cleanRaw,SUBSTITUTE(_xlpm.raw,"_PIN","."),_xlpm.mainPart,MID(_xlpm.cleanRaw,2,FIND(".",_xlpm.cleanRaw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30" t="str">
        <f>_xlfn.LET(_xlpm.raw,_xlfn.XLOOKUP(A230,SITE5!$C$4:$C$1223,SITE5!$E$4:$E$1223,_xlfn.XLOOKUP(A230,SITE5!$C$4:$C$1223,SITE5!$F$4:$F$1223)),_xlpm.cleanRaw,SUBSTITUTE(_xlpm.raw,"_PIN","."),_xlpm.mainPart,MID(_xlpm.cleanRaw,2,FIND(".",_xlpm.cleanRaw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30" t="str">
        <f>""</f>
        <v/>
      </c>
      <c r="K230" t="str">
        <f t="shared" si="3"/>
        <v>G2;PCIEX16_TXP[8];;125.08992;108.63072;505076;809085;708055;708055;</v>
      </c>
    </row>
    <row r="231" spans="1:11">
      <c r="A231" t="s">
        <v>3773</v>
      </c>
      <c r="B231" t="str">
        <f>_xlfn.XLOOKUP(A231,SITE1!$S$4:$S$1223,SITE1!$T$4:$T$1223)</f>
        <v>VCCSA</v>
      </c>
      <c r="C231" t="str" cm="1">
        <f t="array" ref="C231">_xlfn.TEXTJOIN(",",TRUE,_xlfn.UNIQUE(TRANSPOSE(_xlfn.MAP(_xlfn.XLOOKUP(A231,SITE1!$C$4:$C$1223,SITE1!$G$4:$L$1223),_xlfn.LAMBDA(_xlpm.x,IF(_xlpm.x&lt;&gt;"",TRIM(CLEAN(LEFT(_xlpm.x,FIND(".",_xlpm.x &amp; ".")-1))),""))))))</f>
        <v/>
      </c>
      <c r="D231">
        <v>121.79808</v>
      </c>
      <c r="E231">
        <v>108.63072</v>
      </c>
      <c r="F231" t="str">
        <f>_xlfn.LET(_xlpm.raw,_xlfn.XLOOKUP(A231,SITE1!$C$4:$C$1223,SITE1!$E$4:$E$1223,_xlfn.XLOOKUP(A231,SITE1!$C$4:$C$1223,SITE1!$F$4:$F$1223)),_xlpm.cleanRaw,SUBSTITUTE(SUBSTITUTE(_xlpm.raw,"_PIN","."),"PIN","."),_xlpm.mainPart,MID(_xlpm.cleanRaw,2,FIND(".",_xlpm.cleanRaw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1" t="str">
        <f>_xlfn.LET(_xlpm.raw,_xlfn.XLOOKUP(A231,SITE3!$C$4:$C$1223,SITE3!$E$4:$E$1223,_xlfn.XLOOKUP(A231,SITE3!$C$4:$C$1223,SITE3!$F$4:$F$1223)),_xlpm.cleanRaw,SUBSTITUTE(_xlpm.raw,"_PIN","."),_xlpm.mainPart,MID(_xlpm.cleanRaw,2,FIND(".",_xlpm.cleanRaw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1" t="str">
        <f>_xlfn.LET(_xlpm.raw,_xlfn.XLOOKUP(A231,SITE5!$C$4:$C$1223,SITE5!$E$4:$E$1223,_xlfn.XLOOKUP(A231,SITE5!$C$4:$C$1223,SITE5!$F$4:$F$1223)),_xlpm.cleanRaw,SUBSTITUTE(_xlpm.raw,"_PIN","."),_xlpm.mainPart,MID(_xlpm.cleanRaw,2,FIND(".",_xlpm.cleanRaw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1" t="str">
        <f>_xlfn.LET(_xlpm.raw,_xlfn.XLOOKUP(A231,SITE5!$C$4:$C$1223,SITE5!$E$4:$E$1223,_xlfn.XLOOKUP(A231,SITE5!$C$4:$C$1223,SITE5!$F$4:$F$1223)),_xlpm.cleanRaw,SUBSTITUTE(_xlpm.raw,"_PIN","."),_xlpm.mainPart,MID(_xlpm.cleanRaw,2,FIND(".",_xlpm.cleanRaw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1" t="str">
        <f>""</f>
        <v/>
      </c>
      <c r="K231" t="str">
        <f t="shared" si="3"/>
        <v>G3;VCCSA;;121.79808;108.63072;;;;;</v>
      </c>
    </row>
    <row r="232" spans="1:11">
      <c r="A232" t="s">
        <v>70</v>
      </c>
      <c r="B232" t="str">
        <f>_xlfn.XLOOKUP(A232,SITE1!$S$4:$S$1223,SITE1!$T$4:$T$1223)</f>
        <v>DMI_AMON2</v>
      </c>
      <c r="C232" t="str" cm="1">
        <f t="array" ref="C232">_xlfn.TEXTJOIN(",",TRUE,_xlfn.UNIQUE(TRANSPOSE(_xlfn.MAP(_xlfn.XLOOKUP(A232,SITE1!$C$4:$C$1223,SITE1!$G$4:$L$1223),_xlfn.LAMBDA(_xlpm.x,IF(_xlpm.x&lt;&gt;"",TRIM(CLEAN(LEFT(_xlpm.x,FIND(".",_xlpm.x &amp; ".")-1))),""))))))</f>
        <v/>
      </c>
      <c r="D232">
        <v>118.50624000000001</v>
      </c>
      <c r="E232">
        <v>108.63072</v>
      </c>
      <c r="F232" t="str">
        <f>_xlfn.LET(_xlpm.raw,_xlfn.XLOOKUP(A232,SITE1!$C$4:$C$1223,SITE1!$E$4:$E$1223,_xlfn.XLOOKUP(A232,SITE1!$C$4:$C$1223,SITE1!$F$4:$F$1223)),_xlpm.cleanRaw,SUBSTITUTE(SUBSTITUTE(_xlpm.raw,"_PIN","."),"PIN","."),_xlpm.mainPart,MID(_xlpm.cleanRaw,2,FIND(".",_xlpm.cleanRaw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G232" t="str">
        <f>_xlfn.LET(_xlpm.raw,_xlfn.XLOOKUP(A232,SITE3!$C$4:$C$1223,SITE3!$E$4:$E$1223,_xlfn.XLOOKUP(A232,SITE3!$C$4:$C$1223,SITE3!$F$4:$F$1223)),_xlpm.cleanRaw,SUBSTITUTE(_xlpm.raw,"_PIN","."),_xlpm.mainPart,MID(_xlpm.cleanRaw,2,FIND(".",_xlpm.cleanRaw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809124</v>
      </c>
      <c r="H232" t="str">
        <f>_xlfn.LET(_xlpm.raw,_xlfn.XLOOKUP(A232,SITE5!$C$4:$C$1223,SITE5!$E$4:$E$1223,_xlfn.XLOOKUP(A232,SITE5!$C$4:$C$1223,SITE5!$F$4:$F$1223)),_xlpm.cleanRaw,SUBSTITUTE(_xlpm.raw,"_PIN","."),_xlpm.mainPart,MID(_xlpm.cleanRaw,2,FIND(".",_xlpm.cleanRaw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I232" t="str">
        <f>_xlfn.LET(_xlpm.raw,_xlfn.XLOOKUP(A232,SITE5!$C$4:$C$1223,SITE5!$E$4:$E$1223,_xlfn.XLOOKUP(A232,SITE5!$C$4:$C$1223,SITE5!$F$4:$F$1223)),_xlpm.cleanRaw,SUBSTITUTE(_xlpm.raw,"_PIN","."),_xlpm.mainPart,MID(_xlpm.cleanRaw,2,FIND(".",_xlpm.cleanRaw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J232" t="str">
        <f>""</f>
        <v/>
      </c>
      <c r="K232" t="str">
        <f t="shared" si="3"/>
        <v>G4;DMI_AMON2;;118.50624;108.63072;508074;809124;602073;602073;</v>
      </c>
    </row>
    <row r="233" spans="1:11">
      <c r="A233" t="s">
        <v>4110</v>
      </c>
      <c r="B233" t="str">
        <f>_xlfn.XLOOKUP(A233,SITE1!$S$4:$S$1223,SITE1!$T$4:$T$1223)</f>
        <v>VSS</v>
      </c>
      <c r="C233" t="str" cm="1">
        <f t="array" ref="C233">_xlfn.TEXTJOIN(",",TRUE,_xlfn.UNIQUE(TRANSPOSE(_xlfn.MAP(_xlfn.XLOOKUP(A233,SITE1!$C$4:$C$1223,SITE1!$G$4:$L$1223),_xlfn.LAMBDA(_xlpm.x,IF(_xlpm.x&lt;&gt;"",TRIM(CLEAN(LEFT(_xlpm.x,FIND(".",_xlpm.x &amp; ".")-1))),""))))))</f>
        <v/>
      </c>
      <c r="D233">
        <v>115.2144</v>
      </c>
      <c r="E233">
        <v>108.63072</v>
      </c>
      <c r="F233" t="str">
        <f>_xlfn.LET(_xlpm.raw,_xlfn.XLOOKUP(A233,SITE1!$C$4:$C$1223,SITE1!$E$4:$E$1223,_xlfn.XLOOKUP(A233,SITE1!$C$4:$C$1223,SITE1!$F$4:$F$1223)),_xlpm.cleanRaw,SUBSTITUTE(SUBSTITUTE(_xlpm.raw,"_PIN","."),"PIN","."),_xlpm.mainPart,MID(_xlpm.cleanRaw,2,FIND(".",_xlpm.cleanRaw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_xlfn.LET(_xlpm.raw,_xlfn.XLOOKUP(A233,SITE3!$C$4:$C$1223,SITE3!$E$4:$E$1223,_xlfn.XLOOKUP(A233,SITE3!$C$4:$C$1223,SITE3!$F$4:$F$1223)),_xlpm.cleanRaw,SUBSTITUTE(_xlpm.raw,"_PIN","."),_xlpm.mainPart,MID(_xlpm.cleanRaw,2,FIND(".",_xlpm.cleanRaw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3" t="str">
        <f>_xlfn.LET(_xlpm.raw,_xlfn.XLOOKUP(A233,SITE5!$C$4:$C$1223,SITE5!$E$4:$E$1223,_xlfn.XLOOKUP(A233,SITE5!$C$4:$C$1223,SITE5!$F$4:$F$1223)),_xlpm.cleanRaw,SUBSTITUTE(_xlpm.raw,"_PIN","."),_xlpm.mainPart,MID(_xlpm.cleanRaw,2,FIND(".",_xlpm.cleanRaw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3" t="str">
        <f>_xlfn.LET(_xlpm.raw,_xlfn.XLOOKUP(A233,SITE5!$C$4:$C$1223,SITE5!$E$4:$E$1223,_xlfn.XLOOKUP(A233,SITE5!$C$4:$C$1223,SITE5!$F$4:$F$1223)),_xlpm.cleanRaw,SUBSTITUTE(_xlpm.raw,"_PIN","."),_xlpm.mainPart,MID(_xlpm.cleanRaw,2,FIND(".",_xlpm.cleanRaw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3" t="str">
        <f>""</f>
        <v/>
      </c>
      <c r="K233" t="str">
        <f t="shared" si="3"/>
        <v>G5;VSS;;115.2144;108.63072;;;;;</v>
      </c>
    </row>
    <row r="234" spans="1:11">
      <c r="A234" t="s">
        <v>3090</v>
      </c>
      <c r="B234" t="str">
        <f>_xlfn.XLOOKUP(A234,SITE1!$S$4:$S$1223,SITE1!$T$4:$T$1223)</f>
        <v>PCIEX16_RXN[7]</v>
      </c>
      <c r="C234" t="str" cm="1">
        <f t="array" ref="C234">_xlfn.TEXTJOIN(",",TRUE,_xlfn.UNIQUE(TRANSPOSE(_xlfn.MAP(_xlfn.XLOOKUP(A234,SITE1!$C$4:$C$1223,SITE1!$G$4:$L$1223),_xlfn.LAMBDA(_xlpm.x,IF(_xlpm.x&lt;&gt;"",TRIM(CLEAN(LEFT(_xlpm.x,FIND(".",_xlpm.x &amp; ".")-1))),""))))))</f>
        <v>KA108,LA115</v>
      </c>
      <c r="D234">
        <v>111.92256</v>
      </c>
      <c r="E234">
        <v>108.63072</v>
      </c>
      <c r="F234" t="str">
        <f>_xlfn.LET(_xlpm.raw,_xlfn.XLOOKUP(A234,SITE1!$C$4:$C$1223,SITE1!$E$4:$E$1223,_xlfn.XLOOKUP(A234,SITE1!$C$4:$C$1223,SITE1!$F$4:$F$1223)),_xlpm.cleanRaw,SUBSTITUTE(SUBSTITUTE(_xlpm.raw,"_PIN","."),"PIN","."),_xlpm.mainPart,MID(_xlpm.cleanRaw,2,FIND(".",_xlpm.cleanRaw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G234" t="str">
        <f>_xlfn.LET(_xlpm.raw,_xlfn.XLOOKUP(A234,SITE3!$C$4:$C$1223,SITE3!$E$4:$E$1223,_xlfn.XLOOKUP(A234,SITE3!$C$4:$C$1223,SITE3!$F$4:$F$1223)),_xlpm.cleanRaw,SUBSTITUTE(_xlpm.raw,"_PIN","."),_xlpm.mainPart,MID(_xlpm.cleanRaw,2,FIND(".",_xlpm.cleanRaw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234" t="str">
        <f>_xlfn.LET(_xlpm.raw,_xlfn.XLOOKUP(A234,SITE5!$C$4:$C$1223,SITE5!$E$4:$E$1223,_xlfn.XLOOKUP(A234,SITE5!$C$4:$C$1223,SITE5!$F$4:$F$1223)),_xlpm.cleanRaw,SUBSTITUTE(_xlpm.raw,"_PIN","."),_xlpm.mainPart,MID(_xlpm.cleanRaw,2,FIND(".",_xlpm.cleanRaw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234" t="str">
        <f>_xlfn.LET(_xlpm.raw,_xlfn.XLOOKUP(A234,SITE5!$C$4:$C$1223,SITE5!$E$4:$E$1223,_xlfn.XLOOKUP(A234,SITE5!$C$4:$C$1223,SITE5!$F$4:$F$1223)),_xlpm.cleanRaw,SUBSTITUTE(_xlpm.raw,"_PIN","."),_xlpm.mainPart,MID(_xlpm.cleanRaw,2,FIND(".",_xlpm.cleanRaw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234" t="str">
        <f>""</f>
        <v/>
      </c>
      <c r="K234" t="str">
        <f t="shared" si="3"/>
        <v>G6;PCIEX16_RXN[7];KA108,LA115;111.92256;108.63072;505071;809095;708078;708078;</v>
      </c>
    </row>
    <row r="235" spans="1:11">
      <c r="A235" t="s">
        <v>3249</v>
      </c>
      <c r="B235" t="str">
        <f>_xlfn.XLOOKUP(A235,SITE1!$S$4:$S$1223,SITE1!$T$4:$T$1223)</f>
        <v>PCIEX16_RXP[7]</v>
      </c>
      <c r="C235" t="str" cm="1">
        <f t="array" ref="C235">_xlfn.TEXTJOIN(",",TRUE,_xlfn.UNIQUE(TRANSPOSE(_xlfn.MAP(_xlfn.XLOOKUP(A235,SITE1!$C$4:$C$1223,SITE1!$G$4:$L$1223),_xlfn.LAMBDA(_xlpm.x,IF(_xlpm.x&lt;&gt;"",TRIM(CLEAN(LEFT(_xlpm.x,FIND(".",_xlpm.x &amp; ".")-1))),""))))))</f>
        <v>KA108,LA116</v>
      </c>
      <c r="D235">
        <v>108.63072</v>
      </c>
      <c r="E235">
        <v>108.63072</v>
      </c>
      <c r="F235" t="str">
        <f>_xlfn.LET(_xlpm.raw,_xlfn.XLOOKUP(A235,SITE1!$C$4:$C$1223,SITE1!$E$4:$E$1223,_xlfn.XLOOKUP(A235,SITE1!$C$4:$C$1223,SITE1!$F$4:$F$1223)),_xlpm.cleanRaw,SUBSTITUTE(SUBSTITUTE(_xlpm.raw,"_PIN","."),"PIN","."),_xlpm.mainPart,MID(_xlpm.cleanRaw,2,FIND(".",_xlpm.cleanRaw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G235" t="str">
        <f>_xlfn.LET(_xlpm.raw,_xlfn.XLOOKUP(A235,SITE3!$C$4:$C$1223,SITE3!$E$4:$E$1223,_xlfn.XLOOKUP(A235,SITE3!$C$4:$C$1223,SITE3!$F$4:$F$1223)),_xlpm.cleanRaw,SUBSTITUTE(_xlpm.raw,"_PIN","."),_xlpm.mainPart,MID(_xlpm.cleanRaw,2,FIND(".",_xlpm.cleanRaw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235" t="str">
        <f>_xlfn.LET(_xlpm.raw,_xlfn.XLOOKUP(A235,SITE5!$C$4:$C$1223,SITE5!$E$4:$E$1223,_xlfn.XLOOKUP(A235,SITE5!$C$4:$C$1223,SITE5!$F$4:$F$1223)),_xlpm.cleanRaw,SUBSTITUTE(_xlpm.raw,"_PIN","."),_xlpm.mainPart,MID(_xlpm.cleanRaw,2,FIND(".",_xlpm.cleanRaw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235" t="str">
        <f>_xlfn.LET(_xlpm.raw,_xlfn.XLOOKUP(A235,SITE5!$C$4:$C$1223,SITE5!$E$4:$E$1223,_xlfn.XLOOKUP(A235,SITE5!$C$4:$C$1223,SITE5!$F$4:$F$1223)),_xlpm.cleanRaw,SUBSTITUTE(_xlpm.raw,"_PIN","."),_xlpm.mainPart,MID(_xlpm.cleanRaw,2,FIND(".",_xlpm.cleanRaw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235" t="str">
        <f>""</f>
        <v/>
      </c>
      <c r="K235" t="str">
        <f t="shared" si="3"/>
        <v>G7;PCIEX16_RXP[7];KA108,LA116;108.63072;108.63072;505073;809093;708076;708076;</v>
      </c>
    </row>
    <row r="236" spans="1:11">
      <c r="A236" t="s">
        <v>4111</v>
      </c>
      <c r="B236" t="str">
        <f>_xlfn.XLOOKUP(A236,SITE1!$S$4:$S$1223,SITE1!$T$4:$T$1223)</f>
        <v>VSS</v>
      </c>
      <c r="C236" t="str" cm="1">
        <f t="array" ref="C236">_xlfn.TEXTJOIN(",",TRUE,_xlfn.UNIQUE(TRANSPOSE(_xlfn.MAP(_xlfn.XLOOKUP(A236,SITE1!$C$4:$C$1223,SITE1!$G$4:$L$1223),_xlfn.LAMBDA(_xlpm.x,IF(_xlpm.x&lt;&gt;"",TRIM(CLEAN(LEFT(_xlpm.x,FIND(".",_xlpm.x &amp; ".")-1))),""))))))</f>
        <v/>
      </c>
      <c r="D236">
        <v>105.33887999999899</v>
      </c>
      <c r="E236">
        <v>108.63072</v>
      </c>
      <c r="F236" t="str">
        <f>_xlfn.LET(_xlpm.raw,_xlfn.XLOOKUP(A236,SITE1!$C$4:$C$1223,SITE1!$E$4:$E$1223,_xlfn.XLOOKUP(A236,SITE1!$C$4:$C$1223,SITE1!$F$4:$F$1223)),_xlpm.cleanRaw,SUBSTITUTE(SUBSTITUTE(_xlpm.raw,"_PIN","."),"PIN","."),_xlpm.mainPart,MID(_xlpm.cleanRaw,2,FIND(".",_xlpm.cleanRaw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6" t="str">
        <f>_xlfn.LET(_xlpm.raw,_xlfn.XLOOKUP(A236,SITE3!$C$4:$C$1223,SITE3!$E$4:$E$1223,_xlfn.XLOOKUP(A236,SITE3!$C$4:$C$1223,SITE3!$F$4:$F$1223)),_xlpm.cleanRaw,SUBSTITUTE(_xlpm.raw,"_PIN","."),_xlpm.mainPart,MID(_xlpm.cleanRaw,2,FIND(".",_xlpm.cleanRaw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6" t="str">
        <f>_xlfn.LET(_xlpm.raw,_xlfn.XLOOKUP(A236,SITE5!$C$4:$C$1223,SITE5!$E$4:$E$1223,_xlfn.XLOOKUP(A236,SITE5!$C$4:$C$1223,SITE5!$F$4:$F$1223)),_xlpm.cleanRaw,SUBSTITUTE(_xlpm.raw,"_PIN","."),_xlpm.mainPart,MID(_xlpm.cleanRaw,2,FIND(".",_xlpm.cleanRaw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6" t="str">
        <f>_xlfn.LET(_xlpm.raw,_xlfn.XLOOKUP(A236,SITE5!$C$4:$C$1223,SITE5!$E$4:$E$1223,_xlfn.XLOOKUP(A236,SITE5!$C$4:$C$1223,SITE5!$F$4:$F$1223)),_xlpm.cleanRaw,SUBSTITUTE(_xlpm.raw,"_PIN","."),_xlpm.mainPart,MID(_xlpm.cleanRaw,2,FIND(".",_xlpm.cleanRaw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6" t="str">
        <f>""</f>
        <v/>
      </c>
      <c r="K236" t="str">
        <f t="shared" si="3"/>
        <v>G8;VSS;;105.338879999999;108.63072;;;;;</v>
      </c>
    </row>
    <row r="237" spans="1:11">
      <c r="A237" t="s">
        <v>3046</v>
      </c>
      <c r="B237" t="str">
        <f>_xlfn.XLOOKUP(A237,SITE1!$S$4:$S$1223,SITE1!$T$4:$T$1223)</f>
        <v>PCIEX16_RXN[3]</v>
      </c>
      <c r="C237" t="str" cm="1">
        <f t="array" ref="C237">_xlfn.TEXTJOIN(",",TRUE,_xlfn.UNIQUE(TRANSPOSE(_xlfn.MAP(_xlfn.XLOOKUP(A237,SITE1!$C$4:$C$1223,SITE1!$G$4:$L$1223),_xlfn.LAMBDA(_xlpm.x,IF(_xlpm.x&lt;&gt;"",TRIM(CLEAN(LEFT(_xlpm.x,FIND(".",_xlpm.x &amp; ".")-1))),""))))))</f>
        <v>KA104,LA107</v>
      </c>
      <c r="D237">
        <v>102.04704</v>
      </c>
      <c r="E237">
        <v>108.63072</v>
      </c>
      <c r="F237" t="str">
        <f>_xlfn.LET(_xlpm.raw,_xlfn.XLOOKUP(A237,SITE1!$C$4:$C$1223,SITE1!$E$4:$E$1223,_xlfn.XLOOKUP(A237,SITE1!$C$4:$C$1223,SITE1!$F$4:$F$1223)),_xlpm.cleanRaw,SUBSTITUTE(SUBSTITUTE(_xlpm.raw,"_PIN","."),"PIN","."),_xlpm.mainPart,MID(_xlpm.cleanRaw,2,FIND(".",_xlpm.cleanRaw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G237" t="str">
        <f>_xlfn.LET(_xlpm.raw,_xlfn.XLOOKUP(A237,SITE3!$C$4:$C$1223,SITE3!$E$4:$E$1223,_xlfn.XLOOKUP(A237,SITE3!$C$4:$C$1223,SITE3!$F$4:$F$1223)),_xlpm.cleanRaw,SUBSTITUTE(_xlpm.raw,"_PIN","."),_xlpm.mainPart,MID(_xlpm.cleanRaw,2,FIND(".",_xlpm.cleanRaw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237" t="str">
        <f>_xlfn.LET(_xlpm.raw,_xlfn.XLOOKUP(A237,SITE5!$C$4:$C$1223,SITE5!$E$4:$E$1223,_xlfn.XLOOKUP(A237,SITE5!$C$4:$C$1223,SITE5!$F$4:$F$1223)),_xlpm.cleanRaw,SUBSTITUTE(_xlpm.raw,"_PIN","."),_xlpm.mainPart,MID(_xlpm.cleanRaw,2,FIND(".",_xlpm.cleanRaw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237" t="str">
        <f>_xlfn.LET(_xlpm.raw,_xlfn.XLOOKUP(A237,SITE5!$C$4:$C$1223,SITE5!$E$4:$E$1223,_xlfn.XLOOKUP(A237,SITE5!$C$4:$C$1223,SITE5!$F$4:$F$1223)),_xlpm.cleanRaw,SUBSTITUTE(_xlpm.raw,"_PIN","."),_xlpm.mainPart,MID(_xlpm.cleanRaw,2,FIND(".",_xlpm.cleanRaw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237" t="str">
        <f>""</f>
        <v/>
      </c>
      <c r="K237" t="str">
        <f t="shared" si="3"/>
        <v>G9;PCIEX16_RXN[3];KA104,LA107;102.04704;108.63072;504116;502051;707120;707120;</v>
      </c>
    </row>
    <row r="238" spans="1:11">
      <c r="A238" t="s">
        <v>3203</v>
      </c>
      <c r="B238" t="str">
        <f>_xlfn.XLOOKUP(A238,SITE1!$S$4:$S$1223,SITE1!$T$4:$T$1223)</f>
        <v>PCIEX16_RXP[2]</v>
      </c>
      <c r="C238" t="str" cm="1">
        <f t="array" ref="C238">_xlfn.TEXTJOIN(",",TRUE,_xlfn.UNIQUE(TRANSPOSE(_xlfn.MAP(_xlfn.XLOOKUP(A238,SITE1!$C$4:$C$1223,SITE1!$G$4:$L$1223),_xlfn.LAMBDA(_xlpm.x,IF(_xlpm.x&lt;&gt;"",TRIM(CLEAN(LEFT(_xlpm.x,FIND(".",_xlpm.x &amp; ".")-1))),""))))))</f>
        <v>KA103,LA106</v>
      </c>
      <c r="D238">
        <v>98.755200000000002</v>
      </c>
      <c r="E238">
        <v>108.63072</v>
      </c>
      <c r="F238" t="str">
        <f>_xlfn.LET(_xlpm.raw,_xlfn.XLOOKUP(A238,SITE1!$C$4:$C$1223,SITE1!$E$4:$E$1223,_xlfn.XLOOKUP(A238,SITE1!$C$4:$C$1223,SITE1!$F$4:$F$1223)),_xlpm.cleanRaw,SUBSTITUTE(SUBSTITUTE(_xlpm.raw,"_PIN","."),"PIN","."),_xlpm.mainPart,MID(_xlpm.cleanRaw,2,FIND(".",_xlpm.cleanRaw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G238" t="str">
        <f>_xlfn.LET(_xlpm.raw,_xlfn.XLOOKUP(A238,SITE3!$C$4:$C$1223,SITE3!$E$4:$E$1223,_xlfn.XLOOKUP(A238,SITE3!$C$4:$C$1223,SITE3!$F$4:$F$1223)),_xlpm.cleanRaw,SUBSTITUTE(_xlpm.raw,"_PIN","."),_xlpm.mainPart,MID(_xlpm.cleanRaw,2,FIND(".",_xlpm.cleanRaw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238" t="str">
        <f>_xlfn.LET(_xlpm.raw,_xlfn.XLOOKUP(A238,SITE5!$C$4:$C$1223,SITE5!$E$4:$E$1223,_xlfn.XLOOKUP(A238,SITE5!$C$4:$C$1223,SITE5!$F$4:$F$1223)),_xlpm.cleanRaw,SUBSTITUTE(_xlpm.raw,"_PIN","."),_xlpm.mainPart,MID(_xlpm.cleanRaw,2,FIND(".",_xlpm.cleanRaw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238" t="str">
        <f>_xlfn.LET(_xlpm.raw,_xlfn.XLOOKUP(A238,SITE5!$C$4:$C$1223,SITE5!$E$4:$E$1223,_xlfn.XLOOKUP(A238,SITE5!$C$4:$C$1223,SITE5!$F$4:$F$1223)),_xlpm.cleanRaw,SUBSTITUTE(_xlpm.raw,"_PIN","."),_xlpm.mainPart,MID(_xlpm.cleanRaw,2,FIND(".",_xlpm.cleanRaw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238" t="str">
        <f>""</f>
        <v/>
      </c>
      <c r="K238" t="str">
        <f t="shared" si="3"/>
        <v>G10;PCIEX16_RXP[2];KA103,LA106;98.7552;108.63072;504106;503003;707108;707108;</v>
      </c>
    </row>
    <row r="239" spans="1:11">
      <c r="A239" t="s">
        <v>2961</v>
      </c>
      <c r="B239" t="str">
        <f>_xlfn.XLOOKUP(A239,SITE1!$S$4:$S$1223,SITE1!$T$4:$T$1223)</f>
        <v>PCIEX16_RXN[1]</v>
      </c>
      <c r="C239" t="str" cm="1">
        <f t="array" ref="C239">_xlfn.TEXTJOIN(",",TRUE,_xlfn.UNIQUE(TRANSPOSE(_xlfn.MAP(_xlfn.XLOOKUP(A239,SITE1!$C$4:$C$1223,SITE1!$G$4:$L$1223),_xlfn.LAMBDA(_xlpm.x,IF(_xlpm.x&lt;&gt;"",TRIM(CLEAN(LEFT(_xlpm.x,FIND(".",_xlpm.x &amp; ".")-1))),""))))))</f>
        <v>KA102,LA103</v>
      </c>
      <c r="D239">
        <v>95.463359999999597</v>
      </c>
      <c r="E239">
        <v>108.63072</v>
      </c>
      <c r="F239" t="str">
        <f>_xlfn.LET(_xlpm.raw,_xlfn.XLOOKUP(A239,SITE1!$C$4:$C$1223,SITE1!$E$4:$E$1223,_xlfn.XLOOKUP(A239,SITE1!$C$4:$C$1223,SITE1!$F$4:$F$1223)),_xlpm.cleanRaw,SUBSTITUTE(SUBSTITUTE(_xlpm.raw,"_PIN","."),"PIN","."),_xlpm.mainPart,MID(_xlpm.cleanRaw,2,FIND(".",_xlpm.cleanRaw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G239" t="str">
        <f>_xlfn.LET(_xlpm.raw,_xlfn.XLOOKUP(A239,SITE3!$C$4:$C$1223,SITE3!$E$4:$E$1223,_xlfn.XLOOKUP(A239,SITE3!$C$4:$C$1223,SITE3!$F$4:$F$1223)),_xlpm.cleanRaw,SUBSTITUTE(_xlpm.raw,"_PIN","."),_xlpm.mainPart,MID(_xlpm.cleanRaw,2,FIND(".",_xlpm.cleanRaw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239" t="str">
        <f>_xlfn.LET(_xlpm.raw,_xlfn.XLOOKUP(A239,SITE5!$C$4:$C$1223,SITE5!$E$4:$E$1223,_xlfn.XLOOKUP(A239,SITE5!$C$4:$C$1223,SITE5!$F$4:$F$1223)),_xlpm.cleanRaw,SUBSTITUTE(_xlpm.raw,"_PIN","."),_xlpm.mainPart,MID(_xlpm.cleanRaw,2,FIND(".",_xlpm.cleanRaw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239" t="str">
        <f>_xlfn.LET(_xlpm.raw,_xlfn.XLOOKUP(A239,SITE5!$C$4:$C$1223,SITE5!$E$4:$E$1223,_xlfn.XLOOKUP(A239,SITE5!$C$4:$C$1223,SITE5!$F$4:$F$1223)),_xlpm.cleanRaw,SUBSTITUTE(_xlpm.raw,"_PIN","."),_xlpm.mainPart,MID(_xlpm.cleanRaw,2,FIND(".",_xlpm.cleanRaw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239" t="str">
        <f>""</f>
        <v/>
      </c>
      <c r="K239" t="str">
        <f t="shared" si="3"/>
        <v>G11;PCIEX16_RXN[1];KA102,LA103;95.4633599999996;108.63072;504115;502052;707113;707113;</v>
      </c>
    </row>
    <row r="240" spans="1:11">
      <c r="A240" t="s">
        <v>3123</v>
      </c>
      <c r="B240" t="str">
        <f>_xlfn.XLOOKUP(A240,SITE1!$S$4:$S$1223,SITE1!$T$4:$T$1223)</f>
        <v>PCIEX16_RXP[0]</v>
      </c>
      <c r="C240" t="str" cm="1">
        <f t="array" ref="C240">_xlfn.TEXTJOIN(",",TRUE,_xlfn.UNIQUE(TRANSPOSE(_xlfn.MAP(_xlfn.XLOOKUP(A240,SITE1!$C$4:$C$1223,SITE1!$G$4:$L$1223),_xlfn.LAMBDA(_xlpm.x,IF(_xlpm.x&lt;&gt;"",TRIM(CLEAN(LEFT(_xlpm.x,FIND(".",_xlpm.x &amp; ".")-1))),""))))))</f>
        <v>KA101,LA102</v>
      </c>
      <c r="D240">
        <v>92.171519999999603</v>
      </c>
      <c r="E240">
        <v>108.63072</v>
      </c>
      <c r="F240" t="str">
        <f>_xlfn.LET(_xlpm.raw,_xlfn.XLOOKUP(A240,SITE1!$C$4:$C$1223,SITE1!$E$4:$E$1223,_xlfn.XLOOKUP(A240,SITE1!$C$4:$C$1223,SITE1!$F$4:$F$1223)),_xlpm.cleanRaw,SUBSTITUTE(SUBSTITUTE(_xlpm.raw,"_PIN","."),"PIN","."),_xlpm.mainPart,MID(_xlpm.cleanRaw,2,FIND(".",_xlpm.cleanRaw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G240" t="str">
        <f>_xlfn.LET(_xlpm.raw,_xlfn.XLOOKUP(A240,SITE3!$C$4:$C$1223,SITE3!$E$4:$E$1223,_xlfn.XLOOKUP(A240,SITE3!$C$4:$C$1223,SITE3!$F$4:$F$1223)),_xlpm.cleanRaw,SUBSTITUTE(_xlpm.raw,"_PIN","."),_xlpm.mainPart,MID(_xlpm.cleanRaw,2,FIND(".",_xlpm.cleanRaw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240" t="str">
        <f>_xlfn.LET(_xlpm.raw,_xlfn.XLOOKUP(A240,SITE5!$C$4:$C$1223,SITE5!$E$4:$E$1223,_xlfn.XLOOKUP(A240,SITE5!$C$4:$C$1223,SITE5!$F$4:$F$1223)),_xlpm.cleanRaw,SUBSTITUTE(_xlpm.raw,"_PIN","."),_xlpm.mainPart,MID(_xlpm.cleanRaw,2,FIND(".",_xlpm.cleanRaw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240" t="str">
        <f>_xlfn.LET(_xlpm.raw,_xlfn.XLOOKUP(A240,SITE5!$C$4:$C$1223,SITE5!$E$4:$E$1223,_xlfn.XLOOKUP(A240,SITE5!$C$4:$C$1223,SITE5!$F$4:$F$1223)),_xlpm.cleanRaw,SUBSTITUTE(_xlpm.raw,"_PIN","."),_xlpm.mainPart,MID(_xlpm.cleanRaw,2,FIND(".",_xlpm.cleanRaw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240" t="str">
        <f>""</f>
        <v/>
      </c>
      <c r="K240" t="str">
        <f t="shared" si="3"/>
        <v>G12;PCIEX16_RXP[0];KA101,LA102;92.1715199999996;108.63072;504100;503002;707100;707100;</v>
      </c>
    </row>
    <row r="241" spans="1:11">
      <c r="A241" t="s">
        <v>205</v>
      </c>
      <c r="B241" t="str">
        <f>_xlfn.XLOOKUP(A241,SITE1!$S$4:$S$1223,SITE1!$T$4:$T$1223)</f>
        <v>PCIEX4_RXN[3]</v>
      </c>
      <c r="C241" t="str" cm="1">
        <f t="array" ref="C241">_xlfn.TEXTJOIN(",",TRUE,_xlfn.UNIQUE(TRANSPOSE(_xlfn.MAP(_xlfn.XLOOKUP(A241,SITE1!$C$4:$C$1223,SITE1!$G$4:$L$1223),_xlfn.LAMBDA(_xlpm.x,IF(_xlpm.x&lt;&gt;"",TRIM(CLEAN(LEFT(_xlpm.x,FIND(".",_xlpm.x &amp; ".")-1))),""))))))</f>
        <v/>
      </c>
      <c r="D241">
        <v>88.879679999999595</v>
      </c>
      <c r="E241">
        <v>108.63072</v>
      </c>
      <c r="F241" t="str">
        <f>_xlfn.LET(_xlpm.raw,_xlfn.XLOOKUP(A241,SITE1!$C$4:$C$1223,SITE1!$E$4:$E$1223,_xlfn.XLOOKUP(A241,SITE1!$C$4:$C$1223,SITE1!$F$4:$F$1223)),_xlpm.cleanRaw,SUBSTITUTE(SUBSTITUTE(_xlpm.raw,"_PIN","."),"PIN","."),_xlpm.mainPart,MID(_xlpm.cleanRaw,2,FIND(".",_xlpm.cleanRaw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G241" t="str">
        <f>_xlfn.LET(_xlpm.raw,_xlfn.XLOOKUP(A241,SITE3!$C$4:$C$1223,SITE3!$E$4:$E$1223,_xlfn.XLOOKUP(A241,SITE3!$C$4:$C$1223,SITE3!$F$4:$F$1223)),_xlpm.cleanRaw,SUBSTITUTE(_xlpm.raw,"_PIN","."),_xlpm.mainPart,MID(_xlpm.cleanRaw,2,FIND(".",_xlpm.cleanRaw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503034</v>
      </c>
      <c r="H241" t="str">
        <f>_xlfn.LET(_xlpm.raw,_xlfn.XLOOKUP(A241,SITE5!$C$4:$C$1223,SITE5!$E$4:$E$1223,_xlfn.XLOOKUP(A241,SITE5!$C$4:$C$1223,SITE5!$F$4:$F$1223)),_xlpm.cleanRaw,SUBSTITUTE(_xlpm.raw,"_PIN","."),_xlpm.mainPart,MID(_xlpm.cleanRaw,2,FIND(".",_xlpm.cleanRaw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I241" t="str">
        <f>_xlfn.LET(_xlpm.raw,_xlfn.XLOOKUP(A241,SITE5!$C$4:$C$1223,SITE5!$E$4:$E$1223,_xlfn.XLOOKUP(A241,SITE5!$C$4:$C$1223,SITE5!$F$4:$F$1223)),_xlpm.cleanRaw,SUBSTITUTE(_xlpm.raw,"_PIN","."),_xlpm.mainPart,MID(_xlpm.cleanRaw,2,FIND(".",_xlpm.cleanRaw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J241" t="str">
        <f>""</f>
        <v/>
      </c>
      <c r="K241" t="str">
        <f t="shared" si="3"/>
        <v>G13;PCIEX4_RXN[3];;88.8796799999996;108.63072;507122;503034;709009;709009;</v>
      </c>
    </row>
    <row r="242" spans="1:11">
      <c r="A242" t="s">
        <v>223</v>
      </c>
      <c r="B242" t="str">
        <f>_xlfn.XLOOKUP(A242,SITE1!$S$4:$S$1223,SITE1!$T$4:$T$1223)</f>
        <v>PCIEX4_RXP[2]</v>
      </c>
      <c r="C242" t="str" cm="1">
        <f t="array" ref="C242">_xlfn.TEXTJOIN(",",TRUE,_xlfn.UNIQUE(TRANSPOSE(_xlfn.MAP(_xlfn.XLOOKUP(A242,SITE1!$C$4:$C$1223,SITE1!$G$4:$L$1223),_xlfn.LAMBDA(_xlpm.x,IF(_xlpm.x&lt;&gt;"",TRIM(CLEAN(LEFT(_xlpm.x,FIND(".",_xlpm.x &amp; ".")-1))),""))))))</f>
        <v/>
      </c>
      <c r="D242">
        <v>85.58784</v>
      </c>
      <c r="E242">
        <v>108.63072</v>
      </c>
      <c r="F242" t="str">
        <f>_xlfn.LET(_xlpm.raw,_xlfn.XLOOKUP(A242,SITE1!$C$4:$C$1223,SITE1!$E$4:$E$1223,_xlfn.XLOOKUP(A242,SITE1!$C$4:$C$1223,SITE1!$F$4:$F$1223)),_xlpm.cleanRaw,SUBSTITUTE(SUBSTITUTE(_xlpm.raw,"_PIN","."),"PIN","."),_xlpm.mainPart,MID(_xlpm.cleanRaw,2,FIND(".",_xlpm.cleanRaw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G242" t="str">
        <f>_xlfn.LET(_xlpm.raw,_xlfn.XLOOKUP(A242,SITE3!$C$4:$C$1223,SITE3!$E$4:$E$1223,_xlfn.XLOOKUP(A242,SITE3!$C$4:$C$1223,SITE3!$F$4:$F$1223)),_xlpm.cleanRaw,SUBSTITUTE(_xlpm.raw,"_PIN","."),_xlpm.mainPart,MID(_xlpm.cleanRaw,2,FIND(".",_xlpm.cleanRaw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503009</v>
      </c>
      <c r="H242" t="str">
        <f>_xlfn.LET(_xlpm.raw,_xlfn.XLOOKUP(A242,SITE5!$C$4:$C$1223,SITE5!$E$4:$E$1223,_xlfn.XLOOKUP(A242,SITE5!$C$4:$C$1223,SITE5!$F$4:$F$1223)),_xlpm.cleanRaw,SUBSTITUTE(_xlpm.raw,"_PIN","."),_xlpm.mainPart,MID(_xlpm.cleanRaw,2,FIND(".",_xlpm.cleanRaw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I242" t="str">
        <f>_xlfn.LET(_xlpm.raw,_xlfn.XLOOKUP(A242,SITE5!$C$4:$C$1223,SITE5!$E$4:$E$1223,_xlfn.XLOOKUP(A242,SITE5!$C$4:$C$1223,SITE5!$F$4:$F$1223)),_xlpm.cleanRaw,SUBSTITUTE(_xlpm.raw,"_PIN","."),_xlpm.mainPart,MID(_xlpm.cleanRaw,2,FIND(".",_xlpm.cleanRaw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J242" t="str">
        <f>""</f>
        <v/>
      </c>
      <c r="K242" t="str">
        <f t="shared" si="3"/>
        <v>G14;PCIEX4_RXP[2];;85.58784;108.63072;507109;503009;709012;709012;</v>
      </c>
    </row>
    <row r="243" spans="1:11">
      <c r="A243" t="s">
        <v>4107</v>
      </c>
      <c r="B243" t="str">
        <f>_xlfn.XLOOKUP(A243,SITE1!$S$4:$S$1223,SITE1!$T$4:$T$1223)</f>
        <v>VSS</v>
      </c>
      <c r="C243" t="str" cm="1">
        <f t="array" ref="C243">_xlfn.TEXTJOIN(",",TRUE,_xlfn.UNIQUE(TRANSPOSE(_xlfn.MAP(_xlfn.XLOOKUP(A243,SITE1!$C$4:$C$1223,SITE1!$G$4:$L$1223),_xlfn.LAMBDA(_xlpm.x,IF(_xlpm.x&lt;&gt;"",TRIM(CLEAN(LEFT(_xlpm.x,FIND(".",_xlpm.x &amp; ".")-1))),""))))))</f>
        <v/>
      </c>
      <c r="D243">
        <v>82.296000000000006</v>
      </c>
      <c r="E243">
        <v>108.63072</v>
      </c>
      <c r="F243" t="str">
        <f>_xlfn.LET(_xlpm.raw,_xlfn.XLOOKUP(A243,SITE1!$C$4:$C$1223,SITE1!$E$4:$E$1223,_xlfn.XLOOKUP(A243,SITE1!$C$4:$C$1223,SITE1!$F$4:$F$1223)),_xlpm.cleanRaw,SUBSTITUTE(SUBSTITUTE(_xlpm.raw,"_PIN","."),"PIN","."),_xlpm.mainPart,MID(_xlpm.cleanRaw,2,FIND(".",_xlpm.cleanRaw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_xlfn.LET(_xlpm.raw,_xlfn.XLOOKUP(A243,SITE3!$C$4:$C$1223,SITE3!$E$4:$E$1223,_xlfn.XLOOKUP(A243,SITE3!$C$4:$C$1223,SITE3!$F$4:$F$1223)),_xlpm.cleanRaw,SUBSTITUTE(_xlpm.raw,"_PIN","."),_xlpm.mainPart,MID(_xlpm.cleanRaw,2,FIND(".",_xlpm.cleanRaw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3" t="str">
        <f>_xlfn.LET(_xlpm.raw,_xlfn.XLOOKUP(A243,SITE5!$C$4:$C$1223,SITE5!$E$4:$E$1223,_xlfn.XLOOKUP(A243,SITE5!$C$4:$C$1223,SITE5!$F$4:$F$1223)),_xlpm.cleanRaw,SUBSTITUTE(_xlpm.raw,"_PIN","."),_xlpm.mainPart,MID(_xlpm.cleanRaw,2,FIND(".",_xlpm.cleanRaw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3" t="str">
        <f>_xlfn.LET(_xlpm.raw,_xlfn.XLOOKUP(A243,SITE5!$C$4:$C$1223,SITE5!$E$4:$E$1223,_xlfn.XLOOKUP(A243,SITE5!$C$4:$C$1223,SITE5!$F$4:$F$1223)),_xlpm.cleanRaw,SUBSTITUTE(_xlpm.raw,"_PIN","."),_xlpm.mainPart,MID(_xlpm.cleanRaw,2,FIND(".",_xlpm.cleanRaw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3" t="str">
        <f>""</f>
        <v/>
      </c>
      <c r="K243" t="str">
        <f t="shared" si="3"/>
        <v>G15;VSS;;82.296;108.63072;;;;;</v>
      </c>
    </row>
    <row r="244" spans="1:11">
      <c r="A244" t="s">
        <v>2706</v>
      </c>
      <c r="B244" t="str">
        <f>_xlfn.XLOOKUP(A244,SITE1!$S$4:$S$1223,SITE1!$T$4:$T$1223)</f>
        <v>FIVR_PROBE_ANA[0]</v>
      </c>
      <c r="C244" t="str" cm="1">
        <f t="array" ref="C244">_xlfn.TEXTJOIN(",",TRUE,_xlfn.UNIQUE(TRANSPOSE(_xlfn.MAP(_xlfn.XLOOKUP(A244,SITE1!$C$4:$C$1223,SITE1!$G$4:$L$1223),_xlfn.LAMBDA(_xlpm.x,IF(_xlpm.x&lt;&gt;"",TRIM(CLEAN(LEFT(_xlpm.x,FIND(".",_xlpm.x &amp; ".")-1))),""))))))</f>
        <v>TPA90</v>
      </c>
      <c r="D244">
        <v>79.004159999999999</v>
      </c>
      <c r="E244">
        <v>108.63072</v>
      </c>
      <c r="F244" t="str">
        <f>_xlfn.LET(_xlpm.raw,_xlfn.XLOOKUP(A244,SITE1!$C$4:$C$1223,SITE1!$E$4:$E$1223,_xlfn.XLOOKUP(A244,SITE1!$C$4:$C$1223,SITE1!$F$4:$F$1223)),_xlpm.cleanRaw,SUBSTITUTE(SUBSTITUTE(_xlpm.raw,"_PIN","."),"PIN","."),_xlpm.mainPart,MID(_xlpm.cleanRaw,2,FIND(".",_xlpm.cleanRaw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G244" t="str">
        <f>_xlfn.LET(_xlpm.raw,_xlfn.XLOOKUP(A244,SITE3!$C$4:$C$1223,SITE3!$E$4:$E$1223,_xlfn.XLOOKUP(A244,SITE3!$C$4:$C$1223,SITE3!$F$4:$F$1223)),_xlpm.cleanRaw,SUBSTITUTE(_xlpm.raw,"_PIN","."),_xlpm.mainPart,MID(_xlpm.cleanRaw,2,FIND(".",_xlpm.cleanRaw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808052</v>
      </c>
      <c r="H244" t="str">
        <f>_xlfn.LET(_xlpm.raw,_xlfn.XLOOKUP(A244,SITE5!$C$4:$C$1223,SITE5!$E$4:$E$1223,_xlfn.XLOOKUP(A244,SITE5!$C$4:$C$1223,SITE5!$F$4:$F$1223)),_xlpm.cleanRaw,SUBSTITUTE(_xlpm.raw,"_PIN","."),_xlpm.mainPart,MID(_xlpm.cleanRaw,2,FIND(".",_xlpm.cleanRaw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I244" t="str">
        <f>_xlfn.LET(_xlpm.raw,_xlfn.XLOOKUP(A244,SITE5!$C$4:$C$1223,SITE5!$E$4:$E$1223,_xlfn.XLOOKUP(A244,SITE5!$C$4:$C$1223,SITE5!$F$4:$F$1223)),_xlpm.cleanRaw,SUBSTITUTE(_xlpm.raw,"_PIN","."),_xlpm.mainPart,MID(_xlpm.cleanRaw,2,FIND(".",_xlpm.cleanRaw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J244" t="str">
        <f>""</f>
        <v/>
      </c>
      <c r="K244" t="str">
        <f t="shared" si="3"/>
        <v>G16;FIVR_PROBE_ANA[0];TPA90;79.00416;108.63072;504087;808052;707091;707091;</v>
      </c>
    </row>
    <row r="245" spans="1:11">
      <c r="A245" t="s">
        <v>3649</v>
      </c>
      <c r="B245" t="str">
        <f>_xlfn.XLOOKUP(A245,SITE1!$S$4:$S$1223,SITE1!$T$4:$T$1223)</f>
        <v>VCCCORE</v>
      </c>
      <c r="C245" t="str" cm="1">
        <f t="array" ref="C245">_xlfn.TEXTJOIN(",",TRUE,_xlfn.UNIQUE(TRANSPOSE(_xlfn.MAP(_xlfn.XLOOKUP(A245,SITE1!$C$4:$C$1223,SITE1!$G$4:$L$1223),_xlfn.LAMBDA(_xlpm.x,IF(_xlpm.x&lt;&gt;"",TRIM(CLEAN(LEFT(_xlpm.x,FIND(".",_xlpm.x &amp; ".")-1))),""))))))</f>
        <v/>
      </c>
      <c r="D245">
        <v>75.712320000000005</v>
      </c>
      <c r="E245">
        <v>108.63072</v>
      </c>
      <c r="F245" t="str">
        <f>_xlfn.LET(_xlpm.raw,_xlfn.XLOOKUP(A245,SITE1!$C$4:$C$1223,SITE1!$E$4:$E$1223,_xlfn.XLOOKUP(A245,SITE1!$C$4:$C$1223,SITE1!$F$4:$F$1223)),_xlpm.cleanRaw,SUBSTITUTE(SUBSTITUTE(_xlpm.raw,"_PIN","."),"PIN","."),_xlpm.mainPart,MID(_xlpm.cleanRaw,2,FIND(".",_xlpm.cleanRaw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5" t="str">
        <f>_xlfn.LET(_xlpm.raw,_xlfn.XLOOKUP(A245,SITE3!$C$4:$C$1223,SITE3!$E$4:$E$1223,_xlfn.XLOOKUP(A245,SITE3!$C$4:$C$1223,SITE3!$F$4:$F$1223)),_xlpm.cleanRaw,SUBSTITUTE(_xlpm.raw,"_PIN","."),_xlpm.mainPart,MID(_xlpm.cleanRaw,2,FIND(".",_xlpm.cleanRaw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5" t="str">
        <f>_xlfn.LET(_xlpm.raw,_xlfn.XLOOKUP(A245,SITE5!$C$4:$C$1223,SITE5!$E$4:$E$1223,_xlfn.XLOOKUP(A245,SITE5!$C$4:$C$1223,SITE5!$F$4:$F$1223)),_xlpm.cleanRaw,SUBSTITUTE(_xlpm.raw,"_PIN","."),_xlpm.mainPart,MID(_xlpm.cleanRaw,2,FIND(".",_xlpm.cleanRaw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5" t="str">
        <f>_xlfn.LET(_xlpm.raw,_xlfn.XLOOKUP(A245,SITE5!$C$4:$C$1223,SITE5!$E$4:$E$1223,_xlfn.XLOOKUP(A245,SITE5!$C$4:$C$1223,SITE5!$F$4:$F$1223)),_xlpm.cleanRaw,SUBSTITUTE(_xlpm.raw,"_PIN","."),_xlpm.mainPart,MID(_xlpm.cleanRaw,2,FIND(".",_xlpm.cleanRaw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5" t="str">
        <f>""</f>
        <v/>
      </c>
      <c r="K245" t="str">
        <f t="shared" si="3"/>
        <v>G17;VCCCORE;;75.71232;108.63072;;;;;</v>
      </c>
    </row>
    <row r="246" spans="1:11">
      <c r="A246" t="s">
        <v>3650</v>
      </c>
      <c r="B246" t="str">
        <f>_xlfn.XLOOKUP(A246,SITE1!$S$4:$S$1223,SITE1!$T$4:$T$1223)</f>
        <v>VCCCORE</v>
      </c>
      <c r="C246" t="str" cm="1">
        <f t="array" ref="C246">_xlfn.TEXTJOIN(",",TRUE,_xlfn.UNIQUE(TRANSPOSE(_xlfn.MAP(_xlfn.XLOOKUP(A246,SITE1!$C$4:$C$1223,SITE1!$G$4:$L$1223),_xlfn.LAMBDA(_xlpm.x,IF(_xlpm.x&lt;&gt;"",TRIM(CLEAN(LEFT(_xlpm.x,FIND(".",_xlpm.x &amp; ".")-1))),""))))))</f>
        <v/>
      </c>
      <c r="D246">
        <v>72.420479999999998</v>
      </c>
      <c r="E246">
        <v>108.63072</v>
      </c>
      <c r="F246" t="str">
        <f>_xlfn.LET(_xlpm.raw,_xlfn.XLOOKUP(A246,SITE1!$C$4:$C$1223,SITE1!$E$4:$E$1223,_xlfn.XLOOKUP(A246,SITE1!$C$4:$C$1223,SITE1!$F$4:$F$1223)),_xlpm.cleanRaw,SUBSTITUTE(SUBSTITUTE(_xlpm.raw,"_PIN","."),"PIN","."),_xlpm.mainPart,MID(_xlpm.cleanRaw,2,FIND(".",_xlpm.cleanRaw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_xlfn.LET(_xlpm.raw,_xlfn.XLOOKUP(A246,SITE3!$C$4:$C$1223,SITE3!$E$4:$E$1223,_xlfn.XLOOKUP(A246,SITE3!$C$4:$C$1223,SITE3!$F$4:$F$1223)),_xlpm.cleanRaw,SUBSTITUTE(_xlpm.raw,"_PIN","."),_xlpm.mainPart,MID(_xlpm.cleanRaw,2,FIND(".",_xlpm.cleanRaw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6" t="str">
        <f>_xlfn.LET(_xlpm.raw,_xlfn.XLOOKUP(A246,SITE5!$C$4:$C$1223,SITE5!$E$4:$E$1223,_xlfn.XLOOKUP(A246,SITE5!$C$4:$C$1223,SITE5!$F$4:$F$1223)),_xlpm.cleanRaw,SUBSTITUTE(_xlpm.raw,"_PIN","."),_xlpm.mainPart,MID(_xlpm.cleanRaw,2,FIND(".",_xlpm.cleanRaw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6" t="str">
        <f>_xlfn.LET(_xlpm.raw,_xlfn.XLOOKUP(A246,SITE5!$C$4:$C$1223,SITE5!$E$4:$E$1223,_xlfn.XLOOKUP(A246,SITE5!$C$4:$C$1223,SITE5!$F$4:$F$1223)),_xlpm.cleanRaw,SUBSTITUTE(_xlpm.raw,"_PIN","."),_xlpm.mainPart,MID(_xlpm.cleanRaw,2,FIND(".",_xlpm.cleanRaw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6" t="str">
        <f>""</f>
        <v/>
      </c>
      <c r="K246" t="str">
        <f t="shared" si="3"/>
        <v>G18;VCCCORE;;72.42048;108.63072;;;;;</v>
      </c>
    </row>
    <row r="247" spans="1:11">
      <c r="A247" t="s">
        <v>3651</v>
      </c>
      <c r="B247" t="str">
        <f>_xlfn.XLOOKUP(A247,SITE1!$S$4:$S$1223,SITE1!$T$4:$T$1223)</f>
        <v>VCCCORE</v>
      </c>
      <c r="C247" t="str" cm="1">
        <f t="array" ref="C247">_xlfn.TEXTJOIN(",",TRUE,_xlfn.UNIQUE(TRANSPOSE(_xlfn.MAP(_xlfn.XLOOKUP(A247,SITE1!$C$4:$C$1223,SITE1!$G$4:$L$1223),_xlfn.LAMBDA(_xlpm.x,IF(_xlpm.x&lt;&gt;"",TRIM(CLEAN(LEFT(_xlpm.x,FIND(".",_xlpm.x &amp; ".")-1))),""))))))</f>
        <v/>
      </c>
      <c r="D247">
        <v>69.128639999999905</v>
      </c>
      <c r="E247">
        <v>108.63072</v>
      </c>
      <c r="F247" t="str">
        <f>_xlfn.LET(_xlpm.raw,_xlfn.XLOOKUP(A247,SITE1!$C$4:$C$1223,SITE1!$E$4:$E$1223,_xlfn.XLOOKUP(A247,SITE1!$C$4:$C$1223,SITE1!$F$4:$F$1223)),_xlpm.cleanRaw,SUBSTITUTE(SUBSTITUTE(_xlpm.raw,"_PIN","."),"PIN","."),_xlpm.mainPart,MID(_xlpm.cleanRaw,2,FIND(".",_xlpm.cleanRaw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7" t="str">
        <f>_xlfn.LET(_xlpm.raw,_xlfn.XLOOKUP(A247,SITE3!$C$4:$C$1223,SITE3!$E$4:$E$1223,_xlfn.XLOOKUP(A247,SITE3!$C$4:$C$1223,SITE3!$F$4:$F$1223)),_xlpm.cleanRaw,SUBSTITUTE(_xlpm.raw,"_PIN","."),_xlpm.mainPart,MID(_xlpm.cleanRaw,2,FIND(".",_xlpm.cleanRaw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7" t="str">
        <f>_xlfn.LET(_xlpm.raw,_xlfn.XLOOKUP(A247,SITE5!$C$4:$C$1223,SITE5!$E$4:$E$1223,_xlfn.XLOOKUP(A247,SITE5!$C$4:$C$1223,SITE5!$F$4:$F$1223)),_xlpm.cleanRaw,SUBSTITUTE(_xlpm.raw,"_PIN","."),_xlpm.mainPart,MID(_xlpm.cleanRaw,2,FIND(".",_xlpm.cleanRaw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7" t="str">
        <f>_xlfn.LET(_xlpm.raw,_xlfn.XLOOKUP(A247,SITE5!$C$4:$C$1223,SITE5!$E$4:$E$1223,_xlfn.XLOOKUP(A247,SITE5!$C$4:$C$1223,SITE5!$F$4:$F$1223)),_xlpm.cleanRaw,SUBSTITUTE(_xlpm.raw,"_PIN","."),_xlpm.mainPart,MID(_xlpm.cleanRaw,2,FIND(".",_xlpm.cleanRaw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7" t="str">
        <f>""</f>
        <v/>
      </c>
      <c r="K247" t="str">
        <f t="shared" si="3"/>
        <v>G19;VCCCORE;;69.1286399999999;108.63072;;;;;</v>
      </c>
    </row>
    <row r="248" spans="1:11">
      <c r="A248" t="s">
        <v>3652</v>
      </c>
      <c r="B248" t="str">
        <f>_xlfn.XLOOKUP(A248,SITE1!$S$4:$S$1223,SITE1!$T$4:$T$1223)</f>
        <v>VCCCORE</v>
      </c>
      <c r="C248" t="str" cm="1">
        <f t="array" ref="C248">_xlfn.TEXTJOIN(",",TRUE,_xlfn.UNIQUE(TRANSPOSE(_xlfn.MAP(_xlfn.XLOOKUP(A248,SITE1!$C$4:$C$1223,SITE1!$G$4:$L$1223),_xlfn.LAMBDA(_xlpm.x,IF(_xlpm.x&lt;&gt;"",TRIM(CLEAN(LEFT(_xlpm.x,FIND(".",_xlpm.x &amp; ".")-1))),""))))))</f>
        <v/>
      </c>
      <c r="D248">
        <v>65.836799999999997</v>
      </c>
      <c r="E248">
        <v>108.63072</v>
      </c>
      <c r="F248" t="str">
        <f>_xlfn.LET(_xlpm.raw,_xlfn.XLOOKUP(A248,SITE1!$C$4:$C$1223,SITE1!$E$4:$E$1223,_xlfn.XLOOKUP(A248,SITE1!$C$4:$C$1223,SITE1!$F$4:$F$1223)),_xlpm.cleanRaw,SUBSTITUTE(SUBSTITUTE(_xlpm.raw,"_PIN","."),"PIN","."),_xlpm.mainPart,MID(_xlpm.cleanRaw,2,FIND(".",_xlpm.cleanRaw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8" t="str">
        <f>_xlfn.LET(_xlpm.raw,_xlfn.XLOOKUP(A248,SITE3!$C$4:$C$1223,SITE3!$E$4:$E$1223,_xlfn.XLOOKUP(A248,SITE3!$C$4:$C$1223,SITE3!$F$4:$F$1223)),_xlpm.cleanRaw,SUBSTITUTE(_xlpm.raw,"_PIN","."),_xlpm.mainPart,MID(_xlpm.cleanRaw,2,FIND(".",_xlpm.cleanRaw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8" t="str">
        <f>_xlfn.LET(_xlpm.raw,_xlfn.XLOOKUP(A248,SITE5!$C$4:$C$1223,SITE5!$E$4:$E$1223,_xlfn.XLOOKUP(A248,SITE5!$C$4:$C$1223,SITE5!$F$4:$F$1223)),_xlpm.cleanRaw,SUBSTITUTE(_xlpm.raw,"_PIN","."),_xlpm.mainPart,MID(_xlpm.cleanRaw,2,FIND(".",_xlpm.cleanRaw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8" t="str">
        <f>_xlfn.LET(_xlpm.raw,_xlfn.XLOOKUP(A248,SITE5!$C$4:$C$1223,SITE5!$E$4:$E$1223,_xlfn.XLOOKUP(A248,SITE5!$C$4:$C$1223,SITE5!$F$4:$F$1223)),_xlpm.cleanRaw,SUBSTITUTE(_xlpm.raw,"_PIN","."),_xlpm.mainPart,MID(_xlpm.cleanRaw,2,FIND(".",_xlpm.cleanRaw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8" t="str">
        <f>""</f>
        <v/>
      </c>
      <c r="K248" t="str">
        <f t="shared" si="3"/>
        <v>G20;VCCCORE;;65.8368;108.63072;;;;;</v>
      </c>
    </row>
    <row r="249" spans="1:11">
      <c r="A249" t="s">
        <v>3653</v>
      </c>
      <c r="B249" t="str">
        <f>_xlfn.XLOOKUP(A249,SITE1!$S$4:$S$1223,SITE1!$T$4:$T$1223)</f>
        <v>VCCCORE</v>
      </c>
      <c r="C249" t="str" cm="1">
        <f t="array" ref="C249">_xlfn.TEXTJOIN(",",TRUE,_xlfn.UNIQUE(TRANSPOSE(_xlfn.MAP(_xlfn.XLOOKUP(A249,SITE1!$C$4:$C$1223,SITE1!$G$4:$L$1223),_xlfn.LAMBDA(_xlpm.x,IF(_xlpm.x&lt;&gt;"",TRIM(CLEAN(LEFT(_xlpm.x,FIND(".",_xlpm.x &amp; ".")-1))),""))))))</f>
        <v/>
      </c>
      <c r="D249">
        <v>62.544960000000003</v>
      </c>
      <c r="E249">
        <v>108.63072</v>
      </c>
      <c r="F249" t="str">
        <f>_xlfn.LET(_xlpm.raw,_xlfn.XLOOKUP(A249,SITE1!$C$4:$C$1223,SITE1!$E$4:$E$1223,_xlfn.XLOOKUP(A249,SITE1!$C$4:$C$1223,SITE1!$F$4:$F$1223)),_xlpm.cleanRaw,SUBSTITUTE(SUBSTITUTE(_xlpm.raw,"_PIN","."),"PIN","."),_xlpm.mainPart,MID(_xlpm.cleanRaw,2,FIND(".",_xlpm.cleanRaw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9" t="str">
        <f>_xlfn.LET(_xlpm.raw,_xlfn.XLOOKUP(A249,SITE3!$C$4:$C$1223,SITE3!$E$4:$E$1223,_xlfn.XLOOKUP(A249,SITE3!$C$4:$C$1223,SITE3!$F$4:$F$1223)),_xlpm.cleanRaw,SUBSTITUTE(_xlpm.raw,"_PIN","."),_xlpm.mainPart,MID(_xlpm.cleanRaw,2,FIND(".",_xlpm.cleanRaw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9" t="str">
        <f>_xlfn.LET(_xlpm.raw,_xlfn.XLOOKUP(A249,SITE5!$C$4:$C$1223,SITE5!$E$4:$E$1223,_xlfn.XLOOKUP(A249,SITE5!$C$4:$C$1223,SITE5!$F$4:$F$1223)),_xlpm.cleanRaw,SUBSTITUTE(_xlpm.raw,"_PIN","."),_xlpm.mainPart,MID(_xlpm.cleanRaw,2,FIND(".",_xlpm.cleanRaw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9" t="str">
        <f>_xlfn.LET(_xlpm.raw,_xlfn.XLOOKUP(A249,SITE5!$C$4:$C$1223,SITE5!$E$4:$E$1223,_xlfn.XLOOKUP(A249,SITE5!$C$4:$C$1223,SITE5!$F$4:$F$1223)),_xlpm.cleanRaw,SUBSTITUTE(_xlpm.raw,"_PIN","."),_xlpm.mainPart,MID(_xlpm.cleanRaw,2,FIND(".",_xlpm.cleanRaw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9" t="str">
        <f>""</f>
        <v/>
      </c>
      <c r="K249" t="str">
        <f t="shared" si="3"/>
        <v>G21;VCCCORE;;62.54496;108.63072;;;;;</v>
      </c>
    </row>
    <row r="250" spans="1:11">
      <c r="A250" t="s">
        <v>3654</v>
      </c>
      <c r="B250" t="str">
        <f>_xlfn.XLOOKUP(A250,SITE1!$S$4:$S$1223,SITE1!$T$4:$T$1223)</f>
        <v>VCCCORE</v>
      </c>
      <c r="C250" t="str" cm="1">
        <f t="array" ref="C250">_xlfn.TEXTJOIN(",",TRUE,_xlfn.UNIQUE(TRANSPOSE(_xlfn.MAP(_xlfn.XLOOKUP(A250,SITE1!$C$4:$C$1223,SITE1!$G$4:$L$1223),_xlfn.LAMBDA(_xlpm.x,IF(_xlpm.x&lt;&gt;"",TRIM(CLEAN(LEFT(_xlpm.x,FIND(".",_xlpm.x &amp; ".")-1))),""))))))</f>
        <v/>
      </c>
      <c r="D250">
        <v>59.253120000000003</v>
      </c>
      <c r="E250">
        <v>108.63072</v>
      </c>
      <c r="F250" t="str">
        <f>_xlfn.LET(_xlpm.raw,_xlfn.XLOOKUP(A250,SITE1!$C$4:$C$1223,SITE1!$E$4:$E$1223,_xlfn.XLOOKUP(A250,SITE1!$C$4:$C$1223,SITE1!$F$4:$F$1223)),_xlpm.cleanRaw,SUBSTITUTE(SUBSTITUTE(_xlpm.raw,"_PIN","."),"PIN","."),_xlpm.mainPart,MID(_xlpm.cleanRaw,2,FIND(".",_xlpm.cleanRaw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0" t="str">
        <f>_xlfn.LET(_xlpm.raw,_xlfn.XLOOKUP(A250,SITE3!$C$4:$C$1223,SITE3!$E$4:$E$1223,_xlfn.XLOOKUP(A250,SITE3!$C$4:$C$1223,SITE3!$F$4:$F$1223)),_xlpm.cleanRaw,SUBSTITUTE(_xlpm.raw,"_PIN","."),_xlpm.mainPart,MID(_xlpm.cleanRaw,2,FIND(".",_xlpm.cleanRaw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0" t="str">
        <f>_xlfn.LET(_xlpm.raw,_xlfn.XLOOKUP(A250,SITE5!$C$4:$C$1223,SITE5!$E$4:$E$1223,_xlfn.XLOOKUP(A250,SITE5!$C$4:$C$1223,SITE5!$F$4:$F$1223)),_xlpm.cleanRaw,SUBSTITUTE(_xlpm.raw,"_PIN","."),_xlpm.mainPart,MID(_xlpm.cleanRaw,2,FIND(".",_xlpm.cleanRaw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0" t="str">
        <f>_xlfn.LET(_xlpm.raw,_xlfn.XLOOKUP(A250,SITE5!$C$4:$C$1223,SITE5!$E$4:$E$1223,_xlfn.XLOOKUP(A250,SITE5!$C$4:$C$1223,SITE5!$F$4:$F$1223)),_xlpm.cleanRaw,SUBSTITUTE(_xlpm.raw,"_PIN","."),_xlpm.mainPart,MID(_xlpm.cleanRaw,2,FIND(".",_xlpm.cleanRaw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0" t="str">
        <f>""</f>
        <v/>
      </c>
      <c r="K250" t="str">
        <f t="shared" si="3"/>
        <v>G22;VCCCORE;;59.25312;108.63072;;;;;</v>
      </c>
    </row>
    <row r="251" spans="1:11">
      <c r="A251" t="s">
        <v>3655</v>
      </c>
      <c r="B251" t="str">
        <f>_xlfn.XLOOKUP(A251,SITE1!$S$4:$S$1223,SITE1!$T$4:$T$1223)</f>
        <v>VCCCORE</v>
      </c>
      <c r="C251" t="str" cm="1">
        <f t="array" ref="C251">_xlfn.TEXTJOIN(",",TRUE,_xlfn.UNIQUE(TRANSPOSE(_xlfn.MAP(_xlfn.XLOOKUP(A251,SITE1!$C$4:$C$1223,SITE1!$G$4:$L$1223),_xlfn.LAMBDA(_xlpm.x,IF(_xlpm.x&lt;&gt;"",TRIM(CLEAN(LEFT(_xlpm.x,FIND(".",_xlpm.x &amp; ".")-1))),""))))))</f>
        <v/>
      </c>
      <c r="D251">
        <v>55.961279999999597</v>
      </c>
      <c r="E251">
        <v>108.63072</v>
      </c>
      <c r="F251" t="str">
        <f>_xlfn.LET(_xlpm.raw,_xlfn.XLOOKUP(A251,SITE1!$C$4:$C$1223,SITE1!$E$4:$E$1223,_xlfn.XLOOKUP(A251,SITE1!$C$4:$C$1223,SITE1!$F$4:$F$1223)),_xlpm.cleanRaw,SUBSTITUTE(SUBSTITUTE(_xlpm.raw,"_PIN","."),"PIN","."),_xlpm.mainPart,MID(_xlpm.cleanRaw,2,FIND(".",_xlpm.cleanRaw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_xlfn.LET(_xlpm.raw,_xlfn.XLOOKUP(A251,SITE3!$C$4:$C$1223,SITE3!$E$4:$E$1223,_xlfn.XLOOKUP(A251,SITE3!$C$4:$C$1223,SITE3!$F$4:$F$1223)),_xlpm.cleanRaw,SUBSTITUTE(_xlpm.raw,"_PIN","."),_xlpm.mainPart,MID(_xlpm.cleanRaw,2,FIND(".",_xlpm.cleanRaw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1" t="str">
        <f>_xlfn.LET(_xlpm.raw,_xlfn.XLOOKUP(A251,SITE5!$C$4:$C$1223,SITE5!$E$4:$E$1223,_xlfn.XLOOKUP(A251,SITE5!$C$4:$C$1223,SITE5!$F$4:$F$1223)),_xlpm.cleanRaw,SUBSTITUTE(_xlpm.raw,"_PIN","."),_xlpm.mainPart,MID(_xlpm.cleanRaw,2,FIND(".",_xlpm.cleanRaw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1" t="str">
        <f>_xlfn.LET(_xlpm.raw,_xlfn.XLOOKUP(A251,SITE5!$C$4:$C$1223,SITE5!$E$4:$E$1223,_xlfn.XLOOKUP(A251,SITE5!$C$4:$C$1223,SITE5!$F$4:$F$1223)),_xlpm.cleanRaw,SUBSTITUTE(_xlpm.raw,"_PIN","."),_xlpm.mainPart,MID(_xlpm.cleanRaw,2,FIND(".",_xlpm.cleanRaw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1" t="str">
        <f>""</f>
        <v/>
      </c>
      <c r="K251" t="str">
        <f t="shared" si="3"/>
        <v>G23;VCCCORE;;55.9612799999996;108.63072;;;;;</v>
      </c>
    </row>
    <row r="252" spans="1:11">
      <c r="A252" t="s">
        <v>3656</v>
      </c>
      <c r="B252" t="str">
        <f>_xlfn.XLOOKUP(A252,SITE1!$S$4:$S$1223,SITE1!$T$4:$T$1223)</f>
        <v>VCCCORE</v>
      </c>
      <c r="C252" t="str" cm="1">
        <f t="array" ref="C252">_xlfn.TEXTJOIN(",",TRUE,_xlfn.UNIQUE(TRANSPOSE(_xlfn.MAP(_xlfn.XLOOKUP(A252,SITE1!$C$4:$C$1223,SITE1!$G$4:$L$1223),_xlfn.LAMBDA(_xlpm.x,IF(_xlpm.x&lt;&gt;"",TRIM(CLEAN(LEFT(_xlpm.x,FIND(".",_xlpm.x &amp; ".")-1))),""))))))</f>
        <v/>
      </c>
      <c r="D252">
        <v>52.669439999999597</v>
      </c>
      <c r="E252">
        <v>108.63072</v>
      </c>
      <c r="F252" t="str">
        <f>_xlfn.LET(_xlpm.raw,_xlfn.XLOOKUP(A252,SITE1!$C$4:$C$1223,SITE1!$E$4:$E$1223,_xlfn.XLOOKUP(A252,SITE1!$C$4:$C$1223,SITE1!$F$4:$F$1223)),_xlpm.cleanRaw,SUBSTITUTE(SUBSTITUTE(_xlpm.raw,"_PIN","."),"PIN","."),_xlpm.mainPart,MID(_xlpm.cleanRaw,2,FIND(".",_xlpm.cleanRaw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_xlfn.LET(_xlpm.raw,_xlfn.XLOOKUP(A252,SITE3!$C$4:$C$1223,SITE3!$E$4:$E$1223,_xlfn.XLOOKUP(A252,SITE3!$C$4:$C$1223,SITE3!$F$4:$F$1223)),_xlpm.cleanRaw,SUBSTITUTE(_xlpm.raw,"_PIN","."),_xlpm.mainPart,MID(_xlpm.cleanRaw,2,FIND(".",_xlpm.cleanRaw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2" t="str">
        <f>_xlfn.LET(_xlpm.raw,_xlfn.XLOOKUP(A252,SITE5!$C$4:$C$1223,SITE5!$E$4:$E$1223,_xlfn.XLOOKUP(A252,SITE5!$C$4:$C$1223,SITE5!$F$4:$F$1223)),_xlpm.cleanRaw,SUBSTITUTE(_xlpm.raw,"_PIN","."),_xlpm.mainPart,MID(_xlpm.cleanRaw,2,FIND(".",_xlpm.cleanRaw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2" t="str">
        <f>_xlfn.LET(_xlpm.raw,_xlfn.XLOOKUP(A252,SITE5!$C$4:$C$1223,SITE5!$E$4:$E$1223,_xlfn.XLOOKUP(A252,SITE5!$C$4:$C$1223,SITE5!$F$4:$F$1223)),_xlpm.cleanRaw,SUBSTITUTE(_xlpm.raw,"_PIN","."),_xlpm.mainPart,MID(_xlpm.cleanRaw,2,FIND(".",_xlpm.cleanRaw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2" t="str">
        <f>""</f>
        <v/>
      </c>
      <c r="K252" t="str">
        <f t="shared" si="3"/>
        <v>G24;VCCCORE;;52.6694399999996;108.63072;;;;;</v>
      </c>
    </row>
    <row r="253" spans="1:11">
      <c r="A253" t="s">
        <v>3657</v>
      </c>
      <c r="B253" t="str">
        <f>_xlfn.XLOOKUP(A253,SITE1!$S$4:$S$1223,SITE1!$T$4:$T$1223)</f>
        <v>VCCCORE</v>
      </c>
      <c r="C253" t="str" cm="1">
        <f t="array" ref="C253">_xlfn.TEXTJOIN(",",TRUE,_xlfn.UNIQUE(TRANSPOSE(_xlfn.MAP(_xlfn.XLOOKUP(A253,SITE1!$C$4:$C$1223,SITE1!$G$4:$L$1223),_xlfn.LAMBDA(_xlpm.x,IF(_xlpm.x&lt;&gt;"",TRIM(CLEAN(LEFT(_xlpm.x,FIND(".",_xlpm.x &amp; ".")-1))),""))))))</f>
        <v/>
      </c>
      <c r="D253">
        <v>49.377599999999603</v>
      </c>
      <c r="E253">
        <v>108.63072</v>
      </c>
      <c r="F253" t="str">
        <f>_xlfn.LET(_xlpm.raw,_xlfn.XLOOKUP(A253,SITE1!$C$4:$C$1223,SITE1!$E$4:$E$1223,_xlfn.XLOOKUP(A253,SITE1!$C$4:$C$1223,SITE1!$F$4:$F$1223)),_xlpm.cleanRaw,SUBSTITUTE(SUBSTITUTE(_xlpm.raw,"_PIN","."),"PIN","."),_xlpm.mainPart,MID(_xlpm.cleanRaw,2,FIND(".",_xlpm.cleanRaw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3" t="str">
        <f>_xlfn.LET(_xlpm.raw,_xlfn.XLOOKUP(A253,SITE3!$C$4:$C$1223,SITE3!$E$4:$E$1223,_xlfn.XLOOKUP(A253,SITE3!$C$4:$C$1223,SITE3!$F$4:$F$1223)),_xlpm.cleanRaw,SUBSTITUTE(_xlpm.raw,"_PIN","."),_xlpm.mainPart,MID(_xlpm.cleanRaw,2,FIND(".",_xlpm.cleanRaw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3" t="str">
        <f>_xlfn.LET(_xlpm.raw,_xlfn.XLOOKUP(A253,SITE5!$C$4:$C$1223,SITE5!$E$4:$E$1223,_xlfn.XLOOKUP(A253,SITE5!$C$4:$C$1223,SITE5!$F$4:$F$1223)),_xlpm.cleanRaw,SUBSTITUTE(_xlpm.raw,"_PIN","."),_xlpm.mainPart,MID(_xlpm.cleanRaw,2,FIND(".",_xlpm.cleanRaw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3" t="str">
        <f>_xlfn.LET(_xlpm.raw,_xlfn.XLOOKUP(A253,SITE5!$C$4:$C$1223,SITE5!$E$4:$E$1223,_xlfn.XLOOKUP(A253,SITE5!$C$4:$C$1223,SITE5!$F$4:$F$1223)),_xlpm.cleanRaw,SUBSTITUTE(_xlpm.raw,"_PIN","."),_xlpm.mainPart,MID(_xlpm.cleanRaw,2,FIND(".",_xlpm.cleanRaw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3" t="str">
        <f>""</f>
        <v/>
      </c>
      <c r="K253" t="str">
        <f t="shared" si="3"/>
        <v>G25;VCCCORE;;49.3775999999996;108.63072;;;;;</v>
      </c>
    </row>
    <row r="254" spans="1:11">
      <c r="A254" t="s">
        <v>3658</v>
      </c>
      <c r="B254" t="str">
        <f>_xlfn.XLOOKUP(A254,SITE1!$S$4:$S$1223,SITE1!$T$4:$T$1223)</f>
        <v>VCCCORE</v>
      </c>
      <c r="C254" t="str" cm="1">
        <f t="array" ref="C254">_xlfn.TEXTJOIN(",",TRUE,_xlfn.UNIQUE(TRANSPOSE(_xlfn.MAP(_xlfn.XLOOKUP(A254,SITE1!$C$4:$C$1223,SITE1!$G$4:$L$1223),_xlfn.LAMBDA(_xlpm.x,IF(_xlpm.x&lt;&gt;"",TRIM(CLEAN(LEFT(_xlpm.x,FIND(".",_xlpm.x &amp; ".")-1))),""))))))</f>
        <v/>
      </c>
      <c r="D254">
        <v>46.085759999999603</v>
      </c>
      <c r="E254">
        <v>108.63072</v>
      </c>
      <c r="F254" t="str">
        <f>_xlfn.LET(_xlpm.raw,_xlfn.XLOOKUP(A254,SITE1!$C$4:$C$1223,SITE1!$E$4:$E$1223,_xlfn.XLOOKUP(A254,SITE1!$C$4:$C$1223,SITE1!$F$4:$F$1223)),_xlpm.cleanRaw,SUBSTITUTE(SUBSTITUTE(_xlpm.raw,"_PIN","."),"PIN","."),_xlpm.mainPart,MID(_xlpm.cleanRaw,2,FIND(".",_xlpm.cleanRaw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4" t="str">
        <f>_xlfn.LET(_xlpm.raw,_xlfn.XLOOKUP(A254,SITE3!$C$4:$C$1223,SITE3!$E$4:$E$1223,_xlfn.XLOOKUP(A254,SITE3!$C$4:$C$1223,SITE3!$F$4:$F$1223)),_xlpm.cleanRaw,SUBSTITUTE(_xlpm.raw,"_PIN","."),_xlpm.mainPart,MID(_xlpm.cleanRaw,2,FIND(".",_xlpm.cleanRaw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4" t="str">
        <f>_xlfn.LET(_xlpm.raw,_xlfn.XLOOKUP(A254,SITE5!$C$4:$C$1223,SITE5!$E$4:$E$1223,_xlfn.XLOOKUP(A254,SITE5!$C$4:$C$1223,SITE5!$F$4:$F$1223)),_xlpm.cleanRaw,SUBSTITUTE(_xlpm.raw,"_PIN","."),_xlpm.mainPart,MID(_xlpm.cleanRaw,2,FIND(".",_xlpm.cleanRaw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4" t="str">
        <f>_xlfn.LET(_xlpm.raw,_xlfn.XLOOKUP(A254,SITE5!$C$4:$C$1223,SITE5!$E$4:$E$1223,_xlfn.XLOOKUP(A254,SITE5!$C$4:$C$1223,SITE5!$F$4:$F$1223)),_xlpm.cleanRaw,SUBSTITUTE(_xlpm.raw,"_PIN","."),_xlpm.mainPart,MID(_xlpm.cleanRaw,2,FIND(".",_xlpm.cleanRaw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4" t="str">
        <f>""</f>
        <v/>
      </c>
      <c r="K254" t="str">
        <f t="shared" si="3"/>
        <v>G26;VCCCORE;;46.0857599999996;108.63072;;;;;</v>
      </c>
    </row>
    <row r="255" spans="1:11">
      <c r="A255" t="s">
        <v>3659</v>
      </c>
      <c r="B255" t="str">
        <f>_xlfn.XLOOKUP(A255,SITE1!$S$4:$S$1223,SITE1!$T$4:$T$1223)</f>
        <v>VCCCORE</v>
      </c>
      <c r="C255" t="str" cm="1">
        <f t="array" ref="C255">_xlfn.TEXTJOIN(",",TRUE,_xlfn.UNIQUE(TRANSPOSE(_xlfn.MAP(_xlfn.XLOOKUP(A255,SITE1!$C$4:$C$1223,SITE1!$G$4:$L$1223),_xlfn.LAMBDA(_xlpm.x,IF(_xlpm.x&lt;&gt;"",TRIM(CLEAN(LEFT(_xlpm.x,FIND(".",_xlpm.x &amp; ".")-1))),""))))))</f>
        <v/>
      </c>
      <c r="D255">
        <v>42.793919999999602</v>
      </c>
      <c r="E255">
        <v>108.63072</v>
      </c>
      <c r="F255" t="str">
        <f>_xlfn.LET(_xlpm.raw,_xlfn.XLOOKUP(A255,SITE1!$C$4:$C$1223,SITE1!$E$4:$E$1223,_xlfn.XLOOKUP(A255,SITE1!$C$4:$C$1223,SITE1!$F$4:$F$1223)),_xlpm.cleanRaw,SUBSTITUTE(SUBSTITUTE(_xlpm.raw,"_PIN","."),"PIN","."),_xlpm.mainPart,MID(_xlpm.cleanRaw,2,FIND(".",_xlpm.cleanRaw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5" t="str">
        <f>_xlfn.LET(_xlpm.raw,_xlfn.XLOOKUP(A255,SITE3!$C$4:$C$1223,SITE3!$E$4:$E$1223,_xlfn.XLOOKUP(A255,SITE3!$C$4:$C$1223,SITE3!$F$4:$F$1223)),_xlpm.cleanRaw,SUBSTITUTE(_xlpm.raw,"_PIN","."),_xlpm.mainPart,MID(_xlpm.cleanRaw,2,FIND(".",_xlpm.cleanRaw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5" t="str">
        <f>_xlfn.LET(_xlpm.raw,_xlfn.XLOOKUP(A255,SITE5!$C$4:$C$1223,SITE5!$E$4:$E$1223,_xlfn.XLOOKUP(A255,SITE5!$C$4:$C$1223,SITE5!$F$4:$F$1223)),_xlpm.cleanRaw,SUBSTITUTE(_xlpm.raw,"_PIN","."),_xlpm.mainPart,MID(_xlpm.cleanRaw,2,FIND(".",_xlpm.cleanRaw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5" t="str">
        <f>_xlfn.LET(_xlpm.raw,_xlfn.XLOOKUP(A255,SITE5!$C$4:$C$1223,SITE5!$E$4:$E$1223,_xlfn.XLOOKUP(A255,SITE5!$C$4:$C$1223,SITE5!$F$4:$F$1223)),_xlpm.cleanRaw,SUBSTITUTE(_xlpm.raw,"_PIN","."),_xlpm.mainPart,MID(_xlpm.cleanRaw,2,FIND(".",_xlpm.cleanRaw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5" t="str">
        <f>""</f>
        <v/>
      </c>
      <c r="K255" t="str">
        <f t="shared" si="3"/>
        <v>G27;VCCCORE;;42.7939199999996;108.63072;;;;;</v>
      </c>
    </row>
    <row r="256" spans="1:11">
      <c r="A256" t="s">
        <v>3660</v>
      </c>
      <c r="B256" t="str">
        <f>_xlfn.XLOOKUP(A256,SITE1!$S$4:$S$1223,SITE1!$T$4:$T$1223)</f>
        <v>VCCCORE</v>
      </c>
      <c r="C256" t="str" cm="1">
        <f t="array" ref="C256">_xlfn.TEXTJOIN(",",TRUE,_xlfn.UNIQUE(TRANSPOSE(_xlfn.MAP(_xlfn.XLOOKUP(A256,SITE1!$C$4:$C$1223,SITE1!$G$4:$L$1223),_xlfn.LAMBDA(_xlpm.x,IF(_xlpm.x&lt;&gt;"",TRIM(CLEAN(LEFT(_xlpm.x,FIND(".",_xlpm.x &amp; ".")-1))),""))))))</f>
        <v/>
      </c>
      <c r="D256">
        <v>39.502079999999999</v>
      </c>
      <c r="E256">
        <v>108.63072</v>
      </c>
      <c r="F256" t="str">
        <f>_xlfn.LET(_xlpm.raw,_xlfn.XLOOKUP(A256,SITE1!$C$4:$C$1223,SITE1!$E$4:$E$1223,_xlfn.XLOOKUP(A256,SITE1!$C$4:$C$1223,SITE1!$F$4:$F$1223)),_xlpm.cleanRaw,SUBSTITUTE(SUBSTITUTE(_xlpm.raw,"_PIN","."),"PIN","."),_xlpm.mainPart,MID(_xlpm.cleanRaw,2,FIND(".",_xlpm.cleanRaw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_xlfn.LET(_xlpm.raw,_xlfn.XLOOKUP(A256,SITE3!$C$4:$C$1223,SITE3!$E$4:$E$1223,_xlfn.XLOOKUP(A256,SITE3!$C$4:$C$1223,SITE3!$F$4:$F$1223)),_xlpm.cleanRaw,SUBSTITUTE(_xlpm.raw,"_PIN","."),_xlpm.mainPart,MID(_xlpm.cleanRaw,2,FIND(".",_xlpm.cleanRaw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6" t="str">
        <f>_xlfn.LET(_xlpm.raw,_xlfn.XLOOKUP(A256,SITE5!$C$4:$C$1223,SITE5!$E$4:$E$1223,_xlfn.XLOOKUP(A256,SITE5!$C$4:$C$1223,SITE5!$F$4:$F$1223)),_xlpm.cleanRaw,SUBSTITUTE(_xlpm.raw,"_PIN","."),_xlpm.mainPart,MID(_xlpm.cleanRaw,2,FIND(".",_xlpm.cleanRaw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6" t="str">
        <f>_xlfn.LET(_xlpm.raw,_xlfn.XLOOKUP(A256,SITE5!$C$4:$C$1223,SITE5!$E$4:$E$1223,_xlfn.XLOOKUP(A256,SITE5!$C$4:$C$1223,SITE5!$F$4:$F$1223)),_xlpm.cleanRaw,SUBSTITUTE(_xlpm.raw,"_PIN","."),_xlpm.mainPart,MID(_xlpm.cleanRaw,2,FIND(".",_xlpm.cleanRaw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6" t="str">
        <f>""</f>
        <v/>
      </c>
      <c r="K256" t="str">
        <f t="shared" si="3"/>
        <v>G28;VCCCORE;;39.50208;108.63072;;;;;</v>
      </c>
    </row>
    <row r="257" spans="1:11">
      <c r="A257" t="s">
        <v>3661</v>
      </c>
      <c r="B257" t="str">
        <f>_xlfn.XLOOKUP(A257,SITE1!$S$4:$S$1223,SITE1!$T$4:$T$1223)</f>
        <v>VCCCORE</v>
      </c>
      <c r="C257" t="str" cm="1">
        <f t="array" ref="C257">_xlfn.TEXTJOIN(",",TRUE,_xlfn.UNIQUE(TRANSPOSE(_xlfn.MAP(_xlfn.XLOOKUP(A257,SITE1!$C$4:$C$1223,SITE1!$G$4:$L$1223),_xlfn.LAMBDA(_xlpm.x,IF(_xlpm.x&lt;&gt;"",TRIM(CLEAN(LEFT(_xlpm.x,FIND(".",_xlpm.x &amp; ".")-1))),""))))))</f>
        <v/>
      </c>
      <c r="D257">
        <v>36.210239999999999</v>
      </c>
      <c r="E257">
        <v>108.63072</v>
      </c>
      <c r="F257" t="str">
        <f>_xlfn.LET(_xlpm.raw,_xlfn.XLOOKUP(A257,SITE1!$C$4:$C$1223,SITE1!$E$4:$E$1223,_xlfn.XLOOKUP(A257,SITE1!$C$4:$C$1223,SITE1!$F$4:$F$1223)),_xlpm.cleanRaw,SUBSTITUTE(SUBSTITUTE(_xlpm.raw,"_PIN","."),"PIN","."),_xlpm.mainPart,MID(_xlpm.cleanRaw,2,FIND(".",_xlpm.cleanRaw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_xlfn.LET(_xlpm.raw,_xlfn.XLOOKUP(A257,SITE3!$C$4:$C$1223,SITE3!$E$4:$E$1223,_xlfn.XLOOKUP(A257,SITE3!$C$4:$C$1223,SITE3!$F$4:$F$1223)),_xlpm.cleanRaw,SUBSTITUTE(_xlpm.raw,"_PIN","."),_xlpm.mainPart,MID(_xlpm.cleanRaw,2,FIND(".",_xlpm.cleanRaw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7" t="str">
        <f>_xlfn.LET(_xlpm.raw,_xlfn.XLOOKUP(A257,SITE5!$C$4:$C$1223,SITE5!$E$4:$E$1223,_xlfn.XLOOKUP(A257,SITE5!$C$4:$C$1223,SITE5!$F$4:$F$1223)),_xlpm.cleanRaw,SUBSTITUTE(_xlpm.raw,"_PIN","."),_xlpm.mainPart,MID(_xlpm.cleanRaw,2,FIND(".",_xlpm.cleanRaw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7" t="str">
        <f>_xlfn.LET(_xlpm.raw,_xlfn.XLOOKUP(A257,SITE5!$C$4:$C$1223,SITE5!$E$4:$E$1223,_xlfn.XLOOKUP(A257,SITE5!$C$4:$C$1223,SITE5!$F$4:$F$1223)),_xlpm.cleanRaw,SUBSTITUTE(_xlpm.raw,"_PIN","."),_xlpm.mainPart,MID(_xlpm.cleanRaw,2,FIND(".",_xlpm.cleanRaw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7" t="str">
        <f>""</f>
        <v/>
      </c>
      <c r="K257" t="str">
        <f t="shared" si="3"/>
        <v>G29;VCCCORE;;36.21024;108.63072;;;;;</v>
      </c>
    </row>
    <row r="258" spans="1:11">
      <c r="A258" t="s">
        <v>3662</v>
      </c>
      <c r="B258" t="str">
        <f>_xlfn.XLOOKUP(A258,SITE1!$S$4:$S$1223,SITE1!$T$4:$T$1223)</f>
        <v>VCCCORE</v>
      </c>
      <c r="C258" t="str" cm="1">
        <f t="array" ref="C258">_xlfn.TEXTJOIN(",",TRUE,_xlfn.UNIQUE(TRANSPOSE(_xlfn.MAP(_xlfn.XLOOKUP(A258,SITE1!$C$4:$C$1223,SITE1!$G$4:$L$1223),_xlfn.LAMBDA(_xlpm.x,IF(_xlpm.x&lt;&gt;"",TRIM(CLEAN(LEFT(_xlpm.x,FIND(".",_xlpm.x &amp; ".")-1))),""))))))</f>
        <v/>
      </c>
      <c r="D258">
        <v>32.918399999999998</v>
      </c>
      <c r="E258">
        <v>108.63072</v>
      </c>
      <c r="F258" t="str">
        <f>_xlfn.LET(_xlpm.raw,_xlfn.XLOOKUP(A258,SITE1!$C$4:$C$1223,SITE1!$E$4:$E$1223,_xlfn.XLOOKUP(A258,SITE1!$C$4:$C$1223,SITE1!$F$4:$F$1223)),_xlpm.cleanRaw,SUBSTITUTE(SUBSTITUTE(_xlpm.raw,"_PIN","."),"PIN","."),_xlpm.mainPart,MID(_xlpm.cleanRaw,2,FIND(".",_xlpm.cleanRaw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8" t="str">
        <f>_xlfn.LET(_xlpm.raw,_xlfn.XLOOKUP(A258,SITE3!$C$4:$C$1223,SITE3!$E$4:$E$1223,_xlfn.XLOOKUP(A258,SITE3!$C$4:$C$1223,SITE3!$F$4:$F$1223)),_xlpm.cleanRaw,SUBSTITUTE(_xlpm.raw,"_PIN","."),_xlpm.mainPart,MID(_xlpm.cleanRaw,2,FIND(".",_xlpm.cleanRaw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8" t="str">
        <f>_xlfn.LET(_xlpm.raw,_xlfn.XLOOKUP(A258,SITE5!$C$4:$C$1223,SITE5!$E$4:$E$1223,_xlfn.XLOOKUP(A258,SITE5!$C$4:$C$1223,SITE5!$F$4:$F$1223)),_xlpm.cleanRaw,SUBSTITUTE(_xlpm.raw,"_PIN","."),_xlpm.mainPart,MID(_xlpm.cleanRaw,2,FIND(".",_xlpm.cleanRaw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8" t="str">
        <f>_xlfn.LET(_xlpm.raw,_xlfn.XLOOKUP(A258,SITE5!$C$4:$C$1223,SITE5!$E$4:$E$1223,_xlfn.XLOOKUP(A258,SITE5!$C$4:$C$1223,SITE5!$F$4:$F$1223)),_xlpm.cleanRaw,SUBSTITUTE(_xlpm.raw,"_PIN","."),_xlpm.mainPart,MID(_xlpm.cleanRaw,2,FIND(".",_xlpm.cleanRaw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8" t="str">
        <f>""</f>
        <v/>
      </c>
      <c r="K258" t="str">
        <f t="shared" ref="K258:K321" si="4">A258&amp;";"&amp;B258&amp;";"&amp;C258&amp;";"&amp;D258&amp;";"&amp;E258&amp;";"&amp;F258&amp;";"&amp;G258&amp;";"&amp;H258&amp;";"&amp;I258&amp;";"&amp;J258</f>
        <v>G30;VCCCORE;;32.9184;108.63072;;;;;</v>
      </c>
    </row>
    <row r="259" spans="1:11">
      <c r="A259" t="s">
        <v>3663</v>
      </c>
      <c r="B259" t="str">
        <f>_xlfn.XLOOKUP(A259,SITE1!$S$4:$S$1223,SITE1!$T$4:$T$1223)</f>
        <v>VCCCORE</v>
      </c>
      <c r="C259" t="str" cm="1">
        <f t="array" ref="C259">_xlfn.TEXTJOIN(",",TRUE,_xlfn.UNIQUE(TRANSPOSE(_xlfn.MAP(_xlfn.XLOOKUP(A259,SITE1!$C$4:$C$1223,SITE1!$G$4:$L$1223),_xlfn.LAMBDA(_xlpm.x,IF(_xlpm.x&lt;&gt;"",TRIM(CLEAN(LEFT(_xlpm.x,FIND(".",_xlpm.x &amp; ".")-1))),""))))))</f>
        <v/>
      </c>
      <c r="D259">
        <v>29.626560000000001</v>
      </c>
      <c r="E259">
        <v>108.63072</v>
      </c>
      <c r="F259" t="str">
        <f>_xlfn.LET(_xlpm.raw,_xlfn.XLOOKUP(A259,SITE1!$C$4:$C$1223,SITE1!$E$4:$E$1223,_xlfn.XLOOKUP(A259,SITE1!$C$4:$C$1223,SITE1!$F$4:$F$1223)),_xlpm.cleanRaw,SUBSTITUTE(SUBSTITUTE(_xlpm.raw,"_PIN","."),"PIN","."),_xlpm.mainPart,MID(_xlpm.cleanRaw,2,FIND(".",_xlpm.cleanRaw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_xlfn.LET(_xlpm.raw,_xlfn.XLOOKUP(A259,SITE3!$C$4:$C$1223,SITE3!$E$4:$E$1223,_xlfn.XLOOKUP(A259,SITE3!$C$4:$C$1223,SITE3!$F$4:$F$1223)),_xlpm.cleanRaw,SUBSTITUTE(_xlpm.raw,"_PIN","."),_xlpm.mainPart,MID(_xlpm.cleanRaw,2,FIND(".",_xlpm.cleanRaw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9" t="str">
        <f>_xlfn.LET(_xlpm.raw,_xlfn.XLOOKUP(A259,SITE5!$C$4:$C$1223,SITE5!$E$4:$E$1223,_xlfn.XLOOKUP(A259,SITE5!$C$4:$C$1223,SITE5!$F$4:$F$1223)),_xlpm.cleanRaw,SUBSTITUTE(_xlpm.raw,"_PIN","."),_xlpm.mainPart,MID(_xlpm.cleanRaw,2,FIND(".",_xlpm.cleanRaw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9" t="str">
        <f>_xlfn.LET(_xlpm.raw,_xlfn.XLOOKUP(A259,SITE5!$C$4:$C$1223,SITE5!$E$4:$E$1223,_xlfn.XLOOKUP(A259,SITE5!$C$4:$C$1223,SITE5!$F$4:$F$1223)),_xlpm.cleanRaw,SUBSTITUTE(_xlpm.raw,"_PIN","."),_xlpm.mainPart,MID(_xlpm.cleanRaw,2,FIND(".",_xlpm.cleanRaw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9" t="str">
        <f>""</f>
        <v/>
      </c>
      <c r="K259" t="str">
        <f t="shared" si="4"/>
        <v>G31;VCCCORE;;29.62656;108.63072;;;;;</v>
      </c>
    </row>
    <row r="260" spans="1:11">
      <c r="A260" t="s">
        <v>3664</v>
      </c>
      <c r="B260" t="str">
        <f>_xlfn.XLOOKUP(A260,SITE1!$S$4:$S$1223,SITE1!$T$4:$T$1223)</f>
        <v>VCCCORE</v>
      </c>
      <c r="C260" t="str" cm="1">
        <f t="array" ref="C260">_xlfn.TEXTJOIN(",",TRUE,_xlfn.UNIQUE(TRANSPOSE(_xlfn.MAP(_xlfn.XLOOKUP(A260,SITE1!$C$4:$C$1223,SITE1!$G$4:$L$1223),_xlfn.LAMBDA(_xlpm.x,IF(_xlpm.x&lt;&gt;"",TRIM(CLEAN(LEFT(_xlpm.x,FIND(".",_xlpm.x &amp; ".")-1))),""))))))</f>
        <v/>
      </c>
      <c r="D260">
        <v>26.334719999999901</v>
      </c>
      <c r="E260">
        <v>108.63072</v>
      </c>
      <c r="F260" t="str">
        <f>_xlfn.LET(_xlpm.raw,_xlfn.XLOOKUP(A260,SITE1!$C$4:$C$1223,SITE1!$E$4:$E$1223,_xlfn.XLOOKUP(A260,SITE1!$C$4:$C$1223,SITE1!$F$4:$F$1223)),_xlpm.cleanRaw,SUBSTITUTE(SUBSTITUTE(_xlpm.raw,"_PIN","."),"PIN","."),_xlpm.mainPart,MID(_xlpm.cleanRaw,2,FIND(".",_xlpm.cleanRaw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0" t="str">
        <f>_xlfn.LET(_xlpm.raw,_xlfn.XLOOKUP(A260,SITE3!$C$4:$C$1223,SITE3!$E$4:$E$1223,_xlfn.XLOOKUP(A260,SITE3!$C$4:$C$1223,SITE3!$F$4:$F$1223)),_xlpm.cleanRaw,SUBSTITUTE(_xlpm.raw,"_PIN","."),_xlpm.mainPart,MID(_xlpm.cleanRaw,2,FIND(".",_xlpm.cleanRaw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0" t="str">
        <f>_xlfn.LET(_xlpm.raw,_xlfn.XLOOKUP(A260,SITE5!$C$4:$C$1223,SITE5!$E$4:$E$1223,_xlfn.XLOOKUP(A260,SITE5!$C$4:$C$1223,SITE5!$F$4:$F$1223)),_xlpm.cleanRaw,SUBSTITUTE(_xlpm.raw,"_PIN","."),_xlpm.mainPart,MID(_xlpm.cleanRaw,2,FIND(".",_xlpm.cleanRaw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0" t="str">
        <f>_xlfn.LET(_xlpm.raw,_xlfn.XLOOKUP(A260,SITE5!$C$4:$C$1223,SITE5!$E$4:$E$1223,_xlfn.XLOOKUP(A260,SITE5!$C$4:$C$1223,SITE5!$F$4:$F$1223)),_xlpm.cleanRaw,SUBSTITUTE(_xlpm.raw,"_PIN","."),_xlpm.mainPart,MID(_xlpm.cleanRaw,2,FIND(".",_xlpm.cleanRaw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0" t="str">
        <f>""</f>
        <v/>
      </c>
      <c r="K260" t="str">
        <f t="shared" si="4"/>
        <v>G32;VCCCORE;;26.3347199999999;108.63072;;;;;</v>
      </c>
    </row>
    <row r="261" spans="1:11">
      <c r="A261" t="s">
        <v>3665</v>
      </c>
      <c r="B261" t="str">
        <f>_xlfn.XLOOKUP(A261,SITE1!$S$4:$S$1223,SITE1!$T$4:$T$1223)</f>
        <v>VCCCORE</v>
      </c>
      <c r="C261" t="str" cm="1">
        <f t="array" ref="C261">_xlfn.TEXTJOIN(",",TRUE,_xlfn.UNIQUE(TRANSPOSE(_xlfn.MAP(_xlfn.XLOOKUP(A261,SITE1!$C$4:$C$1223,SITE1!$G$4:$L$1223),_xlfn.LAMBDA(_xlpm.x,IF(_xlpm.x&lt;&gt;"",TRIM(CLEAN(LEFT(_xlpm.x,FIND(".",_xlpm.x &amp; ".")-1))),""))))))</f>
        <v/>
      </c>
      <c r="D261">
        <v>23.04288</v>
      </c>
      <c r="E261">
        <v>108.63072</v>
      </c>
      <c r="F261" t="str">
        <f>_xlfn.LET(_xlpm.raw,_xlfn.XLOOKUP(A261,SITE1!$C$4:$C$1223,SITE1!$E$4:$E$1223,_xlfn.XLOOKUP(A261,SITE1!$C$4:$C$1223,SITE1!$F$4:$F$1223)),_xlpm.cleanRaw,SUBSTITUTE(SUBSTITUTE(_xlpm.raw,"_PIN","."),"PIN","."),_xlpm.mainPart,MID(_xlpm.cleanRaw,2,FIND(".",_xlpm.cleanRaw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1" t="str">
        <f>_xlfn.LET(_xlpm.raw,_xlfn.XLOOKUP(A261,SITE3!$C$4:$C$1223,SITE3!$E$4:$E$1223,_xlfn.XLOOKUP(A261,SITE3!$C$4:$C$1223,SITE3!$F$4:$F$1223)),_xlpm.cleanRaw,SUBSTITUTE(_xlpm.raw,"_PIN","."),_xlpm.mainPart,MID(_xlpm.cleanRaw,2,FIND(".",_xlpm.cleanRaw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1" t="str">
        <f>_xlfn.LET(_xlpm.raw,_xlfn.XLOOKUP(A261,SITE5!$C$4:$C$1223,SITE5!$E$4:$E$1223,_xlfn.XLOOKUP(A261,SITE5!$C$4:$C$1223,SITE5!$F$4:$F$1223)),_xlpm.cleanRaw,SUBSTITUTE(_xlpm.raw,"_PIN","."),_xlpm.mainPart,MID(_xlpm.cleanRaw,2,FIND(".",_xlpm.cleanRaw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1" t="str">
        <f>_xlfn.LET(_xlpm.raw,_xlfn.XLOOKUP(A261,SITE5!$C$4:$C$1223,SITE5!$E$4:$E$1223,_xlfn.XLOOKUP(A261,SITE5!$C$4:$C$1223,SITE5!$F$4:$F$1223)),_xlpm.cleanRaw,SUBSTITUTE(_xlpm.raw,"_PIN","."),_xlpm.mainPart,MID(_xlpm.cleanRaw,2,FIND(".",_xlpm.cleanRaw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1" t="str">
        <f>""</f>
        <v/>
      </c>
      <c r="K261" t="str">
        <f t="shared" si="4"/>
        <v>G33;VCCCORE;;23.04288;108.63072;;;;;</v>
      </c>
    </row>
    <row r="262" spans="1:11">
      <c r="A262" t="s">
        <v>3666</v>
      </c>
      <c r="B262" t="str">
        <f>_xlfn.XLOOKUP(A262,SITE1!$S$4:$S$1223,SITE1!$T$4:$T$1223)</f>
        <v>VCCCORE</v>
      </c>
      <c r="C262" t="str" cm="1">
        <f t="array" ref="C262">_xlfn.TEXTJOIN(",",TRUE,_xlfn.UNIQUE(TRANSPOSE(_xlfn.MAP(_xlfn.XLOOKUP(A262,SITE1!$C$4:$C$1223,SITE1!$G$4:$L$1223),_xlfn.LAMBDA(_xlpm.x,IF(_xlpm.x&lt;&gt;"",TRIM(CLEAN(LEFT(_xlpm.x,FIND(".",_xlpm.x &amp; ".")-1))),""))))))</f>
        <v/>
      </c>
      <c r="D262">
        <v>19.75104</v>
      </c>
      <c r="E262">
        <v>108.63072</v>
      </c>
      <c r="F262" t="str">
        <f>_xlfn.LET(_xlpm.raw,_xlfn.XLOOKUP(A262,SITE1!$C$4:$C$1223,SITE1!$E$4:$E$1223,_xlfn.XLOOKUP(A262,SITE1!$C$4:$C$1223,SITE1!$F$4:$F$1223)),_xlpm.cleanRaw,SUBSTITUTE(SUBSTITUTE(_xlpm.raw,"_PIN","."),"PIN","."),_xlpm.mainPart,MID(_xlpm.cleanRaw,2,FIND(".",_xlpm.cleanRaw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_xlfn.LET(_xlpm.raw,_xlfn.XLOOKUP(A262,SITE3!$C$4:$C$1223,SITE3!$E$4:$E$1223,_xlfn.XLOOKUP(A262,SITE3!$C$4:$C$1223,SITE3!$F$4:$F$1223)),_xlpm.cleanRaw,SUBSTITUTE(_xlpm.raw,"_PIN","."),_xlpm.mainPart,MID(_xlpm.cleanRaw,2,FIND(".",_xlpm.cleanRaw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2" t="str">
        <f>_xlfn.LET(_xlpm.raw,_xlfn.XLOOKUP(A262,SITE5!$C$4:$C$1223,SITE5!$E$4:$E$1223,_xlfn.XLOOKUP(A262,SITE5!$C$4:$C$1223,SITE5!$F$4:$F$1223)),_xlpm.cleanRaw,SUBSTITUTE(_xlpm.raw,"_PIN","."),_xlpm.mainPart,MID(_xlpm.cleanRaw,2,FIND(".",_xlpm.cleanRaw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2" t="str">
        <f>_xlfn.LET(_xlpm.raw,_xlfn.XLOOKUP(A262,SITE5!$C$4:$C$1223,SITE5!$E$4:$E$1223,_xlfn.XLOOKUP(A262,SITE5!$C$4:$C$1223,SITE5!$F$4:$F$1223)),_xlpm.cleanRaw,SUBSTITUTE(_xlpm.raw,"_PIN","."),_xlpm.mainPart,MID(_xlpm.cleanRaw,2,FIND(".",_xlpm.cleanRaw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2" t="str">
        <f>""</f>
        <v/>
      </c>
      <c r="K262" t="str">
        <f t="shared" si="4"/>
        <v>G34;VCCCORE;;19.75104;108.63072;;;;;</v>
      </c>
    </row>
    <row r="263" spans="1:11">
      <c r="A263" t="s">
        <v>4108</v>
      </c>
      <c r="B263" t="str">
        <f>_xlfn.XLOOKUP(A263,SITE1!$S$4:$S$1223,SITE1!$T$4:$T$1223)</f>
        <v>VSS</v>
      </c>
      <c r="C263" t="str" cm="1">
        <f t="array" ref="C263">_xlfn.TEXTJOIN(",",TRUE,_xlfn.UNIQUE(TRANSPOSE(_xlfn.MAP(_xlfn.XLOOKUP(A263,SITE1!$C$4:$C$1223,SITE1!$G$4:$L$1223),_xlfn.LAMBDA(_xlpm.x,IF(_xlpm.x&lt;&gt;"",TRIM(CLEAN(LEFT(_xlpm.x,FIND(".",_xlpm.x &amp; ".")-1))),""))))))</f>
        <v/>
      </c>
      <c r="D263">
        <v>16.459199999999999</v>
      </c>
      <c r="E263">
        <v>108.63072</v>
      </c>
      <c r="F263" t="str">
        <f>_xlfn.LET(_xlpm.raw,_xlfn.XLOOKUP(A263,SITE1!$C$4:$C$1223,SITE1!$E$4:$E$1223,_xlfn.XLOOKUP(A263,SITE1!$C$4:$C$1223,SITE1!$F$4:$F$1223)),_xlpm.cleanRaw,SUBSTITUTE(SUBSTITUTE(_xlpm.raw,"_PIN","."),"PIN","."),_xlpm.mainPart,MID(_xlpm.cleanRaw,2,FIND(".",_xlpm.cleanRaw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_xlfn.LET(_xlpm.raw,_xlfn.XLOOKUP(A263,SITE3!$C$4:$C$1223,SITE3!$E$4:$E$1223,_xlfn.XLOOKUP(A263,SITE3!$C$4:$C$1223,SITE3!$F$4:$F$1223)),_xlpm.cleanRaw,SUBSTITUTE(_xlpm.raw,"_PIN","."),_xlpm.mainPart,MID(_xlpm.cleanRaw,2,FIND(".",_xlpm.cleanRaw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3" t="str">
        <f>_xlfn.LET(_xlpm.raw,_xlfn.XLOOKUP(A263,SITE5!$C$4:$C$1223,SITE5!$E$4:$E$1223,_xlfn.XLOOKUP(A263,SITE5!$C$4:$C$1223,SITE5!$F$4:$F$1223)),_xlpm.cleanRaw,SUBSTITUTE(_xlpm.raw,"_PIN","."),_xlpm.mainPart,MID(_xlpm.cleanRaw,2,FIND(".",_xlpm.cleanRaw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3" t="str">
        <f>_xlfn.LET(_xlpm.raw,_xlfn.XLOOKUP(A263,SITE5!$C$4:$C$1223,SITE5!$E$4:$E$1223,_xlfn.XLOOKUP(A263,SITE5!$C$4:$C$1223,SITE5!$F$4:$F$1223)),_xlpm.cleanRaw,SUBSTITUTE(_xlpm.raw,"_PIN","."),_xlpm.mainPart,MID(_xlpm.cleanRaw,2,FIND(".",_xlpm.cleanRaw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3" t="str">
        <f>""</f>
        <v/>
      </c>
      <c r="K263" t="str">
        <f t="shared" si="4"/>
        <v>G35;VSS;;16.4592;108.63072;;;;;</v>
      </c>
    </row>
    <row r="264" spans="1:11">
      <c r="A264" t="s">
        <v>716</v>
      </c>
      <c r="B264" t="str">
        <f>_xlfn.XLOOKUP(A264,SITE1!$S$4:$S$1223,SITE1!$T$4:$T$1223)</f>
        <v>DDI2_TXP[3]</v>
      </c>
      <c r="C264" t="str" cm="1">
        <f t="array" ref="C264">_xlfn.TEXTJOIN(",",TRUE,_xlfn.UNIQUE(TRANSPOSE(_xlfn.MAP(_xlfn.XLOOKUP(A264,SITE1!$C$4:$C$1223,SITE1!$G$4:$L$1223),_xlfn.LAMBDA(_xlpm.x,IF(_xlpm.x&lt;&gt;"",TRIM(CLEAN(LEFT(_xlpm.x,FIND(".",_xlpm.x &amp; ".")-1))),""))))))</f>
        <v>LA144</v>
      </c>
      <c r="D264">
        <v>13.167359999999899</v>
      </c>
      <c r="E264">
        <v>108.63072</v>
      </c>
      <c r="F264" t="str">
        <f>_xlfn.LET(_xlpm.raw,_xlfn.XLOOKUP(A264,SITE1!$C$4:$C$1223,SITE1!$E$4:$E$1223,_xlfn.XLOOKUP(A264,SITE1!$C$4:$C$1223,SITE1!$F$4:$F$1223)),_xlpm.cleanRaw,SUBSTITUTE(SUBSTITUTE(_xlpm.raw,"_PIN","."),"PIN","."),_xlpm.mainPart,MID(_xlpm.cleanRaw,2,FIND(".",_xlpm.cleanRaw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G264" t="str">
        <f>_xlfn.LET(_xlpm.raw,_xlfn.XLOOKUP(A264,SITE3!$C$4:$C$1223,SITE3!$E$4:$E$1223,_xlfn.XLOOKUP(A264,SITE3!$C$4:$C$1223,SITE3!$F$4:$F$1223)),_xlpm.cleanRaw,SUBSTITUTE(_xlpm.raw,"_PIN","."),_xlpm.mainPart,MID(_xlpm.cleanRaw,2,FIND(".",_xlpm.cleanRaw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809106</v>
      </c>
      <c r="H264" t="str">
        <f>_xlfn.LET(_xlpm.raw,_xlfn.XLOOKUP(A264,SITE5!$C$4:$C$1223,SITE5!$E$4:$E$1223,_xlfn.XLOOKUP(A264,SITE5!$C$4:$C$1223,SITE5!$F$4:$F$1223)),_xlpm.cleanRaw,SUBSTITUTE(_xlpm.raw,"_PIN","."),_xlpm.mainPart,MID(_xlpm.cleanRaw,2,FIND(".",_xlpm.cleanRaw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I264" t="str">
        <f>_xlfn.LET(_xlpm.raw,_xlfn.XLOOKUP(A264,SITE5!$C$4:$C$1223,SITE5!$E$4:$E$1223,_xlfn.XLOOKUP(A264,SITE5!$C$4:$C$1223,SITE5!$F$4:$F$1223)),_xlpm.cleanRaw,SUBSTITUTE(_xlpm.raw,"_PIN","."),_xlpm.mainPart,MID(_xlpm.cleanRaw,2,FIND(".",_xlpm.cleanRaw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J264" t="str">
        <f>""</f>
        <v/>
      </c>
      <c r="K264" t="str">
        <f t="shared" si="4"/>
        <v>G36;DDI2_TXP[3];LA144;13.1673599999999;108.63072;505067;809106;708070;708070;</v>
      </c>
    </row>
    <row r="265" spans="1:11">
      <c r="A265" t="s">
        <v>683</v>
      </c>
      <c r="B265" t="str">
        <f>_xlfn.XLOOKUP(A265,SITE1!$S$4:$S$1223,SITE1!$T$4:$T$1223)</f>
        <v>DDI2_TXN[3]</v>
      </c>
      <c r="C265" t="str" cm="1">
        <f t="array" ref="C265">_xlfn.TEXTJOIN(",",TRUE,_xlfn.UNIQUE(TRANSPOSE(_xlfn.MAP(_xlfn.XLOOKUP(A265,SITE1!$C$4:$C$1223,SITE1!$G$4:$L$1223),_xlfn.LAMBDA(_xlpm.x,IF(_xlpm.x&lt;&gt;"",TRIM(CLEAN(LEFT(_xlpm.x,FIND(".",_xlpm.x &amp; ".")-1))),""))))))</f>
        <v>LA144</v>
      </c>
      <c r="D265">
        <v>9.8755199999999999</v>
      </c>
      <c r="E265">
        <v>108.63072</v>
      </c>
      <c r="F265" t="str">
        <f>_xlfn.LET(_xlpm.raw,_xlfn.XLOOKUP(A265,SITE1!$C$4:$C$1223,SITE1!$E$4:$E$1223,_xlfn.XLOOKUP(A265,SITE1!$C$4:$C$1223,SITE1!$F$4:$F$1223)),_xlpm.cleanRaw,SUBSTITUTE(SUBSTITUTE(_xlpm.raw,"_PIN","."),"PIN","."),_xlpm.mainPart,MID(_xlpm.cleanRaw,2,FIND(".",_xlpm.cleanRaw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G265" t="str">
        <f>_xlfn.LET(_xlpm.raw,_xlfn.XLOOKUP(A265,SITE3!$C$4:$C$1223,SITE3!$E$4:$E$1223,_xlfn.XLOOKUP(A265,SITE3!$C$4:$C$1223,SITE3!$F$4:$F$1223)),_xlpm.cleanRaw,SUBSTITUTE(_xlpm.raw,"_PIN","."),_xlpm.mainPart,MID(_xlpm.cleanRaw,2,FIND(".",_xlpm.cleanRaw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809104</v>
      </c>
      <c r="H265" t="str">
        <f>_xlfn.LET(_xlpm.raw,_xlfn.XLOOKUP(A265,SITE5!$C$4:$C$1223,SITE5!$E$4:$E$1223,_xlfn.XLOOKUP(A265,SITE5!$C$4:$C$1223,SITE5!$F$4:$F$1223)),_xlpm.cleanRaw,SUBSTITUTE(_xlpm.raw,"_PIN","."),_xlpm.mainPart,MID(_xlpm.cleanRaw,2,FIND(".",_xlpm.cleanRaw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I265" t="str">
        <f>_xlfn.LET(_xlpm.raw,_xlfn.XLOOKUP(A265,SITE5!$C$4:$C$1223,SITE5!$E$4:$E$1223,_xlfn.XLOOKUP(A265,SITE5!$C$4:$C$1223,SITE5!$F$4:$F$1223)),_xlpm.cleanRaw,SUBSTITUTE(_xlpm.raw,"_PIN","."),_xlpm.mainPart,MID(_xlpm.cleanRaw,2,FIND(".",_xlpm.cleanRaw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J265" t="str">
        <f>""</f>
        <v/>
      </c>
      <c r="K265" t="str">
        <f t="shared" si="4"/>
        <v>G37;DDI2_TXN[3];LA144;9.87552;108.63072;505069;809104;708068;708068;</v>
      </c>
    </row>
    <row r="266" spans="1:11">
      <c r="A266" t="s">
        <v>4109</v>
      </c>
      <c r="B266" t="str">
        <f>_xlfn.XLOOKUP(A266,SITE1!$S$4:$S$1223,SITE1!$T$4:$T$1223)</f>
        <v>VSS</v>
      </c>
      <c r="C266" t="str" cm="1">
        <f t="array" ref="C266">_xlfn.TEXTJOIN(",",TRUE,_xlfn.UNIQUE(TRANSPOSE(_xlfn.MAP(_xlfn.XLOOKUP(A266,SITE1!$C$4:$C$1223,SITE1!$G$4:$L$1223),_xlfn.LAMBDA(_xlpm.x,IF(_xlpm.x&lt;&gt;"",TRIM(CLEAN(LEFT(_xlpm.x,FIND(".",_xlpm.x &amp; ".")-1))),""))))))</f>
        <v/>
      </c>
      <c r="D266">
        <v>6.5836799999999904</v>
      </c>
      <c r="E266">
        <v>108.63072</v>
      </c>
      <c r="F266" t="str">
        <f>_xlfn.LET(_xlpm.raw,_xlfn.XLOOKUP(A266,SITE1!$C$4:$C$1223,SITE1!$E$4:$E$1223,_xlfn.XLOOKUP(A266,SITE1!$C$4:$C$1223,SITE1!$F$4:$F$1223)),_xlpm.cleanRaw,SUBSTITUTE(SUBSTITUTE(_xlpm.raw,"_PIN","."),"PIN","."),_xlpm.mainPart,MID(_xlpm.cleanRaw,2,FIND(".",_xlpm.cleanRaw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_xlfn.LET(_xlpm.raw,_xlfn.XLOOKUP(A266,SITE3!$C$4:$C$1223,SITE3!$E$4:$E$1223,_xlfn.XLOOKUP(A266,SITE3!$C$4:$C$1223,SITE3!$F$4:$F$1223)),_xlpm.cleanRaw,SUBSTITUTE(_xlpm.raw,"_PIN","."),_xlpm.mainPart,MID(_xlpm.cleanRaw,2,FIND(".",_xlpm.cleanRaw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6" t="str">
        <f>_xlfn.LET(_xlpm.raw,_xlfn.XLOOKUP(A266,SITE5!$C$4:$C$1223,SITE5!$E$4:$E$1223,_xlfn.XLOOKUP(A266,SITE5!$C$4:$C$1223,SITE5!$F$4:$F$1223)),_xlpm.cleanRaw,SUBSTITUTE(_xlpm.raw,"_PIN","."),_xlpm.mainPart,MID(_xlpm.cleanRaw,2,FIND(".",_xlpm.cleanRaw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6" t="str">
        <f>_xlfn.LET(_xlpm.raw,_xlfn.XLOOKUP(A266,SITE5!$C$4:$C$1223,SITE5!$E$4:$E$1223,_xlfn.XLOOKUP(A266,SITE5!$C$4:$C$1223,SITE5!$F$4:$F$1223)),_xlpm.cleanRaw,SUBSTITUTE(_xlpm.raw,"_PIN","."),_xlpm.mainPart,MID(_xlpm.cleanRaw,2,FIND(".",_xlpm.cleanRaw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6" t="str">
        <f>""</f>
        <v/>
      </c>
      <c r="K266" t="str">
        <f t="shared" si="4"/>
        <v>G38;VSS;;6.58367999999999;108.63072;;;;;</v>
      </c>
    </row>
    <row r="267" spans="1:11">
      <c r="A267" t="s">
        <v>582</v>
      </c>
      <c r="B267" t="str">
        <f>_xlfn.XLOOKUP(A267,SITE1!$S$4:$S$1223,SITE1!$T$4:$T$1223)</f>
        <v>DDI1_TXN[1]</v>
      </c>
      <c r="C267" t="str" cm="1">
        <f t="array" ref="C267">_xlfn.TEXTJOIN(",",TRUE,_xlfn.UNIQUE(TRANSPOSE(_xlfn.MAP(_xlfn.XLOOKUP(A267,SITE1!$C$4:$C$1223,SITE1!$G$4:$L$1223),_xlfn.LAMBDA(_xlpm.x,IF(_xlpm.x&lt;&gt;"",TRIM(CLEAN(LEFT(_xlpm.x,FIND(".",_xlpm.x &amp; ".")-1))),""))))))</f>
        <v>LA141</v>
      </c>
      <c r="D267">
        <v>3.2918399999999899</v>
      </c>
      <c r="E267">
        <v>108.63072</v>
      </c>
      <c r="F267" t="str">
        <f>_xlfn.LET(_xlpm.raw,_xlfn.XLOOKUP(A267,SITE1!$C$4:$C$1223,SITE1!$E$4:$E$1223,_xlfn.XLOOKUP(A267,SITE1!$C$4:$C$1223,SITE1!$F$4:$F$1223)),_xlpm.cleanRaw,SUBSTITUTE(SUBSTITUTE(_xlpm.raw,"_PIN","."),"PIN","."),_xlpm.mainPart,MID(_xlpm.cleanRaw,2,FIND(".",_xlpm.cleanRaw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G267" t="str">
        <f>_xlfn.LET(_xlpm.raw,_xlfn.XLOOKUP(A267,SITE3!$C$4:$C$1223,SITE3!$E$4:$E$1223,_xlfn.XLOOKUP(A267,SITE3!$C$4:$C$1223,SITE3!$F$4:$F$1223)),_xlpm.cleanRaw,SUBSTITUTE(_xlpm.raw,"_PIN","."),_xlpm.mainPart,MID(_xlpm.cleanRaw,2,FIND(".",_xlpm.cleanRaw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503025</v>
      </c>
      <c r="H267" t="str">
        <f>_xlfn.LET(_xlpm.raw,_xlfn.XLOOKUP(A267,SITE5!$C$4:$C$1223,SITE5!$E$4:$E$1223,_xlfn.XLOOKUP(A267,SITE5!$C$4:$C$1223,SITE5!$F$4:$F$1223)),_xlpm.cleanRaw,SUBSTITUTE(_xlpm.raw,"_PIN","."),_xlpm.mainPart,MID(_xlpm.cleanRaw,2,FIND(".",_xlpm.cleanRaw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I267" t="str">
        <f>_xlfn.LET(_xlpm.raw,_xlfn.XLOOKUP(A267,SITE5!$C$4:$C$1223,SITE5!$E$4:$E$1223,_xlfn.XLOOKUP(A267,SITE5!$C$4:$C$1223,SITE5!$F$4:$F$1223)),_xlpm.cleanRaw,SUBSTITUTE(_xlpm.raw,"_PIN","."),_xlpm.mainPart,MID(_xlpm.cleanRaw,2,FIND(".",_xlpm.cleanRaw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J267" t="str">
        <f>""</f>
        <v/>
      </c>
      <c r="K267" t="str">
        <f t="shared" si="4"/>
        <v>G39;DDI1_TXN[1];LA141;3.29183999999999;108.63072;504111;503025;708060;708060;</v>
      </c>
    </row>
    <row r="268" spans="1:11">
      <c r="A268" t="s">
        <v>618</v>
      </c>
      <c r="B268" t="str">
        <f>_xlfn.XLOOKUP(A268,SITE1!$S$4:$S$1223,SITE1!$T$4:$T$1223)</f>
        <v>DDI1_TXP[1]</v>
      </c>
      <c r="C268" t="str" cm="1">
        <f t="array" ref="C268">_xlfn.TEXTJOIN(",",TRUE,_xlfn.UNIQUE(TRANSPOSE(_xlfn.MAP(_xlfn.XLOOKUP(A268,SITE1!$C$4:$C$1223,SITE1!$G$4:$L$1223),_xlfn.LAMBDA(_xlpm.x,IF(_xlpm.x&lt;&gt;"",TRIM(CLEAN(LEFT(_xlpm.x,FIND(".",_xlpm.x &amp; ".")-1))),""))))))</f>
        <v>LA141</v>
      </c>
      <c r="D268">
        <v>0</v>
      </c>
      <c r="E268">
        <v>108.63072</v>
      </c>
      <c r="F268" t="str">
        <f>_xlfn.LET(_xlpm.raw,_xlfn.XLOOKUP(A268,SITE1!$C$4:$C$1223,SITE1!$E$4:$E$1223,_xlfn.XLOOKUP(A268,SITE1!$C$4:$C$1223,SITE1!$F$4:$F$1223)),_xlpm.cleanRaw,SUBSTITUTE(SUBSTITUTE(_xlpm.raw,"_PIN","."),"PIN","."),_xlpm.mainPart,MID(_xlpm.cleanRaw,2,FIND(".",_xlpm.cleanRaw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G268" t="str">
        <f>_xlfn.LET(_xlpm.raw,_xlfn.XLOOKUP(A268,SITE3!$C$4:$C$1223,SITE3!$E$4:$E$1223,_xlfn.XLOOKUP(A268,SITE3!$C$4:$C$1223,SITE3!$F$4:$F$1223)),_xlpm.cleanRaw,SUBSTITUTE(_xlpm.raw,"_PIN","."),_xlpm.mainPart,MID(_xlpm.cleanRaw,2,FIND(".",_xlpm.cleanRaw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503023</v>
      </c>
      <c r="H268" t="str">
        <f>_xlfn.LET(_xlpm.raw,_xlfn.XLOOKUP(A268,SITE5!$C$4:$C$1223,SITE5!$E$4:$E$1223,_xlfn.XLOOKUP(A268,SITE5!$C$4:$C$1223,SITE5!$F$4:$F$1223)),_xlpm.cleanRaw,SUBSTITUTE(_xlpm.raw,"_PIN","."),_xlpm.mainPart,MID(_xlpm.cleanRaw,2,FIND(".",_xlpm.cleanRaw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I268" t="str">
        <f>_xlfn.LET(_xlpm.raw,_xlfn.XLOOKUP(A268,SITE5!$C$4:$C$1223,SITE5!$E$4:$E$1223,_xlfn.XLOOKUP(A268,SITE5!$C$4:$C$1223,SITE5!$F$4:$F$1223)),_xlpm.cleanRaw,SUBSTITUTE(_xlpm.raw,"_PIN","."),_xlpm.mainPart,MID(_xlpm.cleanRaw,2,FIND(".",_xlpm.cleanRaw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J268" t="str">
        <f>""</f>
        <v/>
      </c>
      <c r="K268" t="str">
        <f t="shared" si="4"/>
        <v>G40;DDI1_TXP[1];LA141;0;108.63072;504113;503023;708062;708062;</v>
      </c>
    </row>
    <row r="269" spans="1:11">
      <c r="A269" t="s">
        <v>3774</v>
      </c>
      <c r="B269" t="str">
        <f>_xlfn.XLOOKUP(A269,SITE1!$S$4:$S$1223,SITE1!$T$4:$T$1223)</f>
        <v>VCCSA</v>
      </c>
      <c r="C269" t="str" cm="1">
        <f t="array" ref="C269">_xlfn.TEXTJOIN(",",TRUE,_xlfn.UNIQUE(TRANSPOSE(_xlfn.MAP(_xlfn.XLOOKUP(A269,SITE1!$C$4:$C$1223,SITE1!$G$4:$L$1223),_xlfn.LAMBDA(_xlpm.x,IF(_xlpm.x&lt;&gt;"",TRIM(CLEAN(LEFT(_xlpm.x,FIND(".",_xlpm.x &amp; ".")-1))),""))))))</f>
        <v/>
      </c>
      <c r="D269">
        <v>128.38176000000001</v>
      </c>
      <c r="E269">
        <v>105.33888</v>
      </c>
      <c r="F269" t="str">
        <f>_xlfn.LET(_xlpm.raw,_xlfn.XLOOKUP(A269,SITE1!$C$4:$C$1223,SITE1!$E$4:$E$1223,_xlfn.XLOOKUP(A269,SITE1!$C$4:$C$1223,SITE1!$F$4:$F$1223)),_xlpm.cleanRaw,SUBSTITUTE(SUBSTITUTE(_xlpm.raw,"_PIN","."),"PIN","."),_xlpm.mainPart,MID(_xlpm.cleanRaw,2,FIND(".",_xlpm.cleanRaw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_xlfn.LET(_xlpm.raw,_xlfn.XLOOKUP(A269,SITE3!$C$4:$C$1223,SITE3!$E$4:$E$1223,_xlfn.XLOOKUP(A269,SITE3!$C$4:$C$1223,SITE3!$F$4:$F$1223)),_xlpm.cleanRaw,SUBSTITUTE(_xlpm.raw,"_PIN","."),_xlpm.mainPart,MID(_xlpm.cleanRaw,2,FIND(".",_xlpm.cleanRaw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9" t="str">
        <f>_xlfn.LET(_xlpm.raw,_xlfn.XLOOKUP(A269,SITE5!$C$4:$C$1223,SITE5!$E$4:$E$1223,_xlfn.XLOOKUP(A269,SITE5!$C$4:$C$1223,SITE5!$F$4:$F$1223)),_xlpm.cleanRaw,SUBSTITUTE(_xlpm.raw,"_PIN","."),_xlpm.mainPart,MID(_xlpm.cleanRaw,2,FIND(".",_xlpm.cleanRaw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9" t="str">
        <f>_xlfn.LET(_xlpm.raw,_xlfn.XLOOKUP(A269,SITE5!$C$4:$C$1223,SITE5!$E$4:$E$1223,_xlfn.XLOOKUP(A269,SITE5!$C$4:$C$1223,SITE5!$F$4:$F$1223)),_xlpm.cleanRaw,SUBSTITUTE(_xlpm.raw,"_PIN","."),_xlpm.mainPart,MID(_xlpm.cleanRaw,2,FIND(".",_xlpm.cleanRaw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9" t="str">
        <f>""</f>
        <v/>
      </c>
      <c r="K269" t="str">
        <f t="shared" si="4"/>
        <v>H1;VCCSA;;128.38176;105.33888;;;;;</v>
      </c>
    </row>
    <row r="270" spans="1:11">
      <c r="A270" t="s">
        <v>3352</v>
      </c>
      <c r="B270" t="str">
        <f>_xlfn.XLOOKUP(A270,SITE1!$S$4:$S$1223,SITE1!$T$4:$T$1223)</f>
        <v>PCIEX16_TXN[9]</v>
      </c>
      <c r="C270" t="str" cm="1">
        <f t="array" ref="C270">_xlfn.TEXTJOIN(",",TRUE,_xlfn.UNIQUE(TRANSPOSE(_xlfn.MAP(_xlfn.XLOOKUP(A270,SITE1!$C$4:$C$1223,SITE1!$G$4:$L$1223),_xlfn.LAMBDA(_xlpm.x,IF(_xlpm.x&lt;&gt;"",TRIM(CLEAN(LEFT(_xlpm.x,FIND(".",_xlpm.x &amp; ".")-1))),""))))))</f>
        <v>LA119,CA119,KA110</v>
      </c>
      <c r="D270">
        <v>125.08992000000001</v>
      </c>
      <c r="E270">
        <v>105.33888</v>
      </c>
      <c r="F270" t="str">
        <f>_xlfn.LET(_xlpm.raw,_xlfn.XLOOKUP(A270,SITE1!$C$4:$C$1223,SITE1!$E$4:$E$1223,_xlfn.XLOOKUP(A270,SITE1!$C$4:$C$1223,SITE1!$F$4:$F$1223)),_xlpm.cleanRaw,SUBSTITUTE(SUBSTITUTE(_xlpm.raw,"_PIN","."),"PIN","."),_xlpm.mainPart,MID(_xlpm.cleanRaw,2,FIND(".",_xlpm.cleanRaw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G270" t="str">
        <f>_xlfn.LET(_xlpm.raw,_xlfn.XLOOKUP(A270,SITE3!$C$4:$C$1223,SITE3!$E$4:$E$1223,_xlfn.XLOOKUP(A270,SITE3!$C$4:$C$1223,SITE3!$F$4:$F$1223)),_xlpm.cleanRaw,SUBSTITUTE(_xlpm.raw,"_PIN","."),_xlpm.mainPart,MID(_xlpm.cleanRaw,2,FIND(".",_xlpm.cleanRaw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270" t="str">
        <f>_xlfn.LET(_xlpm.raw,_xlfn.XLOOKUP(A270,SITE5!$C$4:$C$1223,SITE5!$E$4:$E$1223,_xlfn.XLOOKUP(A270,SITE5!$C$4:$C$1223,SITE5!$F$4:$F$1223)),_xlpm.cleanRaw,SUBSTITUTE(_xlpm.raw,"_PIN","."),_xlpm.mainPart,MID(_xlpm.cleanRaw,2,FIND(".",_xlpm.cleanRaw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270" t="str">
        <f>_xlfn.LET(_xlpm.raw,_xlfn.XLOOKUP(A270,SITE5!$C$4:$C$1223,SITE5!$E$4:$E$1223,_xlfn.XLOOKUP(A270,SITE5!$C$4:$C$1223,SITE5!$F$4:$F$1223)),_xlpm.cleanRaw,SUBSTITUTE(_xlpm.raw,"_PIN","."),_xlpm.mainPart,MID(_xlpm.cleanRaw,2,FIND(".",_xlpm.cleanRaw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270" t="str">
        <f>""</f>
        <v/>
      </c>
      <c r="K270" t="str">
        <f t="shared" si="4"/>
        <v>H2;PCIEX16_TXN[9];LA119,CA119,KA110;125.08992;105.33888;505074;808044;709031;709031;</v>
      </c>
    </row>
    <row r="271" spans="1:11">
      <c r="A271" t="s">
        <v>3409</v>
      </c>
      <c r="B271" t="str">
        <f>_xlfn.XLOOKUP(A271,SITE1!$S$4:$S$1223,SITE1!$T$4:$T$1223)</f>
        <v>PCIEX16_TXP[9]</v>
      </c>
      <c r="C271" t="str" cm="1">
        <f t="array" ref="C271">_xlfn.TEXTJOIN(",",TRUE,_xlfn.UNIQUE(TRANSPOSE(_xlfn.MAP(_xlfn.XLOOKUP(A271,SITE1!$C$4:$C$1223,SITE1!$G$4:$L$1223),_xlfn.LAMBDA(_xlpm.x,IF(_xlpm.x&lt;&gt;"",TRIM(CLEAN(LEFT(_xlpm.x,FIND(".",_xlpm.x &amp; ".")-1))),""))))))</f>
        <v/>
      </c>
      <c r="D271">
        <v>121.79808</v>
      </c>
      <c r="E271">
        <v>105.33888</v>
      </c>
      <c r="F271" t="str">
        <f>_xlfn.LET(_xlpm.raw,_xlfn.XLOOKUP(A271,SITE1!$C$4:$C$1223,SITE1!$E$4:$E$1223,_xlfn.XLOOKUP(A271,SITE1!$C$4:$C$1223,SITE1!$F$4:$F$1223)),_xlpm.cleanRaw,SUBSTITUTE(SUBSTITUTE(_xlpm.raw,"_PIN","."),"PIN","."),_xlpm.mainPart,MID(_xlpm.cleanRaw,2,FIND(".",_xlpm.cleanRaw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G271" t="str">
        <f>_xlfn.LET(_xlpm.raw,_xlfn.XLOOKUP(A271,SITE3!$C$4:$C$1223,SITE3!$E$4:$E$1223,_xlfn.XLOOKUP(A271,SITE3!$C$4:$C$1223,SITE3!$F$4:$F$1223)),_xlpm.cleanRaw,SUBSTITUTE(_xlpm.raw,"_PIN","."),_xlpm.mainPart,MID(_xlpm.cleanRaw,2,FIND(".",_xlpm.cleanRaw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271" t="str">
        <f>_xlfn.LET(_xlpm.raw,_xlfn.XLOOKUP(A271,SITE5!$C$4:$C$1223,SITE5!$E$4:$E$1223,_xlfn.XLOOKUP(A271,SITE5!$C$4:$C$1223,SITE5!$F$4:$F$1223)),_xlpm.cleanRaw,SUBSTITUTE(_xlpm.raw,"_PIN","."),_xlpm.mainPart,MID(_xlpm.cleanRaw,2,FIND(".",_xlpm.cleanRaw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271" t="str">
        <f>_xlfn.LET(_xlpm.raw,_xlfn.XLOOKUP(A271,SITE5!$C$4:$C$1223,SITE5!$E$4:$E$1223,_xlfn.XLOOKUP(A271,SITE5!$C$4:$C$1223,SITE5!$F$4:$F$1223)),_xlpm.cleanRaw,SUBSTITUTE(_xlpm.raw,"_PIN","."),_xlpm.mainPart,MID(_xlpm.cleanRaw,2,FIND(".",_xlpm.cleanRaw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271" t="str">
        <f>""</f>
        <v/>
      </c>
      <c r="K271" t="str">
        <f t="shared" si="4"/>
        <v>H3;PCIEX16_TXP[9];;121.79808;105.33888;505072;808046;709013;709013;</v>
      </c>
    </row>
    <row r="272" spans="1:11">
      <c r="A272" t="s">
        <v>4125</v>
      </c>
      <c r="B272" t="str">
        <f>_xlfn.XLOOKUP(A272,SITE1!$S$4:$S$1223,SITE1!$T$4:$T$1223)</f>
        <v>VSS</v>
      </c>
      <c r="C272" t="str" cm="1">
        <f t="array" ref="C272">_xlfn.TEXTJOIN(",",TRUE,_xlfn.UNIQUE(TRANSPOSE(_xlfn.MAP(_xlfn.XLOOKUP(A272,SITE1!$C$4:$C$1223,SITE1!$G$4:$L$1223),_xlfn.LAMBDA(_xlpm.x,IF(_xlpm.x&lt;&gt;"",TRIM(CLEAN(LEFT(_xlpm.x,FIND(".",_xlpm.x &amp; ".")-1))),""))))))</f>
        <v/>
      </c>
      <c r="D272">
        <v>118.50624000000001</v>
      </c>
      <c r="E272">
        <v>105.33888</v>
      </c>
      <c r="F272" t="str">
        <f>_xlfn.LET(_xlpm.raw,_xlfn.XLOOKUP(A272,SITE1!$C$4:$C$1223,SITE1!$E$4:$E$1223,_xlfn.XLOOKUP(A272,SITE1!$C$4:$C$1223,SITE1!$F$4:$F$1223)),_xlpm.cleanRaw,SUBSTITUTE(SUBSTITUTE(_xlpm.raw,"_PIN","."),"PIN","."),_xlpm.mainPart,MID(_xlpm.cleanRaw,2,FIND(".",_xlpm.cleanRaw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2" t="str">
        <f>_xlfn.LET(_xlpm.raw,_xlfn.XLOOKUP(A272,SITE3!$C$4:$C$1223,SITE3!$E$4:$E$1223,_xlfn.XLOOKUP(A272,SITE3!$C$4:$C$1223,SITE3!$F$4:$F$1223)),_xlpm.cleanRaw,SUBSTITUTE(_xlpm.raw,"_PIN","."),_xlpm.mainPart,MID(_xlpm.cleanRaw,2,FIND(".",_xlpm.cleanRaw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2" t="str">
        <f>_xlfn.LET(_xlpm.raw,_xlfn.XLOOKUP(A272,SITE5!$C$4:$C$1223,SITE5!$E$4:$E$1223,_xlfn.XLOOKUP(A272,SITE5!$C$4:$C$1223,SITE5!$F$4:$F$1223)),_xlpm.cleanRaw,SUBSTITUTE(_xlpm.raw,"_PIN","."),_xlpm.mainPart,MID(_xlpm.cleanRaw,2,FIND(".",_xlpm.cleanRaw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2" t="str">
        <f>_xlfn.LET(_xlpm.raw,_xlfn.XLOOKUP(A272,SITE5!$C$4:$C$1223,SITE5!$E$4:$E$1223,_xlfn.XLOOKUP(A272,SITE5!$C$4:$C$1223,SITE5!$F$4:$F$1223)),_xlpm.cleanRaw,SUBSTITUTE(_xlpm.raw,"_PIN","."),_xlpm.mainPart,MID(_xlpm.cleanRaw,2,FIND(".",_xlpm.cleanRaw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2" t="str">
        <f>""</f>
        <v/>
      </c>
      <c r="K272" t="str">
        <f t="shared" si="4"/>
        <v>H4;VSS;;118.50624;105.33888;;;;;</v>
      </c>
    </row>
    <row r="273" spans="1:11">
      <c r="A273" t="s">
        <v>3258</v>
      </c>
      <c r="B273" t="str">
        <f>_xlfn.XLOOKUP(A273,SITE1!$S$4:$S$1223,SITE1!$T$4:$T$1223)</f>
        <v>PCIEX16_RXP[8]</v>
      </c>
      <c r="C273" t="str" cm="1">
        <f t="array" ref="C273">_xlfn.TEXTJOIN(",",TRUE,_xlfn.UNIQUE(TRANSPOSE(_xlfn.MAP(_xlfn.XLOOKUP(A273,SITE1!$C$4:$C$1223,SITE1!$G$4:$L$1223),_xlfn.LAMBDA(_xlpm.x,IF(_xlpm.x&lt;&gt;"",TRIM(CLEAN(LEFT(_xlpm.x,FIND(".",_xlpm.x &amp; ".")-1))),""))))))</f>
        <v>KA109,LA118</v>
      </c>
      <c r="D273">
        <v>115.2144</v>
      </c>
      <c r="E273">
        <v>105.33888</v>
      </c>
      <c r="F273" t="str">
        <f>_xlfn.LET(_xlpm.raw,_xlfn.XLOOKUP(A273,SITE1!$C$4:$C$1223,SITE1!$E$4:$E$1223,_xlfn.XLOOKUP(A273,SITE1!$C$4:$C$1223,SITE1!$F$4:$F$1223)),_xlpm.cleanRaw,SUBSTITUTE(SUBSTITUTE(_xlpm.raw,"_PIN","."),"PIN","."),_xlpm.mainPart,MID(_xlpm.cleanRaw,2,FIND(".",_xlpm.cleanRaw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G273" t="str">
        <f>_xlfn.LET(_xlpm.raw,_xlfn.XLOOKUP(A273,SITE3!$C$4:$C$1223,SITE3!$E$4:$E$1223,_xlfn.XLOOKUP(A273,SITE3!$C$4:$C$1223,SITE3!$F$4:$F$1223)),_xlpm.cleanRaw,SUBSTITUTE(_xlpm.raw,"_PIN","."),_xlpm.mainPart,MID(_xlpm.cleanRaw,2,FIND(".",_xlpm.cleanRaw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73" t="str">
        <f>_xlfn.LET(_xlpm.raw,_xlfn.XLOOKUP(A273,SITE5!$C$4:$C$1223,SITE5!$E$4:$E$1223,_xlfn.XLOOKUP(A273,SITE5!$C$4:$C$1223,SITE5!$F$4:$F$1223)),_xlpm.cleanRaw,SUBSTITUTE(_xlpm.raw,"_PIN","."),_xlpm.mainPart,MID(_xlpm.cleanRaw,2,FIND(".",_xlpm.cleanRaw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73" t="str">
        <f>_xlfn.LET(_xlpm.raw,_xlfn.XLOOKUP(A273,SITE5!$C$4:$C$1223,SITE5!$E$4:$E$1223,_xlfn.XLOOKUP(A273,SITE5!$C$4:$C$1223,SITE5!$F$4:$F$1223)),_xlpm.cleanRaw,SUBSTITUTE(_xlpm.raw,"_PIN","."),_xlpm.mainPart,MID(_xlpm.cleanRaw,2,FIND(".",_xlpm.cleanRaw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73" t="str">
        <f>""</f>
        <v/>
      </c>
      <c r="K273" t="str">
        <f t="shared" si="4"/>
        <v>H5;PCIEX16_RXP[8];KA109,LA118;115.2144;105.33888;505076;809085;708055;708055;</v>
      </c>
    </row>
    <row r="274" spans="1:11">
      <c r="A274" t="s">
        <v>3101</v>
      </c>
      <c r="B274" t="str">
        <f>_xlfn.XLOOKUP(A274,SITE1!$S$4:$S$1223,SITE1!$T$4:$T$1223)</f>
        <v>PCIEX16_RXN[8]</v>
      </c>
      <c r="C274" t="str" cm="1">
        <f t="array" ref="C274">_xlfn.TEXTJOIN(",",TRUE,_xlfn.UNIQUE(TRANSPOSE(_xlfn.MAP(_xlfn.XLOOKUP(A274,SITE1!$C$4:$C$1223,SITE1!$G$4:$L$1223),_xlfn.LAMBDA(_xlpm.x,IF(_xlpm.x&lt;&gt;"",TRIM(CLEAN(LEFT(_xlpm.x,FIND(".",_xlpm.x &amp; ".")-1))),""))))))</f>
        <v>KA109,LA117</v>
      </c>
      <c r="D274">
        <v>111.92256</v>
      </c>
      <c r="E274">
        <v>105.33888</v>
      </c>
      <c r="F274" t="str">
        <f>_xlfn.LET(_xlpm.raw,_xlfn.XLOOKUP(A274,SITE1!$C$4:$C$1223,SITE1!$E$4:$E$1223,_xlfn.XLOOKUP(A274,SITE1!$C$4:$C$1223,SITE1!$F$4:$F$1223)),_xlpm.cleanRaw,SUBSTITUTE(SUBSTITUTE(_xlpm.raw,"_PIN","."),"PIN","."),_xlpm.mainPart,MID(_xlpm.cleanRaw,2,FIND(".",_xlpm.cleanRaw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G274" t="str">
        <f>_xlfn.LET(_xlpm.raw,_xlfn.XLOOKUP(A274,SITE3!$C$4:$C$1223,SITE3!$E$4:$E$1223,_xlfn.XLOOKUP(A274,SITE3!$C$4:$C$1223,SITE3!$F$4:$F$1223)),_xlpm.cleanRaw,SUBSTITUTE(_xlpm.raw,"_PIN","."),_xlpm.mainPart,MID(_xlpm.cleanRaw,2,FIND(".",_xlpm.cleanRaw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74" t="str">
        <f>_xlfn.LET(_xlpm.raw,_xlfn.XLOOKUP(A274,SITE5!$C$4:$C$1223,SITE5!$E$4:$E$1223,_xlfn.XLOOKUP(A274,SITE5!$C$4:$C$1223,SITE5!$F$4:$F$1223)),_xlpm.cleanRaw,SUBSTITUTE(_xlpm.raw,"_PIN","."),_xlpm.mainPart,MID(_xlpm.cleanRaw,2,FIND(".",_xlpm.cleanRaw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74" t="str">
        <f>_xlfn.LET(_xlpm.raw,_xlfn.XLOOKUP(A274,SITE5!$C$4:$C$1223,SITE5!$E$4:$E$1223,_xlfn.XLOOKUP(A274,SITE5!$C$4:$C$1223,SITE5!$F$4:$F$1223)),_xlpm.cleanRaw,SUBSTITUTE(_xlpm.raw,"_PIN","."),_xlpm.mainPart,MID(_xlpm.cleanRaw,2,FIND(".",_xlpm.cleanRaw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74" t="str">
        <f>""</f>
        <v/>
      </c>
      <c r="K274" t="str">
        <f t="shared" si="4"/>
        <v>H6;PCIEX16_RXN[8];KA109,LA117;111.92256;105.33888;505078;809086;708075;708075;</v>
      </c>
    </row>
    <row r="275" spans="1:11">
      <c r="A275" t="s">
        <v>4127</v>
      </c>
      <c r="B275" t="str">
        <f>_xlfn.XLOOKUP(A275,SITE1!$S$4:$S$1223,SITE1!$T$4:$T$1223)</f>
        <v>VSS</v>
      </c>
      <c r="C275" t="str" cm="1">
        <f t="array" ref="C275">_xlfn.TEXTJOIN(",",TRUE,_xlfn.UNIQUE(TRANSPOSE(_xlfn.MAP(_xlfn.XLOOKUP(A275,SITE1!$C$4:$C$1223,SITE1!$G$4:$L$1223),_xlfn.LAMBDA(_xlpm.x,IF(_xlpm.x&lt;&gt;"",TRIM(CLEAN(LEFT(_xlpm.x,FIND(".",_xlpm.x &amp; ".")-1))),""))))))</f>
        <v/>
      </c>
      <c r="D275">
        <v>108.63072</v>
      </c>
      <c r="E275">
        <v>105.33888</v>
      </c>
      <c r="F275" t="str">
        <f>_xlfn.LET(_xlpm.raw,_xlfn.XLOOKUP(A275,SITE1!$C$4:$C$1223,SITE1!$E$4:$E$1223,_xlfn.XLOOKUP(A275,SITE1!$C$4:$C$1223,SITE1!$F$4:$F$1223)),_xlpm.cleanRaw,SUBSTITUTE(SUBSTITUTE(_xlpm.raw,"_PIN","."),"PIN","."),_xlpm.mainPart,MID(_xlpm.cleanRaw,2,FIND(".",_xlpm.cleanRaw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5" t="str">
        <f>_xlfn.LET(_xlpm.raw,_xlfn.XLOOKUP(A275,SITE3!$C$4:$C$1223,SITE3!$E$4:$E$1223,_xlfn.XLOOKUP(A275,SITE3!$C$4:$C$1223,SITE3!$F$4:$F$1223)),_xlpm.cleanRaw,SUBSTITUTE(_xlpm.raw,"_PIN","."),_xlpm.mainPart,MID(_xlpm.cleanRaw,2,FIND(".",_xlpm.cleanRaw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5" t="str">
        <f>_xlfn.LET(_xlpm.raw,_xlfn.XLOOKUP(A275,SITE5!$C$4:$C$1223,SITE5!$E$4:$E$1223,_xlfn.XLOOKUP(A275,SITE5!$C$4:$C$1223,SITE5!$F$4:$F$1223)),_xlpm.cleanRaw,SUBSTITUTE(_xlpm.raw,"_PIN","."),_xlpm.mainPart,MID(_xlpm.cleanRaw,2,FIND(".",_xlpm.cleanRaw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5" t="str">
        <f>_xlfn.LET(_xlpm.raw,_xlfn.XLOOKUP(A275,SITE5!$C$4:$C$1223,SITE5!$E$4:$E$1223,_xlfn.XLOOKUP(A275,SITE5!$C$4:$C$1223,SITE5!$F$4:$F$1223)),_xlpm.cleanRaw,SUBSTITUTE(_xlpm.raw,"_PIN","."),_xlpm.mainPart,MID(_xlpm.cleanRaw,2,FIND(".",_xlpm.cleanRaw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5" t="str">
        <f>""</f>
        <v/>
      </c>
      <c r="K275" t="str">
        <f t="shared" si="4"/>
        <v>H7;VSS;;108.63072;105.33888;;;;;</v>
      </c>
    </row>
    <row r="276" spans="1:11">
      <c r="A276" t="s">
        <v>2700</v>
      </c>
      <c r="B276" t="str">
        <f>_xlfn.XLOOKUP(A276,SITE1!$S$4:$S$1223,SITE1!$T$4:$T$1223)</f>
        <v>EXTBGREF</v>
      </c>
      <c r="C276" t="str" cm="1">
        <f t="array" ref="C276">_xlfn.TEXTJOIN(",",TRUE,_xlfn.UNIQUE(TRANSPOSE(_xlfn.MAP(_xlfn.XLOOKUP(A276,SITE1!$C$4:$C$1223,SITE1!$G$4:$L$1223),_xlfn.LAMBDA(_xlpm.x,IF(_xlpm.x&lt;&gt;"",TRIM(CLEAN(LEFT(_xlpm.x,FIND(".",_xlpm.x &amp; ".")-1))),""))))))</f>
        <v/>
      </c>
      <c r="D276">
        <v>105.33887999999899</v>
      </c>
      <c r="E276">
        <v>105.33888</v>
      </c>
      <c r="F276" t="str">
        <f>_xlfn.LET(_xlpm.raw,_xlfn.XLOOKUP(A276,SITE1!$C$4:$C$1223,SITE1!$E$4:$E$1223,_xlfn.XLOOKUP(A276,SITE1!$C$4:$C$1223,SITE1!$F$4:$F$1223)),_xlpm.cleanRaw,SUBSTITUTE(SUBSTITUTE(_xlpm.raw,"_PIN","."),"PIN","."),_xlpm.mainPart,MID(_xlpm.cleanRaw,2,FIND(".",_xlpm.cleanRaw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G276" t="str">
        <f>_xlfn.LET(_xlpm.raw,_xlfn.XLOOKUP(A276,SITE3!$C$4:$C$1223,SITE3!$E$4:$E$1223,_xlfn.XLOOKUP(A276,SITE3!$C$4:$C$1223,SITE3!$F$4:$F$1223)),_xlpm.cleanRaw,SUBSTITUTE(_xlpm.raw,"_PIN","."),_xlpm.mainPart,MID(_xlpm.cleanRaw,2,FIND(".",_xlpm.cleanRaw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809126</v>
      </c>
      <c r="H276" t="str">
        <f>_xlfn.LET(_xlpm.raw,_xlfn.XLOOKUP(A276,SITE5!$C$4:$C$1223,SITE5!$E$4:$E$1223,_xlfn.XLOOKUP(A276,SITE5!$C$4:$C$1223,SITE5!$F$4:$F$1223)),_xlpm.cleanRaw,SUBSTITUTE(_xlpm.raw,"_PIN","."),_xlpm.mainPart,MID(_xlpm.cleanRaw,2,FIND(".",_xlpm.cleanRaw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I276" t="str">
        <f>_xlfn.LET(_xlpm.raw,_xlfn.XLOOKUP(A276,SITE5!$C$4:$C$1223,SITE5!$E$4:$E$1223,_xlfn.XLOOKUP(A276,SITE5!$C$4:$C$1223,SITE5!$F$4:$F$1223)),_xlpm.cleanRaw,SUBSTITUTE(_xlpm.raw,"_PIN","."),_xlpm.mainPart,MID(_xlpm.cleanRaw,2,FIND(".",_xlpm.cleanRaw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J276" t="str">
        <f>""</f>
        <v/>
      </c>
      <c r="K276" t="str">
        <f t="shared" si="4"/>
        <v>H8;EXTBGREF;;105.338879999999;105.33888;508075;809126;602071;602071;</v>
      </c>
    </row>
    <row r="277" spans="1:11">
      <c r="A277" t="s">
        <v>4128</v>
      </c>
      <c r="B277" t="str">
        <f>_xlfn.XLOOKUP(A277,SITE1!$S$4:$S$1223,SITE1!$T$4:$T$1223)</f>
        <v>VSS</v>
      </c>
      <c r="C277" t="str" cm="1">
        <f t="array" ref="C277">_xlfn.TEXTJOIN(",",TRUE,_xlfn.UNIQUE(TRANSPOSE(_xlfn.MAP(_xlfn.XLOOKUP(A277,SITE1!$C$4:$C$1223,SITE1!$G$4:$L$1223),_xlfn.LAMBDA(_xlpm.x,IF(_xlpm.x&lt;&gt;"",TRIM(CLEAN(LEFT(_xlpm.x,FIND(".",_xlpm.x &amp; ".")-1))),""))))))</f>
        <v/>
      </c>
      <c r="D277">
        <v>102.04704</v>
      </c>
      <c r="E277">
        <v>105.33888</v>
      </c>
      <c r="F277" t="str">
        <f>_xlfn.LET(_xlpm.raw,_xlfn.XLOOKUP(A277,SITE1!$C$4:$C$1223,SITE1!$E$4:$E$1223,_xlfn.XLOOKUP(A277,SITE1!$C$4:$C$1223,SITE1!$F$4:$F$1223)),_xlpm.cleanRaw,SUBSTITUTE(SUBSTITUTE(_xlpm.raw,"_PIN","."),"PIN","."),_xlpm.mainPart,MID(_xlpm.cleanRaw,2,FIND(".",_xlpm.cleanRaw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7" t="str">
        <f>_xlfn.LET(_xlpm.raw,_xlfn.XLOOKUP(A277,SITE3!$C$4:$C$1223,SITE3!$E$4:$E$1223,_xlfn.XLOOKUP(A277,SITE3!$C$4:$C$1223,SITE3!$F$4:$F$1223)),_xlpm.cleanRaw,SUBSTITUTE(_xlpm.raw,"_PIN","."),_xlpm.mainPart,MID(_xlpm.cleanRaw,2,FIND(".",_xlpm.cleanRaw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7" t="str">
        <f>_xlfn.LET(_xlpm.raw,_xlfn.XLOOKUP(A277,SITE5!$C$4:$C$1223,SITE5!$E$4:$E$1223,_xlfn.XLOOKUP(A277,SITE5!$C$4:$C$1223,SITE5!$F$4:$F$1223)),_xlpm.cleanRaw,SUBSTITUTE(_xlpm.raw,"_PIN","."),_xlpm.mainPart,MID(_xlpm.cleanRaw,2,FIND(".",_xlpm.cleanRaw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7" t="str">
        <f>_xlfn.LET(_xlpm.raw,_xlfn.XLOOKUP(A277,SITE5!$C$4:$C$1223,SITE5!$E$4:$E$1223,_xlfn.XLOOKUP(A277,SITE5!$C$4:$C$1223,SITE5!$F$4:$F$1223)),_xlpm.cleanRaw,SUBSTITUTE(_xlpm.raw,"_PIN","."),_xlpm.mainPart,MID(_xlpm.cleanRaw,2,FIND(".",_xlpm.cleanRaw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7" t="str">
        <f>""</f>
        <v/>
      </c>
      <c r="K277" t="str">
        <f t="shared" si="4"/>
        <v>H9;VSS;;102.04704;105.33888;;;;;</v>
      </c>
    </row>
    <row r="278" spans="1:11">
      <c r="A278" t="s">
        <v>3035</v>
      </c>
      <c r="B278" t="str">
        <f>_xlfn.XLOOKUP(A278,SITE1!$S$4:$S$1223,SITE1!$T$4:$T$1223)</f>
        <v>PCIEX16_RXN[2]</v>
      </c>
      <c r="C278" t="str" cm="1">
        <f t="array" ref="C278">_xlfn.TEXTJOIN(",",TRUE,_xlfn.UNIQUE(TRANSPOSE(_xlfn.MAP(_xlfn.XLOOKUP(A278,SITE1!$C$4:$C$1223,SITE1!$G$4:$L$1223),_xlfn.LAMBDA(_xlpm.x,IF(_xlpm.x&lt;&gt;"",TRIM(CLEAN(LEFT(_xlpm.x,FIND(".",_xlpm.x &amp; ".")-1))),""))))))</f>
        <v>KA103,LA105</v>
      </c>
      <c r="D278">
        <v>98.755200000000002</v>
      </c>
      <c r="E278">
        <v>105.33888</v>
      </c>
      <c r="F278" t="str">
        <f>_xlfn.LET(_xlpm.raw,_xlfn.XLOOKUP(A278,SITE1!$C$4:$C$1223,SITE1!$E$4:$E$1223,_xlfn.XLOOKUP(A278,SITE1!$C$4:$C$1223,SITE1!$F$4:$F$1223)),_xlpm.cleanRaw,SUBSTITUTE(SUBSTITUTE(_xlpm.raw,"_PIN","."),"PIN","."),_xlpm.mainPart,MID(_xlpm.cleanRaw,2,FIND(".",_xlpm.cleanRaw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G278" t="str">
        <f>_xlfn.LET(_xlpm.raw,_xlfn.XLOOKUP(A278,SITE3!$C$4:$C$1223,SITE3!$E$4:$E$1223,_xlfn.XLOOKUP(A278,SITE3!$C$4:$C$1223,SITE3!$F$4:$F$1223)),_xlpm.cleanRaw,SUBSTITUTE(_xlpm.raw,"_PIN","."),_xlpm.mainPart,MID(_xlpm.cleanRaw,2,FIND(".",_xlpm.cleanRaw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78" t="str">
        <f>_xlfn.LET(_xlpm.raw,_xlfn.XLOOKUP(A278,SITE5!$C$4:$C$1223,SITE5!$E$4:$E$1223,_xlfn.XLOOKUP(A278,SITE5!$C$4:$C$1223,SITE5!$F$4:$F$1223)),_xlpm.cleanRaw,SUBSTITUTE(_xlpm.raw,"_PIN","."),_xlpm.mainPart,MID(_xlpm.cleanRaw,2,FIND(".",_xlpm.cleanRaw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78" t="str">
        <f>_xlfn.LET(_xlpm.raw,_xlfn.XLOOKUP(A278,SITE5!$C$4:$C$1223,SITE5!$E$4:$E$1223,_xlfn.XLOOKUP(A278,SITE5!$C$4:$C$1223,SITE5!$F$4:$F$1223)),_xlpm.cleanRaw,SUBSTITUTE(_xlpm.raw,"_PIN","."),_xlpm.mainPart,MID(_xlpm.cleanRaw,2,FIND(".",_xlpm.cleanRaw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78" t="str">
        <f>""</f>
        <v/>
      </c>
      <c r="K278" t="str">
        <f t="shared" si="4"/>
        <v>H10;PCIEX16_RXN[2];KA103,LA105;98.7552;105.33888;504104;503001;707107;707107;</v>
      </c>
    </row>
    <row r="279" spans="1:11">
      <c r="A279" t="s">
        <v>4112</v>
      </c>
      <c r="B279" t="str">
        <f>_xlfn.XLOOKUP(A279,SITE1!$S$4:$S$1223,SITE1!$T$4:$T$1223)</f>
        <v>VSS</v>
      </c>
      <c r="C279" t="str" cm="1">
        <f t="array" ref="C279">_xlfn.TEXTJOIN(",",TRUE,_xlfn.UNIQUE(TRANSPOSE(_xlfn.MAP(_xlfn.XLOOKUP(A279,SITE1!$C$4:$C$1223,SITE1!$G$4:$L$1223),_xlfn.LAMBDA(_xlpm.x,IF(_xlpm.x&lt;&gt;"",TRIM(CLEAN(LEFT(_xlpm.x,FIND(".",_xlpm.x &amp; ".")-1))),""))))))</f>
        <v/>
      </c>
      <c r="D279">
        <v>95.463359999999597</v>
      </c>
      <c r="E279">
        <v>105.33888</v>
      </c>
      <c r="F279" t="str">
        <f>_xlfn.LET(_xlpm.raw,_xlfn.XLOOKUP(A279,SITE1!$C$4:$C$1223,SITE1!$E$4:$E$1223,_xlfn.XLOOKUP(A279,SITE1!$C$4:$C$1223,SITE1!$F$4:$F$1223)),_xlpm.cleanRaw,SUBSTITUTE(SUBSTITUTE(_xlpm.raw,"_PIN","."),"PIN","."),_xlpm.mainPart,MID(_xlpm.cleanRaw,2,FIND(".",_xlpm.cleanRaw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_xlfn.LET(_xlpm.raw,_xlfn.XLOOKUP(A279,SITE3!$C$4:$C$1223,SITE3!$E$4:$E$1223,_xlfn.XLOOKUP(A279,SITE3!$C$4:$C$1223,SITE3!$F$4:$F$1223)),_xlpm.cleanRaw,SUBSTITUTE(_xlpm.raw,"_PIN","."),_xlpm.mainPart,MID(_xlpm.cleanRaw,2,FIND(".",_xlpm.cleanRaw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9" t="str">
        <f>_xlfn.LET(_xlpm.raw,_xlfn.XLOOKUP(A279,SITE5!$C$4:$C$1223,SITE5!$E$4:$E$1223,_xlfn.XLOOKUP(A279,SITE5!$C$4:$C$1223,SITE5!$F$4:$F$1223)),_xlpm.cleanRaw,SUBSTITUTE(_xlpm.raw,"_PIN","."),_xlpm.mainPart,MID(_xlpm.cleanRaw,2,FIND(".",_xlpm.cleanRaw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9" t="str">
        <f>_xlfn.LET(_xlpm.raw,_xlfn.XLOOKUP(A279,SITE5!$C$4:$C$1223,SITE5!$E$4:$E$1223,_xlfn.XLOOKUP(A279,SITE5!$C$4:$C$1223,SITE5!$F$4:$F$1223)),_xlpm.cleanRaw,SUBSTITUTE(_xlpm.raw,"_PIN","."),_xlpm.mainPart,MID(_xlpm.cleanRaw,2,FIND(".",_xlpm.cleanRaw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9" t="str">
        <f>""</f>
        <v/>
      </c>
      <c r="K279" t="str">
        <f t="shared" si="4"/>
        <v>H11;VSS;;95.4633599999996;105.33888;;;;;</v>
      </c>
    </row>
    <row r="280" spans="1:11">
      <c r="A280" t="s">
        <v>2949</v>
      </c>
      <c r="B280" t="str">
        <f>_xlfn.XLOOKUP(A280,SITE1!$S$4:$S$1223,SITE1!$T$4:$T$1223)</f>
        <v>PCIEX16_RXN[0]</v>
      </c>
      <c r="C280" t="str" cm="1">
        <f t="array" ref="C280">_xlfn.TEXTJOIN(",",TRUE,_xlfn.UNIQUE(TRANSPOSE(_xlfn.MAP(_xlfn.XLOOKUP(A280,SITE1!$C$4:$C$1223,SITE1!$G$4:$L$1223),_xlfn.LAMBDA(_xlpm.x,IF(_xlpm.x&lt;&gt;"",TRIM(CLEAN(LEFT(_xlpm.x,FIND(".",_xlpm.x &amp; ".")-1))),""))))))</f>
        <v>KA101,LA101</v>
      </c>
      <c r="D280">
        <v>92.171519999999603</v>
      </c>
      <c r="E280">
        <v>105.33888</v>
      </c>
      <c r="F280" t="str">
        <f>_xlfn.LET(_xlpm.raw,_xlfn.XLOOKUP(A280,SITE1!$C$4:$C$1223,SITE1!$E$4:$E$1223,_xlfn.XLOOKUP(A280,SITE1!$C$4:$C$1223,SITE1!$F$4:$F$1223)),_xlpm.cleanRaw,SUBSTITUTE(SUBSTITUTE(_xlpm.raw,"_PIN","."),"PIN","."),_xlpm.mainPart,MID(_xlpm.cleanRaw,2,FIND(".",_xlpm.cleanRaw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G280" t="str">
        <f>_xlfn.LET(_xlpm.raw,_xlfn.XLOOKUP(A280,SITE3!$C$4:$C$1223,SITE3!$E$4:$E$1223,_xlfn.XLOOKUP(A280,SITE3!$C$4:$C$1223,SITE3!$F$4:$F$1223)),_xlpm.cleanRaw,SUBSTITUTE(_xlpm.raw,"_PIN","."),_xlpm.mainPart,MID(_xlpm.cleanRaw,2,FIND(".",_xlpm.cleanRaw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280" t="str">
        <f>_xlfn.LET(_xlpm.raw,_xlfn.XLOOKUP(A280,SITE5!$C$4:$C$1223,SITE5!$E$4:$E$1223,_xlfn.XLOOKUP(A280,SITE5!$C$4:$C$1223,SITE5!$F$4:$F$1223)),_xlpm.cleanRaw,SUBSTITUTE(_xlpm.raw,"_PIN","."),_xlpm.mainPart,MID(_xlpm.cleanRaw,2,FIND(".",_xlpm.cleanRaw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280" t="str">
        <f>_xlfn.LET(_xlpm.raw,_xlfn.XLOOKUP(A280,SITE5!$C$4:$C$1223,SITE5!$E$4:$E$1223,_xlfn.XLOOKUP(A280,SITE5!$C$4:$C$1223,SITE5!$F$4:$F$1223)),_xlpm.cleanRaw,SUBSTITUTE(_xlpm.raw,"_PIN","."),_xlpm.mainPart,MID(_xlpm.cleanRaw,2,FIND(".",_xlpm.cleanRaw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280" t="str">
        <f>""</f>
        <v/>
      </c>
      <c r="K280" t="str">
        <f t="shared" si="4"/>
        <v>H12;PCIEX16_RXN[0];KA101,LA101;92.1715199999996;105.33888;504102;503004;707102;707102;</v>
      </c>
    </row>
    <row r="281" spans="1:11">
      <c r="A281" t="s">
        <v>4113</v>
      </c>
      <c r="B281" t="str">
        <f>_xlfn.XLOOKUP(A281,SITE1!$S$4:$S$1223,SITE1!$T$4:$T$1223)</f>
        <v>VSS</v>
      </c>
      <c r="C281" t="str" cm="1">
        <f t="array" ref="C281">_xlfn.TEXTJOIN(",",TRUE,_xlfn.UNIQUE(TRANSPOSE(_xlfn.MAP(_xlfn.XLOOKUP(A281,SITE1!$C$4:$C$1223,SITE1!$G$4:$L$1223),_xlfn.LAMBDA(_xlpm.x,IF(_xlpm.x&lt;&gt;"",TRIM(CLEAN(LEFT(_xlpm.x,FIND(".",_xlpm.x &amp; ".")-1))),""))))))</f>
        <v/>
      </c>
      <c r="D281">
        <v>88.879679999999595</v>
      </c>
      <c r="E281">
        <v>105.33888</v>
      </c>
      <c r="F281" t="str">
        <f>_xlfn.LET(_xlpm.raw,_xlfn.XLOOKUP(A281,SITE1!$C$4:$C$1223,SITE1!$E$4:$E$1223,_xlfn.XLOOKUP(A281,SITE1!$C$4:$C$1223,SITE1!$F$4:$F$1223)),_xlpm.cleanRaw,SUBSTITUTE(SUBSTITUTE(_xlpm.raw,"_PIN","."),"PIN","."),_xlpm.mainPart,MID(_xlpm.cleanRaw,2,FIND(".",_xlpm.cleanRaw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1" t="str">
        <f>_xlfn.LET(_xlpm.raw,_xlfn.XLOOKUP(A281,SITE3!$C$4:$C$1223,SITE3!$E$4:$E$1223,_xlfn.XLOOKUP(A281,SITE3!$C$4:$C$1223,SITE3!$F$4:$F$1223)),_xlpm.cleanRaw,SUBSTITUTE(_xlpm.raw,"_PIN","."),_xlpm.mainPart,MID(_xlpm.cleanRaw,2,FIND(".",_xlpm.cleanRaw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1" t="str">
        <f>_xlfn.LET(_xlpm.raw,_xlfn.XLOOKUP(A281,SITE5!$C$4:$C$1223,SITE5!$E$4:$E$1223,_xlfn.XLOOKUP(A281,SITE5!$C$4:$C$1223,SITE5!$F$4:$F$1223)),_xlpm.cleanRaw,SUBSTITUTE(_xlpm.raw,"_PIN","."),_xlpm.mainPart,MID(_xlpm.cleanRaw,2,FIND(".",_xlpm.cleanRaw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1" t="str">
        <f>_xlfn.LET(_xlpm.raw,_xlfn.XLOOKUP(A281,SITE5!$C$4:$C$1223,SITE5!$E$4:$E$1223,_xlfn.XLOOKUP(A281,SITE5!$C$4:$C$1223,SITE5!$F$4:$F$1223)),_xlpm.cleanRaw,SUBSTITUTE(_xlpm.raw,"_PIN","."),_xlpm.mainPart,MID(_xlpm.cleanRaw,2,FIND(".",_xlpm.cleanRaw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1" t="str">
        <f>""</f>
        <v/>
      </c>
      <c r="K281" t="str">
        <f t="shared" si="4"/>
        <v>H13;VSS;;88.8796799999996;105.33888;;;;;</v>
      </c>
    </row>
    <row r="282" spans="1:11">
      <c r="A282" t="s">
        <v>199</v>
      </c>
      <c r="B282" t="str">
        <f>_xlfn.XLOOKUP(A282,SITE1!$S$4:$S$1223,SITE1!$T$4:$T$1223)</f>
        <v>PCIEX4_RXN[2]</v>
      </c>
      <c r="C282" t="str" cm="1">
        <f t="array" ref="C282">_xlfn.TEXTJOIN(",",TRUE,_xlfn.UNIQUE(TRANSPOSE(_xlfn.MAP(_xlfn.XLOOKUP(A282,SITE1!$C$4:$C$1223,SITE1!$G$4:$L$1223),_xlfn.LAMBDA(_xlpm.x,IF(_xlpm.x&lt;&gt;"",TRIM(CLEAN(LEFT(_xlpm.x,FIND(".",_xlpm.x &amp; ".")-1))),""))))))</f>
        <v/>
      </c>
      <c r="D282">
        <v>85.58784</v>
      </c>
      <c r="E282">
        <v>105.33888</v>
      </c>
      <c r="F282" t="str">
        <f>_xlfn.LET(_xlpm.raw,_xlfn.XLOOKUP(A282,SITE1!$C$4:$C$1223,SITE1!$E$4:$E$1223,_xlfn.XLOOKUP(A282,SITE1!$C$4:$C$1223,SITE1!$F$4:$F$1223)),_xlpm.cleanRaw,SUBSTITUTE(SUBSTITUTE(_xlpm.raw,"_PIN","."),"PIN","."),_xlpm.mainPart,MID(_xlpm.cleanRaw,2,FIND(".",_xlpm.cleanRaw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G282" t="str">
        <f>_xlfn.LET(_xlpm.raw,_xlfn.XLOOKUP(A282,SITE3!$C$4:$C$1223,SITE3!$E$4:$E$1223,_xlfn.XLOOKUP(A282,SITE3!$C$4:$C$1223,SITE3!$F$4:$F$1223)),_xlpm.cleanRaw,SUBSTITUTE(_xlpm.raw,"_PIN","."),_xlpm.mainPart,MID(_xlpm.cleanRaw,2,FIND(".",_xlpm.cleanRaw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503033</v>
      </c>
      <c r="H282" t="str">
        <f>_xlfn.LET(_xlpm.raw,_xlfn.XLOOKUP(A282,SITE5!$C$4:$C$1223,SITE5!$E$4:$E$1223,_xlfn.XLOOKUP(A282,SITE5!$C$4:$C$1223,SITE5!$F$4:$F$1223)),_xlpm.cleanRaw,SUBSTITUTE(_xlpm.raw,"_PIN","."),_xlpm.mainPart,MID(_xlpm.cleanRaw,2,FIND(".",_xlpm.cleanRaw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I282" t="str">
        <f>_xlfn.LET(_xlpm.raw,_xlfn.XLOOKUP(A282,SITE5!$C$4:$C$1223,SITE5!$E$4:$E$1223,_xlfn.XLOOKUP(A282,SITE5!$C$4:$C$1223,SITE5!$F$4:$F$1223)),_xlpm.cleanRaw,SUBSTITUTE(_xlpm.raw,"_PIN","."),_xlpm.mainPart,MID(_xlpm.cleanRaw,2,FIND(".",_xlpm.cleanRaw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J282" t="str">
        <f>""</f>
        <v/>
      </c>
      <c r="K282" t="str">
        <f t="shared" si="4"/>
        <v>H14;PCIEX4_RXN[2];;85.58784;105.33888;507107;503033;709014;709014;</v>
      </c>
    </row>
    <row r="283" spans="1:11">
      <c r="A283" t="s">
        <v>211</v>
      </c>
      <c r="B283" t="str">
        <f>_xlfn.XLOOKUP(A283,SITE1!$S$4:$S$1223,SITE1!$T$4:$T$1223)</f>
        <v>PCIEX4_RXP[0]</v>
      </c>
      <c r="C283" t="str" cm="1">
        <f t="array" ref="C283">_xlfn.TEXTJOIN(",",TRUE,_xlfn.UNIQUE(TRANSPOSE(_xlfn.MAP(_xlfn.XLOOKUP(A283,SITE1!$C$4:$C$1223,SITE1!$G$4:$L$1223),_xlfn.LAMBDA(_xlpm.x,IF(_xlpm.x&lt;&gt;"",TRIM(CLEAN(LEFT(_xlpm.x,FIND(".",_xlpm.x &amp; ".")-1))),""))))))</f>
        <v/>
      </c>
      <c r="D283">
        <v>82.296000000000006</v>
      </c>
      <c r="E283">
        <v>105.33888</v>
      </c>
      <c r="F283" t="str">
        <f>_xlfn.LET(_xlpm.raw,_xlfn.XLOOKUP(A283,SITE1!$C$4:$C$1223,SITE1!$E$4:$E$1223,_xlfn.XLOOKUP(A283,SITE1!$C$4:$C$1223,SITE1!$F$4:$F$1223)),_xlpm.cleanRaw,SUBSTITUTE(SUBSTITUTE(_xlpm.raw,"_PIN","."),"PIN","."),_xlpm.mainPart,MID(_xlpm.cleanRaw,2,FIND(".",_xlpm.cleanRaw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G283" t="str">
        <f>_xlfn.LET(_xlpm.raw,_xlfn.XLOOKUP(A283,SITE3!$C$4:$C$1223,SITE3!$E$4:$E$1223,_xlfn.XLOOKUP(A283,SITE3!$C$4:$C$1223,SITE3!$F$4:$F$1223)),_xlpm.cleanRaw,SUBSTITUTE(_xlpm.raw,"_PIN","."),_xlpm.mainPart,MID(_xlpm.cleanRaw,2,FIND(".",_xlpm.cleanRaw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502055</v>
      </c>
      <c r="H283" t="str">
        <f>_xlfn.LET(_xlpm.raw,_xlfn.XLOOKUP(A283,SITE5!$C$4:$C$1223,SITE5!$E$4:$E$1223,_xlfn.XLOOKUP(A283,SITE5!$C$4:$C$1223,SITE5!$F$4:$F$1223)),_xlpm.cleanRaw,SUBSTITUTE(_xlpm.raw,"_PIN","."),_xlpm.mainPart,MID(_xlpm.cleanRaw,2,FIND(".",_xlpm.cleanRaw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I283" t="str">
        <f>_xlfn.LET(_xlpm.raw,_xlfn.XLOOKUP(A283,SITE5!$C$4:$C$1223,SITE5!$E$4:$E$1223,_xlfn.XLOOKUP(A283,SITE5!$C$4:$C$1223,SITE5!$F$4:$F$1223)),_xlpm.cleanRaw,SUBSTITUTE(_xlpm.raw,"_PIN","."),_xlpm.mainPart,MID(_xlpm.cleanRaw,2,FIND(".",_xlpm.cleanRaw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J283" t="str">
        <f>""</f>
        <v/>
      </c>
      <c r="K283" t="str">
        <f t="shared" si="4"/>
        <v>H15;PCIEX4_RXP[0];;82.296;105.33888;506026;502055;708058;708058;</v>
      </c>
    </row>
    <row r="284" spans="1:11">
      <c r="A284" t="s">
        <v>4114</v>
      </c>
      <c r="B284" t="str">
        <f>_xlfn.XLOOKUP(A284,SITE1!$S$4:$S$1223,SITE1!$T$4:$T$1223)</f>
        <v>VSS</v>
      </c>
      <c r="C284" t="str" cm="1">
        <f t="array" ref="C284">_xlfn.TEXTJOIN(",",TRUE,_xlfn.UNIQUE(TRANSPOSE(_xlfn.MAP(_xlfn.XLOOKUP(A284,SITE1!$C$4:$C$1223,SITE1!$G$4:$L$1223),_xlfn.LAMBDA(_xlpm.x,IF(_xlpm.x&lt;&gt;"",TRIM(CLEAN(LEFT(_xlpm.x,FIND(".",_xlpm.x &amp; ".")-1))),""))))))</f>
        <v/>
      </c>
      <c r="D284">
        <v>79.004159999999999</v>
      </c>
      <c r="E284">
        <v>105.33888</v>
      </c>
      <c r="F284" t="str">
        <f>_xlfn.LET(_xlpm.raw,_xlfn.XLOOKUP(A284,SITE1!$C$4:$C$1223,SITE1!$E$4:$E$1223,_xlfn.XLOOKUP(A284,SITE1!$C$4:$C$1223,SITE1!$F$4:$F$1223)),_xlpm.cleanRaw,SUBSTITUTE(SUBSTITUTE(_xlpm.raw,"_PIN","."),"PIN","."),_xlpm.mainPart,MID(_xlpm.cleanRaw,2,FIND(".",_xlpm.cleanRaw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4" t="str">
        <f>_xlfn.LET(_xlpm.raw,_xlfn.XLOOKUP(A284,SITE3!$C$4:$C$1223,SITE3!$E$4:$E$1223,_xlfn.XLOOKUP(A284,SITE3!$C$4:$C$1223,SITE3!$F$4:$F$1223)),_xlpm.cleanRaw,SUBSTITUTE(_xlpm.raw,"_PIN","."),_xlpm.mainPart,MID(_xlpm.cleanRaw,2,FIND(".",_xlpm.cleanRaw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4" t="str">
        <f>_xlfn.LET(_xlpm.raw,_xlfn.XLOOKUP(A284,SITE5!$C$4:$C$1223,SITE5!$E$4:$E$1223,_xlfn.XLOOKUP(A284,SITE5!$C$4:$C$1223,SITE5!$F$4:$F$1223)),_xlpm.cleanRaw,SUBSTITUTE(_xlpm.raw,"_PIN","."),_xlpm.mainPart,MID(_xlpm.cleanRaw,2,FIND(".",_xlpm.cleanRaw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4" t="str">
        <f>_xlfn.LET(_xlpm.raw,_xlfn.XLOOKUP(A284,SITE5!$C$4:$C$1223,SITE5!$E$4:$E$1223,_xlfn.XLOOKUP(A284,SITE5!$C$4:$C$1223,SITE5!$F$4:$F$1223)),_xlpm.cleanRaw,SUBSTITUTE(_xlpm.raw,"_PIN","."),_xlpm.mainPart,MID(_xlpm.cleanRaw,2,FIND(".",_xlpm.cleanRaw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4" t="str">
        <f>""</f>
        <v/>
      </c>
      <c r="K284" t="str">
        <f t="shared" si="4"/>
        <v>H16;VSS;;79.00416;105.33888;;;;;</v>
      </c>
    </row>
    <row r="285" spans="1:11">
      <c r="A285" t="s">
        <v>3667</v>
      </c>
      <c r="B285" t="str">
        <f>_xlfn.XLOOKUP(A285,SITE1!$S$4:$S$1223,SITE1!$T$4:$T$1223)</f>
        <v>VCCCORE</v>
      </c>
      <c r="C285" t="str" cm="1">
        <f t="array" ref="C285">_xlfn.TEXTJOIN(",",TRUE,_xlfn.UNIQUE(TRANSPOSE(_xlfn.MAP(_xlfn.XLOOKUP(A285,SITE1!$C$4:$C$1223,SITE1!$G$4:$L$1223),_xlfn.LAMBDA(_xlpm.x,IF(_xlpm.x&lt;&gt;"",TRIM(CLEAN(LEFT(_xlpm.x,FIND(".",_xlpm.x &amp; ".")-1))),""))))))</f>
        <v/>
      </c>
      <c r="D285">
        <v>75.712320000000005</v>
      </c>
      <c r="E285">
        <v>105.33888</v>
      </c>
      <c r="F285" t="str">
        <f>_xlfn.LET(_xlpm.raw,_xlfn.XLOOKUP(A285,SITE1!$C$4:$C$1223,SITE1!$E$4:$E$1223,_xlfn.XLOOKUP(A285,SITE1!$C$4:$C$1223,SITE1!$F$4:$F$1223)),_xlpm.cleanRaw,SUBSTITUTE(SUBSTITUTE(_xlpm.raw,"_PIN","."),"PIN","."),_xlpm.mainPart,MID(_xlpm.cleanRaw,2,FIND(".",_xlpm.cleanRaw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5" t="str">
        <f>_xlfn.LET(_xlpm.raw,_xlfn.XLOOKUP(A285,SITE3!$C$4:$C$1223,SITE3!$E$4:$E$1223,_xlfn.XLOOKUP(A285,SITE3!$C$4:$C$1223,SITE3!$F$4:$F$1223)),_xlpm.cleanRaw,SUBSTITUTE(_xlpm.raw,"_PIN","."),_xlpm.mainPart,MID(_xlpm.cleanRaw,2,FIND(".",_xlpm.cleanRaw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5" t="str">
        <f>_xlfn.LET(_xlpm.raw,_xlfn.XLOOKUP(A285,SITE5!$C$4:$C$1223,SITE5!$E$4:$E$1223,_xlfn.XLOOKUP(A285,SITE5!$C$4:$C$1223,SITE5!$F$4:$F$1223)),_xlpm.cleanRaw,SUBSTITUTE(_xlpm.raw,"_PIN","."),_xlpm.mainPart,MID(_xlpm.cleanRaw,2,FIND(".",_xlpm.cleanRaw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5" t="str">
        <f>_xlfn.LET(_xlpm.raw,_xlfn.XLOOKUP(A285,SITE5!$C$4:$C$1223,SITE5!$E$4:$E$1223,_xlfn.XLOOKUP(A285,SITE5!$C$4:$C$1223,SITE5!$F$4:$F$1223)),_xlpm.cleanRaw,SUBSTITUTE(_xlpm.raw,"_PIN","."),_xlpm.mainPart,MID(_xlpm.cleanRaw,2,FIND(".",_xlpm.cleanRaw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5" t="str">
        <f>""</f>
        <v/>
      </c>
      <c r="K285" t="str">
        <f t="shared" si="4"/>
        <v>H17;VCCCORE;;75.71232;105.33888;;;;;</v>
      </c>
    </row>
    <row r="286" spans="1:11">
      <c r="A286" t="s">
        <v>4115</v>
      </c>
      <c r="B286" t="str">
        <f>_xlfn.XLOOKUP(A286,SITE1!$S$4:$S$1223,SITE1!$T$4:$T$1223)</f>
        <v>VSS</v>
      </c>
      <c r="C286" t="str" cm="1">
        <f t="array" ref="C286">_xlfn.TEXTJOIN(",",TRUE,_xlfn.UNIQUE(TRANSPOSE(_xlfn.MAP(_xlfn.XLOOKUP(A286,SITE1!$C$4:$C$1223,SITE1!$G$4:$L$1223),_xlfn.LAMBDA(_xlpm.x,IF(_xlpm.x&lt;&gt;"",TRIM(CLEAN(LEFT(_xlpm.x,FIND(".",_xlpm.x &amp; ".")-1))),""))))))</f>
        <v/>
      </c>
      <c r="D286">
        <v>72.420479999999998</v>
      </c>
      <c r="E286">
        <v>105.33888</v>
      </c>
      <c r="F286" t="str">
        <f>_xlfn.LET(_xlpm.raw,_xlfn.XLOOKUP(A286,SITE1!$C$4:$C$1223,SITE1!$E$4:$E$1223,_xlfn.XLOOKUP(A286,SITE1!$C$4:$C$1223,SITE1!$F$4:$F$1223)),_xlpm.cleanRaw,SUBSTITUTE(SUBSTITUTE(_xlpm.raw,"_PIN","."),"PIN","."),_xlpm.mainPart,MID(_xlpm.cleanRaw,2,FIND(".",_xlpm.cleanRaw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6" t="str">
        <f>_xlfn.LET(_xlpm.raw,_xlfn.XLOOKUP(A286,SITE3!$C$4:$C$1223,SITE3!$E$4:$E$1223,_xlfn.XLOOKUP(A286,SITE3!$C$4:$C$1223,SITE3!$F$4:$F$1223)),_xlpm.cleanRaw,SUBSTITUTE(_xlpm.raw,"_PIN","."),_xlpm.mainPart,MID(_xlpm.cleanRaw,2,FIND(".",_xlpm.cleanRaw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6" t="str">
        <f>_xlfn.LET(_xlpm.raw,_xlfn.XLOOKUP(A286,SITE5!$C$4:$C$1223,SITE5!$E$4:$E$1223,_xlfn.XLOOKUP(A286,SITE5!$C$4:$C$1223,SITE5!$F$4:$F$1223)),_xlpm.cleanRaw,SUBSTITUTE(_xlpm.raw,"_PIN","."),_xlpm.mainPart,MID(_xlpm.cleanRaw,2,FIND(".",_xlpm.cleanRaw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6" t="str">
        <f>_xlfn.LET(_xlpm.raw,_xlfn.XLOOKUP(A286,SITE5!$C$4:$C$1223,SITE5!$E$4:$E$1223,_xlfn.XLOOKUP(A286,SITE5!$C$4:$C$1223,SITE5!$F$4:$F$1223)),_xlpm.cleanRaw,SUBSTITUTE(_xlpm.raw,"_PIN","."),_xlpm.mainPart,MID(_xlpm.cleanRaw,2,FIND(".",_xlpm.cleanRaw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6" t="str">
        <f>""</f>
        <v/>
      </c>
      <c r="K286" t="str">
        <f t="shared" si="4"/>
        <v>H18;VSS;;72.42048;105.33888;;;;;</v>
      </c>
    </row>
    <row r="287" spans="1:11">
      <c r="A287" t="s">
        <v>3668</v>
      </c>
      <c r="B287" t="str">
        <f>_xlfn.XLOOKUP(A287,SITE1!$S$4:$S$1223,SITE1!$T$4:$T$1223)</f>
        <v>VCCCORE</v>
      </c>
      <c r="C287" t="str" cm="1">
        <f t="array" ref="C287">_xlfn.TEXTJOIN(",",TRUE,_xlfn.UNIQUE(TRANSPOSE(_xlfn.MAP(_xlfn.XLOOKUP(A287,SITE1!$C$4:$C$1223,SITE1!$G$4:$L$1223),_xlfn.LAMBDA(_xlpm.x,IF(_xlpm.x&lt;&gt;"",TRIM(CLEAN(LEFT(_xlpm.x,FIND(".",_xlpm.x &amp; ".")-1))),""))))))</f>
        <v/>
      </c>
      <c r="D287">
        <v>69.128639999999905</v>
      </c>
      <c r="E287">
        <v>105.33888</v>
      </c>
      <c r="F287" t="str">
        <f>_xlfn.LET(_xlpm.raw,_xlfn.XLOOKUP(A287,SITE1!$C$4:$C$1223,SITE1!$E$4:$E$1223,_xlfn.XLOOKUP(A287,SITE1!$C$4:$C$1223,SITE1!$F$4:$F$1223)),_xlpm.cleanRaw,SUBSTITUTE(SUBSTITUTE(_xlpm.raw,"_PIN","."),"PIN","."),_xlpm.mainPart,MID(_xlpm.cleanRaw,2,FIND(".",_xlpm.cleanRaw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_xlfn.LET(_xlpm.raw,_xlfn.XLOOKUP(A287,SITE3!$C$4:$C$1223,SITE3!$E$4:$E$1223,_xlfn.XLOOKUP(A287,SITE3!$C$4:$C$1223,SITE3!$F$4:$F$1223)),_xlpm.cleanRaw,SUBSTITUTE(_xlpm.raw,"_PIN","."),_xlpm.mainPart,MID(_xlpm.cleanRaw,2,FIND(".",_xlpm.cleanRaw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7" t="str">
        <f>_xlfn.LET(_xlpm.raw,_xlfn.XLOOKUP(A287,SITE5!$C$4:$C$1223,SITE5!$E$4:$E$1223,_xlfn.XLOOKUP(A287,SITE5!$C$4:$C$1223,SITE5!$F$4:$F$1223)),_xlpm.cleanRaw,SUBSTITUTE(_xlpm.raw,"_PIN","."),_xlpm.mainPart,MID(_xlpm.cleanRaw,2,FIND(".",_xlpm.cleanRaw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7" t="str">
        <f>_xlfn.LET(_xlpm.raw,_xlfn.XLOOKUP(A287,SITE5!$C$4:$C$1223,SITE5!$E$4:$E$1223,_xlfn.XLOOKUP(A287,SITE5!$C$4:$C$1223,SITE5!$F$4:$F$1223)),_xlpm.cleanRaw,SUBSTITUTE(_xlpm.raw,"_PIN","."),_xlpm.mainPart,MID(_xlpm.cleanRaw,2,FIND(".",_xlpm.cleanRaw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7" t="str">
        <f>""</f>
        <v/>
      </c>
      <c r="K287" t="str">
        <f t="shared" si="4"/>
        <v>H19;VCCCORE;;69.1286399999999;105.33888;;;;;</v>
      </c>
    </row>
    <row r="288" spans="1:11">
      <c r="A288" t="s">
        <v>4116</v>
      </c>
      <c r="B288" t="str">
        <f>_xlfn.XLOOKUP(A288,SITE1!$S$4:$S$1223,SITE1!$T$4:$T$1223)</f>
        <v>VSS</v>
      </c>
      <c r="C288" t="str" cm="1">
        <f t="array" ref="C288">_xlfn.TEXTJOIN(",",TRUE,_xlfn.UNIQUE(TRANSPOSE(_xlfn.MAP(_xlfn.XLOOKUP(A288,SITE1!$C$4:$C$1223,SITE1!$G$4:$L$1223),_xlfn.LAMBDA(_xlpm.x,IF(_xlpm.x&lt;&gt;"",TRIM(CLEAN(LEFT(_xlpm.x,FIND(".",_xlpm.x &amp; ".")-1))),""))))))</f>
        <v/>
      </c>
      <c r="D288">
        <v>65.836799999999997</v>
      </c>
      <c r="E288">
        <v>105.33888</v>
      </c>
      <c r="F288" t="str">
        <f>_xlfn.LET(_xlpm.raw,_xlfn.XLOOKUP(A288,SITE1!$C$4:$C$1223,SITE1!$E$4:$E$1223,_xlfn.XLOOKUP(A288,SITE1!$C$4:$C$1223,SITE1!$F$4:$F$1223)),_xlpm.cleanRaw,SUBSTITUTE(SUBSTITUTE(_xlpm.raw,"_PIN","."),"PIN","."),_xlpm.mainPart,MID(_xlpm.cleanRaw,2,FIND(".",_xlpm.cleanRaw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_xlfn.LET(_xlpm.raw,_xlfn.XLOOKUP(A288,SITE3!$C$4:$C$1223,SITE3!$E$4:$E$1223,_xlfn.XLOOKUP(A288,SITE3!$C$4:$C$1223,SITE3!$F$4:$F$1223)),_xlpm.cleanRaw,SUBSTITUTE(_xlpm.raw,"_PIN","."),_xlpm.mainPart,MID(_xlpm.cleanRaw,2,FIND(".",_xlpm.cleanRaw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8" t="str">
        <f>_xlfn.LET(_xlpm.raw,_xlfn.XLOOKUP(A288,SITE5!$C$4:$C$1223,SITE5!$E$4:$E$1223,_xlfn.XLOOKUP(A288,SITE5!$C$4:$C$1223,SITE5!$F$4:$F$1223)),_xlpm.cleanRaw,SUBSTITUTE(_xlpm.raw,"_PIN","."),_xlpm.mainPart,MID(_xlpm.cleanRaw,2,FIND(".",_xlpm.cleanRaw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8" t="str">
        <f>_xlfn.LET(_xlpm.raw,_xlfn.XLOOKUP(A288,SITE5!$C$4:$C$1223,SITE5!$E$4:$E$1223,_xlfn.XLOOKUP(A288,SITE5!$C$4:$C$1223,SITE5!$F$4:$F$1223)),_xlpm.cleanRaw,SUBSTITUTE(_xlpm.raw,"_PIN","."),_xlpm.mainPart,MID(_xlpm.cleanRaw,2,FIND(".",_xlpm.cleanRaw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8" t="str">
        <f>""</f>
        <v/>
      </c>
      <c r="K288" t="str">
        <f t="shared" si="4"/>
        <v>H20;VSS;;65.8368;105.33888;;;;;</v>
      </c>
    </row>
    <row r="289" spans="1:11">
      <c r="A289" t="s">
        <v>3669</v>
      </c>
      <c r="B289" t="str">
        <f>_xlfn.XLOOKUP(A289,SITE1!$S$4:$S$1223,SITE1!$T$4:$T$1223)</f>
        <v>VCCCORE</v>
      </c>
      <c r="C289" t="str" cm="1">
        <f t="array" ref="C289">_xlfn.TEXTJOIN(",",TRUE,_xlfn.UNIQUE(TRANSPOSE(_xlfn.MAP(_xlfn.XLOOKUP(A289,SITE1!$C$4:$C$1223,SITE1!$G$4:$L$1223),_xlfn.LAMBDA(_xlpm.x,IF(_xlpm.x&lt;&gt;"",TRIM(CLEAN(LEFT(_xlpm.x,FIND(".",_xlpm.x &amp; ".")-1))),""))))))</f>
        <v/>
      </c>
      <c r="D289">
        <v>62.544960000000003</v>
      </c>
      <c r="E289">
        <v>105.33888</v>
      </c>
      <c r="F289" t="str">
        <f>_xlfn.LET(_xlpm.raw,_xlfn.XLOOKUP(A289,SITE1!$C$4:$C$1223,SITE1!$E$4:$E$1223,_xlfn.XLOOKUP(A289,SITE1!$C$4:$C$1223,SITE1!$F$4:$F$1223)),_xlpm.cleanRaw,SUBSTITUTE(SUBSTITUTE(_xlpm.raw,"_PIN","."),"PIN","."),_xlpm.mainPart,MID(_xlpm.cleanRaw,2,FIND(".",_xlpm.cleanRaw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_xlfn.LET(_xlpm.raw,_xlfn.XLOOKUP(A289,SITE3!$C$4:$C$1223,SITE3!$E$4:$E$1223,_xlfn.XLOOKUP(A289,SITE3!$C$4:$C$1223,SITE3!$F$4:$F$1223)),_xlpm.cleanRaw,SUBSTITUTE(_xlpm.raw,"_PIN","."),_xlpm.mainPart,MID(_xlpm.cleanRaw,2,FIND(".",_xlpm.cleanRaw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9" t="str">
        <f>_xlfn.LET(_xlpm.raw,_xlfn.XLOOKUP(A289,SITE5!$C$4:$C$1223,SITE5!$E$4:$E$1223,_xlfn.XLOOKUP(A289,SITE5!$C$4:$C$1223,SITE5!$F$4:$F$1223)),_xlpm.cleanRaw,SUBSTITUTE(_xlpm.raw,"_PIN","."),_xlpm.mainPart,MID(_xlpm.cleanRaw,2,FIND(".",_xlpm.cleanRaw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9" t="str">
        <f>_xlfn.LET(_xlpm.raw,_xlfn.XLOOKUP(A289,SITE5!$C$4:$C$1223,SITE5!$E$4:$E$1223,_xlfn.XLOOKUP(A289,SITE5!$C$4:$C$1223,SITE5!$F$4:$F$1223)),_xlpm.cleanRaw,SUBSTITUTE(_xlpm.raw,"_PIN","."),_xlpm.mainPart,MID(_xlpm.cleanRaw,2,FIND(".",_xlpm.cleanRaw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9" t="str">
        <f>""</f>
        <v/>
      </c>
      <c r="K289" t="str">
        <f t="shared" si="4"/>
        <v>H21;VCCCORE;;62.54496;105.33888;;;;;</v>
      </c>
    </row>
    <row r="290" spans="1:11">
      <c r="A290" t="s">
        <v>4117</v>
      </c>
      <c r="B290" t="str">
        <f>_xlfn.XLOOKUP(A290,SITE1!$S$4:$S$1223,SITE1!$T$4:$T$1223)</f>
        <v>VSS</v>
      </c>
      <c r="C290" t="str" cm="1">
        <f t="array" ref="C290">_xlfn.TEXTJOIN(",",TRUE,_xlfn.UNIQUE(TRANSPOSE(_xlfn.MAP(_xlfn.XLOOKUP(A290,SITE1!$C$4:$C$1223,SITE1!$G$4:$L$1223),_xlfn.LAMBDA(_xlpm.x,IF(_xlpm.x&lt;&gt;"",TRIM(CLEAN(LEFT(_xlpm.x,FIND(".",_xlpm.x &amp; ".")-1))),""))))))</f>
        <v/>
      </c>
      <c r="D290">
        <v>59.253120000000003</v>
      </c>
      <c r="E290">
        <v>105.33888</v>
      </c>
      <c r="F290" t="str">
        <f>_xlfn.LET(_xlpm.raw,_xlfn.XLOOKUP(A290,SITE1!$C$4:$C$1223,SITE1!$E$4:$E$1223,_xlfn.XLOOKUP(A290,SITE1!$C$4:$C$1223,SITE1!$F$4:$F$1223)),_xlpm.cleanRaw,SUBSTITUTE(SUBSTITUTE(_xlpm.raw,"_PIN","."),"PIN","."),_xlpm.mainPart,MID(_xlpm.cleanRaw,2,FIND(".",_xlpm.cleanRaw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_xlfn.LET(_xlpm.raw,_xlfn.XLOOKUP(A290,SITE3!$C$4:$C$1223,SITE3!$E$4:$E$1223,_xlfn.XLOOKUP(A290,SITE3!$C$4:$C$1223,SITE3!$F$4:$F$1223)),_xlpm.cleanRaw,SUBSTITUTE(_xlpm.raw,"_PIN","."),_xlpm.mainPart,MID(_xlpm.cleanRaw,2,FIND(".",_xlpm.cleanRaw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0" t="str">
        <f>_xlfn.LET(_xlpm.raw,_xlfn.XLOOKUP(A290,SITE5!$C$4:$C$1223,SITE5!$E$4:$E$1223,_xlfn.XLOOKUP(A290,SITE5!$C$4:$C$1223,SITE5!$F$4:$F$1223)),_xlpm.cleanRaw,SUBSTITUTE(_xlpm.raw,"_PIN","."),_xlpm.mainPart,MID(_xlpm.cleanRaw,2,FIND(".",_xlpm.cleanRaw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0" t="str">
        <f>_xlfn.LET(_xlpm.raw,_xlfn.XLOOKUP(A290,SITE5!$C$4:$C$1223,SITE5!$E$4:$E$1223,_xlfn.XLOOKUP(A290,SITE5!$C$4:$C$1223,SITE5!$F$4:$F$1223)),_xlpm.cleanRaw,SUBSTITUTE(_xlpm.raw,"_PIN","."),_xlpm.mainPart,MID(_xlpm.cleanRaw,2,FIND(".",_xlpm.cleanRaw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0" t="str">
        <f>""</f>
        <v/>
      </c>
      <c r="K290" t="str">
        <f t="shared" si="4"/>
        <v>H22;VSS;;59.25312;105.33888;;;;;</v>
      </c>
    </row>
    <row r="291" spans="1:11">
      <c r="A291" t="s">
        <v>3670</v>
      </c>
      <c r="B291" t="str">
        <f>_xlfn.XLOOKUP(A291,SITE1!$S$4:$S$1223,SITE1!$T$4:$T$1223)</f>
        <v>VCCCORE</v>
      </c>
      <c r="C291" t="str" cm="1">
        <f t="array" ref="C291">_xlfn.TEXTJOIN(",",TRUE,_xlfn.UNIQUE(TRANSPOSE(_xlfn.MAP(_xlfn.XLOOKUP(A291,SITE1!$C$4:$C$1223,SITE1!$G$4:$L$1223),_xlfn.LAMBDA(_xlpm.x,IF(_xlpm.x&lt;&gt;"",TRIM(CLEAN(LEFT(_xlpm.x,FIND(".",_xlpm.x &amp; ".")-1))),""))))))</f>
        <v/>
      </c>
      <c r="D291">
        <v>55.961279999999597</v>
      </c>
      <c r="E291">
        <v>105.33888</v>
      </c>
      <c r="F291" t="str">
        <f>_xlfn.LET(_xlpm.raw,_xlfn.XLOOKUP(A291,SITE1!$C$4:$C$1223,SITE1!$E$4:$E$1223,_xlfn.XLOOKUP(A291,SITE1!$C$4:$C$1223,SITE1!$F$4:$F$1223)),_xlpm.cleanRaw,SUBSTITUTE(SUBSTITUTE(_xlpm.raw,"_PIN","."),"PIN","."),_xlpm.mainPart,MID(_xlpm.cleanRaw,2,FIND(".",_xlpm.cleanRaw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_xlfn.LET(_xlpm.raw,_xlfn.XLOOKUP(A291,SITE3!$C$4:$C$1223,SITE3!$E$4:$E$1223,_xlfn.XLOOKUP(A291,SITE3!$C$4:$C$1223,SITE3!$F$4:$F$1223)),_xlpm.cleanRaw,SUBSTITUTE(_xlpm.raw,"_PIN","."),_xlpm.mainPart,MID(_xlpm.cleanRaw,2,FIND(".",_xlpm.cleanRaw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1" t="str">
        <f>_xlfn.LET(_xlpm.raw,_xlfn.XLOOKUP(A291,SITE5!$C$4:$C$1223,SITE5!$E$4:$E$1223,_xlfn.XLOOKUP(A291,SITE5!$C$4:$C$1223,SITE5!$F$4:$F$1223)),_xlpm.cleanRaw,SUBSTITUTE(_xlpm.raw,"_PIN","."),_xlpm.mainPart,MID(_xlpm.cleanRaw,2,FIND(".",_xlpm.cleanRaw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1" t="str">
        <f>_xlfn.LET(_xlpm.raw,_xlfn.XLOOKUP(A291,SITE5!$C$4:$C$1223,SITE5!$E$4:$E$1223,_xlfn.XLOOKUP(A291,SITE5!$C$4:$C$1223,SITE5!$F$4:$F$1223)),_xlpm.cleanRaw,SUBSTITUTE(_xlpm.raw,"_PIN","."),_xlpm.mainPart,MID(_xlpm.cleanRaw,2,FIND(".",_xlpm.cleanRaw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1" t="str">
        <f>""</f>
        <v/>
      </c>
      <c r="K291" t="str">
        <f t="shared" si="4"/>
        <v>H23;VCCCORE;;55.9612799999996;105.33888;;;;;</v>
      </c>
    </row>
    <row r="292" spans="1:11">
      <c r="A292" t="s">
        <v>4118</v>
      </c>
      <c r="B292" t="str">
        <f>_xlfn.XLOOKUP(A292,SITE1!$S$4:$S$1223,SITE1!$T$4:$T$1223)</f>
        <v>VSS</v>
      </c>
      <c r="C292" t="str" cm="1">
        <f t="array" ref="C292">_xlfn.TEXTJOIN(",",TRUE,_xlfn.UNIQUE(TRANSPOSE(_xlfn.MAP(_xlfn.XLOOKUP(A292,SITE1!$C$4:$C$1223,SITE1!$G$4:$L$1223),_xlfn.LAMBDA(_xlpm.x,IF(_xlpm.x&lt;&gt;"",TRIM(CLEAN(LEFT(_xlpm.x,FIND(".",_xlpm.x &amp; ".")-1))),""))))))</f>
        <v/>
      </c>
      <c r="D292">
        <v>52.669439999999597</v>
      </c>
      <c r="E292">
        <v>105.33888</v>
      </c>
      <c r="F292" t="str">
        <f>_xlfn.LET(_xlpm.raw,_xlfn.XLOOKUP(A292,SITE1!$C$4:$C$1223,SITE1!$E$4:$E$1223,_xlfn.XLOOKUP(A292,SITE1!$C$4:$C$1223,SITE1!$F$4:$F$1223)),_xlpm.cleanRaw,SUBSTITUTE(SUBSTITUTE(_xlpm.raw,"_PIN","."),"PIN","."),_xlpm.mainPart,MID(_xlpm.cleanRaw,2,FIND(".",_xlpm.cleanRaw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2" t="str">
        <f>_xlfn.LET(_xlpm.raw,_xlfn.XLOOKUP(A292,SITE3!$C$4:$C$1223,SITE3!$E$4:$E$1223,_xlfn.XLOOKUP(A292,SITE3!$C$4:$C$1223,SITE3!$F$4:$F$1223)),_xlpm.cleanRaw,SUBSTITUTE(_xlpm.raw,"_PIN","."),_xlpm.mainPart,MID(_xlpm.cleanRaw,2,FIND(".",_xlpm.cleanRaw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2" t="str">
        <f>_xlfn.LET(_xlpm.raw,_xlfn.XLOOKUP(A292,SITE5!$C$4:$C$1223,SITE5!$E$4:$E$1223,_xlfn.XLOOKUP(A292,SITE5!$C$4:$C$1223,SITE5!$F$4:$F$1223)),_xlpm.cleanRaw,SUBSTITUTE(_xlpm.raw,"_PIN","."),_xlpm.mainPart,MID(_xlpm.cleanRaw,2,FIND(".",_xlpm.cleanRaw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2" t="str">
        <f>_xlfn.LET(_xlpm.raw,_xlfn.XLOOKUP(A292,SITE5!$C$4:$C$1223,SITE5!$E$4:$E$1223,_xlfn.XLOOKUP(A292,SITE5!$C$4:$C$1223,SITE5!$F$4:$F$1223)),_xlpm.cleanRaw,SUBSTITUTE(_xlpm.raw,"_PIN","."),_xlpm.mainPart,MID(_xlpm.cleanRaw,2,FIND(".",_xlpm.cleanRaw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2" t="str">
        <f>""</f>
        <v/>
      </c>
      <c r="K292" t="str">
        <f t="shared" si="4"/>
        <v>H24;VSS;;52.6694399999996;105.33888;;;;;</v>
      </c>
    </row>
    <row r="293" spans="1:11">
      <c r="A293" t="s">
        <v>3671</v>
      </c>
      <c r="B293" t="str">
        <f>_xlfn.XLOOKUP(A293,SITE1!$S$4:$S$1223,SITE1!$T$4:$T$1223)</f>
        <v>VCCCORE</v>
      </c>
      <c r="C293" t="str" cm="1">
        <f t="array" ref="C293">_xlfn.TEXTJOIN(",",TRUE,_xlfn.UNIQUE(TRANSPOSE(_xlfn.MAP(_xlfn.XLOOKUP(A293,SITE1!$C$4:$C$1223,SITE1!$G$4:$L$1223),_xlfn.LAMBDA(_xlpm.x,IF(_xlpm.x&lt;&gt;"",TRIM(CLEAN(LEFT(_xlpm.x,FIND(".",_xlpm.x &amp; ".")-1))),""))))))</f>
        <v/>
      </c>
      <c r="D293">
        <v>49.377599999999603</v>
      </c>
      <c r="E293">
        <v>105.33888</v>
      </c>
      <c r="F293" t="str">
        <f>_xlfn.LET(_xlpm.raw,_xlfn.XLOOKUP(A293,SITE1!$C$4:$C$1223,SITE1!$E$4:$E$1223,_xlfn.XLOOKUP(A293,SITE1!$C$4:$C$1223,SITE1!$F$4:$F$1223)),_xlpm.cleanRaw,SUBSTITUTE(SUBSTITUTE(_xlpm.raw,"_PIN","."),"PIN","."),_xlpm.mainPart,MID(_xlpm.cleanRaw,2,FIND(".",_xlpm.cleanRaw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3" t="str">
        <f>_xlfn.LET(_xlpm.raw,_xlfn.XLOOKUP(A293,SITE3!$C$4:$C$1223,SITE3!$E$4:$E$1223,_xlfn.XLOOKUP(A293,SITE3!$C$4:$C$1223,SITE3!$F$4:$F$1223)),_xlpm.cleanRaw,SUBSTITUTE(_xlpm.raw,"_PIN","."),_xlpm.mainPart,MID(_xlpm.cleanRaw,2,FIND(".",_xlpm.cleanRaw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3" t="str">
        <f>_xlfn.LET(_xlpm.raw,_xlfn.XLOOKUP(A293,SITE5!$C$4:$C$1223,SITE5!$E$4:$E$1223,_xlfn.XLOOKUP(A293,SITE5!$C$4:$C$1223,SITE5!$F$4:$F$1223)),_xlpm.cleanRaw,SUBSTITUTE(_xlpm.raw,"_PIN","."),_xlpm.mainPart,MID(_xlpm.cleanRaw,2,FIND(".",_xlpm.cleanRaw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3" t="str">
        <f>_xlfn.LET(_xlpm.raw,_xlfn.XLOOKUP(A293,SITE5!$C$4:$C$1223,SITE5!$E$4:$E$1223,_xlfn.XLOOKUP(A293,SITE5!$C$4:$C$1223,SITE5!$F$4:$F$1223)),_xlpm.cleanRaw,SUBSTITUTE(_xlpm.raw,"_PIN","."),_xlpm.mainPart,MID(_xlpm.cleanRaw,2,FIND(".",_xlpm.cleanRaw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3" t="str">
        <f>""</f>
        <v/>
      </c>
      <c r="K293" t="str">
        <f t="shared" si="4"/>
        <v>H25;VCCCORE;;49.3775999999996;105.33888;;;;;</v>
      </c>
    </row>
    <row r="294" spans="1:11">
      <c r="A294" t="s">
        <v>4119</v>
      </c>
      <c r="B294" t="str">
        <f>_xlfn.XLOOKUP(A294,SITE1!$S$4:$S$1223,SITE1!$T$4:$T$1223)</f>
        <v>VSS</v>
      </c>
      <c r="C294" t="str" cm="1">
        <f t="array" ref="C294">_xlfn.TEXTJOIN(",",TRUE,_xlfn.UNIQUE(TRANSPOSE(_xlfn.MAP(_xlfn.XLOOKUP(A294,SITE1!$C$4:$C$1223,SITE1!$G$4:$L$1223),_xlfn.LAMBDA(_xlpm.x,IF(_xlpm.x&lt;&gt;"",TRIM(CLEAN(LEFT(_xlpm.x,FIND(".",_xlpm.x &amp; ".")-1))),""))))))</f>
        <v/>
      </c>
      <c r="D294">
        <v>46.085759999999603</v>
      </c>
      <c r="E294">
        <v>105.33888</v>
      </c>
      <c r="F294" t="str">
        <f>_xlfn.LET(_xlpm.raw,_xlfn.XLOOKUP(A294,SITE1!$C$4:$C$1223,SITE1!$E$4:$E$1223,_xlfn.XLOOKUP(A294,SITE1!$C$4:$C$1223,SITE1!$F$4:$F$1223)),_xlpm.cleanRaw,SUBSTITUTE(SUBSTITUTE(_xlpm.raw,"_PIN","."),"PIN","."),_xlpm.mainPart,MID(_xlpm.cleanRaw,2,FIND(".",_xlpm.cleanRaw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4" t="str">
        <f>_xlfn.LET(_xlpm.raw,_xlfn.XLOOKUP(A294,SITE3!$C$4:$C$1223,SITE3!$E$4:$E$1223,_xlfn.XLOOKUP(A294,SITE3!$C$4:$C$1223,SITE3!$F$4:$F$1223)),_xlpm.cleanRaw,SUBSTITUTE(_xlpm.raw,"_PIN","."),_xlpm.mainPart,MID(_xlpm.cleanRaw,2,FIND(".",_xlpm.cleanRaw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4" t="str">
        <f>_xlfn.LET(_xlpm.raw,_xlfn.XLOOKUP(A294,SITE5!$C$4:$C$1223,SITE5!$E$4:$E$1223,_xlfn.XLOOKUP(A294,SITE5!$C$4:$C$1223,SITE5!$F$4:$F$1223)),_xlpm.cleanRaw,SUBSTITUTE(_xlpm.raw,"_PIN","."),_xlpm.mainPart,MID(_xlpm.cleanRaw,2,FIND(".",_xlpm.cleanRaw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4" t="str">
        <f>_xlfn.LET(_xlpm.raw,_xlfn.XLOOKUP(A294,SITE5!$C$4:$C$1223,SITE5!$E$4:$E$1223,_xlfn.XLOOKUP(A294,SITE5!$C$4:$C$1223,SITE5!$F$4:$F$1223)),_xlpm.cleanRaw,SUBSTITUTE(_xlpm.raw,"_PIN","."),_xlpm.mainPart,MID(_xlpm.cleanRaw,2,FIND(".",_xlpm.cleanRaw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4" t="str">
        <f>""</f>
        <v/>
      </c>
      <c r="K294" t="str">
        <f t="shared" si="4"/>
        <v>H26;VSS;;46.0857599999996;105.33888;;;;;</v>
      </c>
    </row>
    <row r="295" spans="1:11">
      <c r="A295" t="s">
        <v>3672</v>
      </c>
      <c r="B295" t="str">
        <f>_xlfn.XLOOKUP(A295,SITE1!$S$4:$S$1223,SITE1!$T$4:$T$1223)</f>
        <v>VCCCORE</v>
      </c>
      <c r="C295" t="str" cm="1">
        <f t="array" ref="C295">_xlfn.TEXTJOIN(",",TRUE,_xlfn.UNIQUE(TRANSPOSE(_xlfn.MAP(_xlfn.XLOOKUP(A295,SITE1!$C$4:$C$1223,SITE1!$G$4:$L$1223),_xlfn.LAMBDA(_xlpm.x,IF(_xlpm.x&lt;&gt;"",TRIM(CLEAN(LEFT(_xlpm.x,FIND(".",_xlpm.x &amp; ".")-1))),""))))))</f>
        <v/>
      </c>
      <c r="D295">
        <v>42.793919999999602</v>
      </c>
      <c r="E295">
        <v>105.33888</v>
      </c>
      <c r="F295" t="str">
        <f>_xlfn.LET(_xlpm.raw,_xlfn.XLOOKUP(A295,SITE1!$C$4:$C$1223,SITE1!$E$4:$E$1223,_xlfn.XLOOKUP(A295,SITE1!$C$4:$C$1223,SITE1!$F$4:$F$1223)),_xlpm.cleanRaw,SUBSTITUTE(SUBSTITUTE(_xlpm.raw,"_PIN","."),"PIN","."),_xlpm.mainPart,MID(_xlpm.cleanRaw,2,FIND(".",_xlpm.cleanRaw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5" t="str">
        <f>_xlfn.LET(_xlpm.raw,_xlfn.XLOOKUP(A295,SITE3!$C$4:$C$1223,SITE3!$E$4:$E$1223,_xlfn.XLOOKUP(A295,SITE3!$C$4:$C$1223,SITE3!$F$4:$F$1223)),_xlpm.cleanRaw,SUBSTITUTE(_xlpm.raw,"_PIN","."),_xlpm.mainPart,MID(_xlpm.cleanRaw,2,FIND(".",_xlpm.cleanRaw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5" t="str">
        <f>_xlfn.LET(_xlpm.raw,_xlfn.XLOOKUP(A295,SITE5!$C$4:$C$1223,SITE5!$E$4:$E$1223,_xlfn.XLOOKUP(A295,SITE5!$C$4:$C$1223,SITE5!$F$4:$F$1223)),_xlpm.cleanRaw,SUBSTITUTE(_xlpm.raw,"_PIN","."),_xlpm.mainPart,MID(_xlpm.cleanRaw,2,FIND(".",_xlpm.cleanRaw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5" t="str">
        <f>_xlfn.LET(_xlpm.raw,_xlfn.XLOOKUP(A295,SITE5!$C$4:$C$1223,SITE5!$E$4:$E$1223,_xlfn.XLOOKUP(A295,SITE5!$C$4:$C$1223,SITE5!$F$4:$F$1223)),_xlpm.cleanRaw,SUBSTITUTE(_xlpm.raw,"_PIN","."),_xlpm.mainPart,MID(_xlpm.cleanRaw,2,FIND(".",_xlpm.cleanRaw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5" t="str">
        <f>""</f>
        <v/>
      </c>
      <c r="K295" t="str">
        <f t="shared" si="4"/>
        <v>H27;VCCCORE;;42.7939199999996;105.33888;;;;;</v>
      </c>
    </row>
    <row r="296" spans="1:11">
      <c r="A296" t="s">
        <v>4120</v>
      </c>
      <c r="B296" t="str">
        <f>_xlfn.XLOOKUP(A296,SITE1!$S$4:$S$1223,SITE1!$T$4:$T$1223)</f>
        <v>VSS</v>
      </c>
      <c r="C296" t="str" cm="1">
        <f t="array" ref="C296">_xlfn.TEXTJOIN(",",TRUE,_xlfn.UNIQUE(TRANSPOSE(_xlfn.MAP(_xlfn.XLOOKUP(A296,SITE1!$C$4:$C$1223,SITE1!$G$4:$L$1223),_xlfn.LAMBDA(_xlpm.x,IF(_xlpm.x&lt;&gt;"",TRIM(CLEAN(LEFT(_xlpm.x,FIND(".",_xlpm.x &amp; ".")-1))),""))))))</f>
        <v/>
      </c>
      <c r="D296">
        <v>39.502079999999999</v>
      </c>
      <c r="E296">
        <v>105.33888</v>
      </c>
      <c r="F296" t="str">
        <f>_xlfn.LET(_xlpm.raw,_xlfn.XLOOKUP(A296,SITE1!$C$4:$C$1223,SITE1!$E$4:$E$1223,_xlfn.XLOOKUP(A296,SITE1!$C$4:$C$1223,SITE1!$F$4:$F$1223)),_xlpm.cleanRaw,SUBSTITUTE(SUBSTITUTE(_xlpm.raw,"_PIN","."),"PIN","."),_xlpm.mainPart,MID(_xlpm.cleanRaw,2,FIND(".",_xlpm.cleanRaw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6" t="str">
        <f>_xlfn.LET(_xlpm.raw,_xlfn.XLOOKUP(A296,SITE3!$C$4:$C$1223,SITE3!$E$4:$E$1223,_xlfn.XLOOKUP(A296,SITE3!$C$4:$C$1223,SITE3!$F$4:$F$1223)),_xlpm.cleanRaw,SUBSTITUTE(_xlpm.raw,"_PIN","."),_xlpm.mainPart,MID(_xlpm.cleanRaw,2,FIND(".",_xlpm.cleanRaw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6" t="str">
        <f>_xlfn.LET(_xlpm.raw,_xlfn.XLOOKUP(A296,SITE5!$C$4:$C$1223,SITE5!$E$4:$E$1223,_xlfn.XLOOKUP(A296,SITE5!$C$4:$C$1223,SITE5!$F$4:$F$1223)),_xlpm.cleanRaw,SUBSTITUTE(_xlpm.raw,"_PIN","."),_xlpm.mainPart,MID(_xlpm.cleanRaw,2,FIND(".",_xlpm.cleanRaw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6" t="str">
        <f>_xlfn.LET(_xlpm.raw,_xlfn.XLOOKUP(A296,SITE5!$C$4:$C$1223,SITE5!$E$4:$E$1223,_xlfn.XLOOKUP(A296,SITE5!$C$4:$C$1223,SITE5!$F$4:$F$1223)),_xlpm.cleanRaw,SUBSTITUTE(_xlpm.raw,"_PIN","."),_xlpm.mainPart,MID(_xlpm.cleanRaw,2,FIND(".",_xlpm.cleanRaw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6" t="str">
        <f>""</f>
        <v/>
      </c>
      <c r="K296" t="str">
        <f t="shared" si="4"/>
        <v>H28;VSS;;39.50208;105.33888;;;;;</v>
      </c>
    </row>
    <row r="297" spans="1:11">
      <c r="A297" t="s">
        <v>3673</v>
      </c>
      <c r="B297" t="str">
        <f>_xlfn.XLOOKUP(A297,SITE1!$S$4:$S$1223,SITE1!$T$4:$T$1223)</f>
        <v>VCCCORE</v>
      </c>
      <c r="C297" t="str" cm="1">
        <f t="array" ref="C297">_xlfn.TEXTJOIN(",",TRUE,_xlfn.UNIQUE(TRANSPOSE(_xlfn.MAP(_xlfn.XLOOKUP(A297,SITE1!$C$4:$C$1223,SITE1!$G$4:$L$1223),_xlfn.LAMBDA(_xlpm.x,IF(_xlpm.x&lt;&gt;"",TRIM(CLEAN(LEFT(_xlpm.x,FIND(".",_xlpm.x &amp; ".")-1))),""))))))</f>
        <v/>
      </c>
      <c r="D297">
        <v>36.210239999999999</v>
      </c>
      <c r="E297">
        <v>105.33888</v>
      </c>
      <c r="F297" t="str">
        <f>_xlfn.LET(_xlpm.raw,_xlfn.XLOOKUP(A297,SITE1!$C$4:$C$1223,SITE1!$E$4:$E$1223,_xlfn.XLOOKUP(A297,SITE1!$C$4:$C$1223,SITE1!$F$4:$F$1223)),_xlpm.cleanRaw,SUBSTITUTE(SUBSTITUTE(_xlpm.raw,"_PIN","."),"PIN","."),_xlpm.mainPart,MID(_xlpm.cleanRaw,2,FIND(".",_xlpm.cleanRaw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7" t="str">
        <f>_xlfn.LET(_xlpm.raw,_xlfn.XLOOKUP(A297,SITE3!$C$4:$C$1223,SITE3!$E$4:$E$1223,_xlfn.XLOOKUP(A297,SITE3!$C$4:$C$1223,SITE3!$F$4:$F$1223)),_xlpm.cleanRaw,SUBSTITUTE(_xlpm.raw,"_PIN","."),_xlpm.mainPart,MID(_xlpm.cleanRaw,2,FIND(".",_xlpm.cleanRaw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7" t="str">
        <f>_xlfn.LET(_xlpm.raw,_xlfn.XLOOKUP(A297,SITE5!$C$4:$C$1223,SITE5!$E$4:$E$1223,_xlfn.XLOOKUP(A297,SITE5!$C$4:$C$1223,SITE5!$F$4:$F$1223)),_xlpm.cleanRaw,SUBSTITUTE(_xlpm.raw,"_PIN","."),_xlpm.mainPart,MID(_xlpm.cleanRaw,2,FIND(".",_xlpm.cleanRaw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7" t="str">
        <f>_xlfn.LET(_xlpm.raw,_xlfn.XLOOKUP(A297,SITE5!$C$4:$C$1223,SITE5!$E$4:$E$1223,_xlfn.XLOOKUP(A297,SITE5!$C$4:$C$1223,SITE5!$F$4:$F$1223)),_xlpm.cleanRaw,SUBSTITUTE(_xlpm.raw,"_PIN","."),_xlpm.mainPart,MID(_xlpm.cleanRaw,2,FIND(".",_xlpm.cleanRaw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7" t="str">
        <f>""</f>
        <v/>
      </c>
      <c r="K297" t="str">
        <f t="shared" si="4"/>
        <v>H29;VCCCORE;;36.21024;105.33888;;;;;</v>
      </c>
    </row>
    <row r="298" spans="1:11">
      <c r="A298" t="s">
        <v>4121</v>
      </c>
      <c r="B298" t="str">
        <f>_xlfn.XLOOKUP(A298,SITE1!$S$4:$S$1223,SITE1!$T$4:$T$1223)</f>
        <v>VSS</v>
      </c>
      <c r="C298" t="str" cm="1">
        <f t="array" ref="C298">_xlfn.TEXTJOIN(",",TRUE,_xlfn.UNIQUE(TRANSPOSE(_xlfn.MAP(_xlfn.XLOOKUP(A298,SITE1!$C$4:$C$1223,SITE1!$G$4:$L$1223),_xlfn.LAMBDA(_xlpm.x,IF(_xlpm.x&lt;&gt;"",TRIM(CLEAN(LEFT(_xlpm.x,FIND(".",_xlpm.x &amp; ".")-1))),""))))))</f>
        <v/>
      </c>
      <c r="D298">
        <v>32.918399999999998</v>
      </c>
      <c r="E298">
        <v>105.33888</v>
      </c>
      <c r="F298" t="str">
        <f>_xlfn.LET(_xlpm.raw,_xlfn.XLOOKUP(A298,SITE1!$C$4:$C$1223,SITE1!$E$4:$E$1223,_xlfn.XLOOKUP(A298,SITE1!$C$4:$C$1223,SITE1!$F$4:$F$1223)),_xlpm.cleanRaw,SUBSTITUTE(SUBSTITUTE(_xlpm.raw,"_PIN","."),"PIN","."),_xlpm.mainPart,MID(_xlpm.cleanRaw,2,FIND(".",_xlpm.cleanRaw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_xlfn.LET(_xlpm.raw,_xlfn.XLOOKUP(A298,SITE3!$C$4:$C$1223,SITE3!$E$4:$E$1223,_xlfn.XLOOKUP(A298,SITE3!$C$4:$C$1223,SITE3!$F$4:$F$1223)),_xlpm.cleanRaw,SUBSTITUTE(_xlpm.raw,"_PIN","."),_xlpm.mainPart,MID(_xlpm.cleanRaw,2,FIND(".",_xlpm.cleanRaw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8" t="str">
        <f>_xlfn.LET(_xlpm.raw,_xlfn.XLOOKUP(A298,SITE5!$C$4:$C$1223,SITE5!$E$4:$E$1223,_xlfn.XLOOKUP(A298,SITE5!$C$4:$C$1223,SITE5!$F$4:$F$1223)),_xlpm.cleanRaw,SUBSTITUTE(_xlpm.raw,"_PIN","."),_xlpm.mainPart,MID(_xlpm.cleanRaw,2,FIND(".",_xlpm.cleanRaw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8" t="str">
        <f>_xlfn.LET(_xlpm.raw,_xlfn.XLOOKUP(A298,SITE5!$C$4:$C$1223,SITE5!$E$4:$E$1223,_xlfn.XLOOKUP(A298,SITE5!$C$4:$C$1223,SITE5!$F$4:$F$1223)),_xlpm.cleanRaw,SUBSTITUTE(_xlpm.raw,"_PIN","."),_xlpm.mainPart,MID(_xlpm.cleanRaw,2,FIND(".",_xlpm.cleanRaw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8" t="str">
        <f>""</f>
        <v/>
      </c>
      <c r="K298" t="str">
        <f t="shared" si="4"/>
        <v>H30;VSS;;32.9184;105.33888;;;;;</v>
      </c>
    </row>
    <row r="299" spans="1:11">
      <c r="A299" t="s">
        <v>3674</v>
      </c>
      <c r="B299" t="str">
        <f>_xlfn.XLOOKUP(A299,SITE1!$S$4:$S$1223,SITE1!$T$4:$T$1223)</f>
        <v>VCCCORE</v>
      </c>
      <c r="C299" t="str" cm="1">
        <f t="array" ref="C299">_xlfn.TEXTJOIN(",",TRUE,_xlfn.UNIQUE(TRANSPOSE(_xlfn.MAP(_xlfn.XLOOKUP(A299,SITE1!$C$4:$C$1223,SITE1!$G$4:$L$1223),_xlfn.LAMBDA(_xlpm.x,IF(_xlpm.x&lt;&gt;"",TRIM(CLEAN(LEFT(_xlpm.x,FIND(".",_xlpm.x &amp; ".")-1))),""))))))</f>
        <v/>
      </c>
      <c r="D299">
        <v>29.626560000000001</v>
      </c>
      <c r="E299">
        <v>105.33888</v>
      </c>
      <c r="F299" t="str">
        <f>_xlfn.LET(_xlpm.raw,_xlfn.XLOOKUP(A299,SITE1!$C$4:$C$1223,SITE1!$E$4:$E$1223,_xlfn.XLOOKUP(A299,SITE1!$C$4:$C$1223,SITE1!$F$4:$F$1223)),_xlpm.cleanRaw,SUBSTITUTE(SUBSTITUTE(_xlpm.raw,"_PIN","."),"PIN","."),_xlpm.mainPart,MID(_xlpm.cleanRaw,2,FIND(".",_xlpm.cleanRaw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9" t="str">
        <f>_xlfn.LET(_xlpm.raw,_xlfn.XLOOKUP(A299,SITE3!$C$4:$C$1223,SITE3!$E$4:$E$1223,_xlfn.XLOOKUP(A299,SITE3!$C$4:$C$1223,SITE3!$F$4:$F$1223)),_xlpm.cleanRaw,SUBSTITUTE(_xlpm.raw,"_PIN","."),_xlpm.mainPart,MID(_xlpm.cleanRaw,2,FIND(".",_xlpm.cleanRaw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9" t="str">
        <f>_xlfn.LET(_xlpm.raw,_xlfn.XLOOKUP(A299,SITE5!$C$4:$C$1223,SITE5!$E$4:$E$1223,_xlfn.XLOOKUP(A299,SITE5!$C$4:$C$1223,SITE5!$F$4:$F$1223)),_xlpm.cleanRaw,SUBSTITUTE(_xlpm.raw,"_PIN","."),_xlpm.mainPart,MID(_xlpm.cleanRaw,2,FIND(".",_xlpm.cleanRaw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9" t="str">
        <f>_xlfn.LET(_xlpm.raw,_xlfn.XLOOKUP(A299,SITE5!$C$4:$C$1223,SITE5!$E$4:$E$1223,_xlfn.XLOOKUP(A299,SITE5!$C$4:$C$1223,SITE5!$F$4:$F$1223)),_xlpm.cleanRaw,SUBSTITUTE(_xlpm.raw,"_PIN","."),_xlpm.mainPart,MID(_xlpm.cleanRaw,2,FIND(".",_xlpm.cleanRaw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9" t="str">
        <f>""</f>
        <v/>
      </c>
      <c r="K299" t="str">
        <f t="shared" si="4"/>
        <v>H31;VCCCORE;;29.62656;105.33888;;;;;</v>
      </c>
    </row>
    <row r="300" spans="1:11">
      <c r="A300" t="s">
        <v>4122</v>
      </c>
      <c r="B300" t="str">
        <f>_xlfn.XLOOKUP(A300,SITE1!$S$4:$S$1223,SITE1!$T$4:$T$1223)</f>
        <v>VSS</v>
      </c>
      <c r="C300" t="str" cm="1">
        <f t="array" ref="C300">_xlfn.TEXTJOIN(",",TRUE,_xlfn.UNIQUE(TRANSPOSE(_xlfn.MAP(_xlfn.XLOOKUP(A300,SITE1!$C$4:$C$1223,SITE1!$G$4:$L$1223),_xlfn.LAMBDA(_xlpm.x,IF(_xlpm.x&lt;&gt;"",TRIM(CLEAN(LEFT(_xlpm.x,FIND(".",_xlpm.x &amp; ".")-1))),""))))))</f>
        <v/>
      </c>
      <c r="D300">
        <v>26.334719999999901</v>
      </c>
      <c r="E300">
        <v>105.33888</v>
      </c>
      <c r="F300" t="str">
        <f>_xlfn.LET(_xlpm.raw,_xlfn.XLOOKUP(A300,SITE1!$C$4:$C$1223,SITE1!$E$4:$E$1223,_xlfn.XLOOKUP(A300,SITE1!$C$4:$C$1223,SITE1!$F$4:$F$1223)),_xlpm.cleanRaw,SUBSTITUTE(SUBSTITUTE(_xlpm.raw,"_PIN","."),"PIN","."),_xlpm.mainPart,MID(_xlpm.cleanRaw,2,FIND(".",_xlpm.cleanRaw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0" t="str">
        <f>_xlfn.LET(_xlpm.raw,_xlfn.XLOOKUP(A300,SITE3!$C$4:$C$1223,SITE3!$E$4:$E$1223,_xlfn.XLOOKUP(A300,SITE3!$C$4:$C$1223,SITE3!$F$4:$F$1223)),_xlpm.cleanRaw,SUBSTITUTE(_xlpm.raw,"_PIN","."),_xlpm.mainPart,MID(_xlpm.cleanRaw,2,FIND(".",_xlpm.cleanRaw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0" t="str">
        <f>_xlfn.LET(_xlpm.raw,_xlfn.XLOOKUP(A300,SITE5!$C$4:$C$1223,SITE5!$E$4:$E$1223,_xlfn.XLOOKUP(A300,SITE5!$C$4:$C$1223,SITE5!$F$4:$F$1223)),_xlpm.cleanRaw,SUBSTITUTE(_xlpm.raw,"_PIN","."),_xlpm.mainPart,MID(_xlpm.cleanRaw,2,FIND(".",_xlpm.cleanRaw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0" t="str">
        <f>_xlfn.LET(_xlpm.raw,_xlfn.XLOOKUP(A300,SITE5!$C$4:$C$1223,SITE5!$E$4:$E$1223,_xlfn.XLOOKUP(A300,SITE5!$C$4:$C$1223,SITE5!$F$4:$F$1223)),_xlpm.cleanRaw,SUBSTITUTE(_xlpm.raw,"_PIN","."),_xlpm.mainPart,MID(_xlpm.cleanRaw,2,FIND(".",_xlpm.cleanRaw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0" t="str">
        <f>""</f>
        <v/>
      </c>
      <c r="K300" t="str">
        <f t="shared" si="4"/>
        <v>H32;VSS;;26.3347199999999;105.33888;;;;;</v>
      </c>
    </row>
    <row r="301" spans="1:11">
      <c r="A301" t="s">
        <v>3675</v>
      </c>
      <c r="B301" t="str">
        <f>_xlfn.XLOOKUP(A301,SITE1!$S$4:$S$1223,SITE1!$T$4:$T$1223)</f>
        <v>VCCCORE</v>
      </c>
      <c r="C301" t="str" cm="1">
        <f t="array" ref="C301">_xlfn.TEXTJOIN(",",TRUE,_xlfn.UNIQUE(TRANSPOSE(_xlfn.MAP(_xlfn.XLOOKUP(A301,SITE1!$C$4:$C$1223,SITE1!$G$4:$L$1223),_xlfn.LAMBDA(_xlpm.x,IF(_xlpm.x&lt;&gt;"",TRIM(CLEAN(LEFT(_xlpm.x,FIND(".",_xlpm.x &amp; ".")-1))),""))))))</f>
        <v/>
      </c>
      <c r="D301">
        <v>23.04288</v>
      </c>
      <c r="E301">
        <v>105.33888</v>
      </c>
      <c r="F301" t="str">
        <f>_xlfn.LET(_xlpm.raw,_xlfn.XLOOKUP(A301,SITE1!$C$4:$C$1223,SITE1!$E$4:$E$1223,_xlfn.XLOOKUP(A301,SITE1!$C$4:$C$1223,SITE1!$F$4:$F$1223)),_xlpm.cleanRaw,SUBSTITUTE(SUBSTITUTE(_xlpm.raw,"_PIN","."),"PIN","."),_xlpm.mainPart,MID(_xlpm.cleanRaw,2,FIND(".",_xlpm.cleanRaw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1" t="str">
        <f>_xlfn.LET(_xlpm.raw,_xlfn.XLOOKUP(A301,SITE3!$C$4:$C$1223,SITE3!$E$4:$E$1223,_xlfn.XLOOKUP(A301,SITE3!$C$4:$C$1223,SITE3!$F$4:$F$1223)),_xlpm.cleanRaw,SUBSTITUTE(_xlpm.raw,"_PIN","."),_xlpm.mainPart,MID(_xlpm.cleanRaw,2,FIND(".",_xlpm.cleanRaw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1" t="str">
        <f>_xlfn.LET(_xlpm.raw,_xlfn.XLOOKUP(A301,SITE5!$C$4:$C$1223,SITE5!$E$4:$E$1223,_xlfn.XLOOKUP(A301,SITE5!$C$4:$C$1223,SITE5!$F$4:$F$1223)),_xlpm.cleanRaw,SUBSTITUTE(_xlpm.raw,"_PIN","."),_xlpm.mainPart,MID(_xlpm.cleanRaw,2,FIND(".",_xlpm.cleanRaw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1" t="str">
        <f>_xlfn.LET(_xlpm.raw,_xlfn.XLOOKUP(A301,SITE5!$C$4:$C$1223,SITE5!$E$4:$E$1223,_xlfn.XLOOKUP(A301,SITE5!$C$4:$C$1223,SITE5!$F$4:$F$1223)),_xlpm.cleanRaw,SUBSTITUTE(_xlpm.raw,"_PIN","."),_xlpm.mainPart,MID(_xlpm.cleanRaw,2,FIND(".",_xlpm.cleanRaw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1" t="str">
        <f>""</f>
        <v/>
      </c>
      <c r="K301" t="str">
        <f t="shared" si="4"/>
        <v>H33;VCCCORE;;23.04288;105.33888;;;;;</v>
      </c>
    </row>
    <row r="302" spans="1:11">
      <c r="A302" t="s">
        <v>4123</v>
      </c>
      <c r="B302" t="str">
        <f>_xlfn.XLOOKUP(A302,SITE1!$S$4:$S$1223,SITE1!$T$4:$T$1223)</f>
        <v>VSS</v>
      </c>
      <c r="C302" t="str" cm="1">
        <f t="array" ref="C302">_xlfn.TEXTJOIN(",",TRUE,_xlfn.UNIQUE(TRANSPOSE(_xlfn.MAP(_xlfn.XLOOKUP(A302,SITE1!$C$4:$C$1223,SITE1!$G$4:$L$1223),_xlfn.LAMBDA(_xlpm.x,IF(_xlpm.x&lt;&gt;"",TRIM(CLEAN(LEFT(_xlpm.x,FIND(".",_xlpm.x &amp; ".")-1))),""))))))</f>
        <v/>
      </c>
      <c r="D302">
        <v>19.75104</v>
      </c>
      <c r="E302">
        <v>105.33888</v>
      </c>
      <c r="F302" t="str">
        <f>_xlfn.LET(_xlpm.raw,_xlfn.XLOOKUP(A302,SITE1!$C$4:$C$1223,SITE1!$E$4:$E$1223,_xlfn.XLOOKUP(A302,SITE1!$C$4:$C$1223,SITE1!$F$4:$F$1223)),_xlpm.cleanRaw,SUBSTITUTE(SUBSTITUTE(_xlpm.raw,"_PIN","."),"PIN","."),_xlpm.mainPart,MID(_xlpm.cleanRaw,2,FIND(".",_xlpm.cleanRaw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2" t="str">
        <f>_xlfn.LET(_xlpm.raw,_xlfn.XLOOKUP(A302,SITE3!$C$4:$C$1223,SITE3!$E$4:$E$1223,_xlfn.XLOOKUP(A302,SITE3!$C$4:$C$1223,SITE3!$F$4:$F$1223)),_xlpm.cleanRaw,SUBSTITUTE(_xlpm.raw,"_PIN","."),_xlpm.mainPart,MID(_xlpm.cleanRaw,2,FIND(".",_xlpm.cleanRaw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2" t="str">
        <f>_xlfn.LET(_xlpm.raw,_xlfn.XLOOKUP(A302,SITE5!$C$4:$C$1223,SITE5!$E$4:$E$1223,_xlfn.XLOOKUP(A302,SITE5!$C$4:$C$1223,SITE5!$F$4:$F$1223)),_xlpm.cleanRaw,SUBSTITUTE(_xlpm.raw,"_PIN","."),_xlpm.mainPart,MID(_xlpm.cleanRaw,2,FIND(".",_xlpm.cleanRaw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2" t="str">
        <f>_xlfn.LET(_xlpm.raw,_xlfn.XLOOKUP(A302,SITE5!$C$4:$C$1223,SITE5!$E$4:$E$1223,_xlfn.XLOOKUP(A302,SITE5!$C$4:$C$1223,SITE5!$F$4:$F$1223)),_xlpm.cleanRaw,SUBSTITUTE(_xlpm.raw,"_PIN","."),_xlpm.mainPart,MID(_xlpm.cleanRaw,2,FIND(".",_xlpm.cleanRaw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2" t="str">
        <f>""</f>
        <v/>
      </c>
      <c r="K302" t="str">
        <f t="shared" si="4"/>
        <v>H34;VSS;;19.75104;105.33888;;;;;</v>
      </c>
    </row>
    <row r="303" spans="1:11">
      <c r="A303" t="s">
        <v>642</v>
      </c>
      <c r="B303" t="str">
        <f>_xlfn.XLOOKUP(A303,SITE1!$S$4:$S$1223,SITE1!$T$4:$T$1223)</f>
        <v>DDI2_AUXN</v>
      </c>
      <c r="C303" t="str" cm="1">
        <f t="array" ref="C303">_xlfn.TEXTJOIN(",",TRUE,_xlfn.UNIQUE(TRANSPOSE(_xlfn.MAP(_xlfn.XLOOKUP(A303,SITE1!$C$4:$C$1223,SITE1!$G$4:$L$1223),_xlfn.LAMBDA(_xlpm.x,IF(_xlpm.x&lt;&gt;"",TRIM(CLEAN(LEFT(_xlpm.x,FIND(".",_xlpm.x &amp; ".")-1))),""))))))</f>
        <v/>
      </c>
      <c r="D303">
        <v>16.459199999999999</v>
      </c>
      <c r="E303">
        <v>105.33888</v>
      </c>
      <c r="F303" t="str">
        <f>_xlfn.LET(_xlpm.raw,_xlfn.XLOOKUP(A303,SITE1!$C$4:$C$1223,SITE1!$E$4:$E$1223,_xlfn.XLOOKUP(A303,SITE1!$C$4:$C$1223,SITE1!$F$4:$F$1223)),_xlpm.cleanRaw,SUBSTITUTE(SUBSTITUTE(_xlpm.raw,"_PIN","."),"PIN","."),_xlpm.mainPart,MID(_xlpm.cleanRaw,2,FIND(".",_xlpm.cleanRaw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G303" t="str">
        <f>_xlfn.LET(_xlpm.raw,_xlfn.XLOOKUP(A303,SITE3!$C$4:$C$1223,SITE3!$E$4:$E$1223,_xlfn.XLOOKUP(A303,SITE3!$C$4:$C$1223,SITE3!$F$4:$F$1223)),_xlpm.cleanRaw,SUBSTITUTE(_xlpm.raw,"_PIN","."),_xlpm.mainPart,MID(_xlpm.cleanRaw,2,FIND(".",_xlpm.cleanRaw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503014</v>
      </c>
      <c r="H303" t="str">
        <f>_xlfn.LET(_xlpm.raw,_xlfn.XLOOKUP(A303,SITE5!$C$4:$C$1223,SITE5!$E$4:$E$1223,_xlfn.XLOOKUP(A303,SITE5!$C$4:$C$1223,SITE5!$F$4:$F$1223)),_xlpm.cleanRaw,SUBSTITUTE(_xlpm.raw,"_PIN","."),_xlpm.mainPart,MID(_xlpm.cleanRaw,2,FIND(".",_xlpm.cleanRaw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I303" t="str">
        <f>_xlfn.LET(_xlpm.raw,_xlfn.XLOOKUP(A303,SITE5!$C$4:$C$1223,SITE5!$E$4:$E$1223,_xlfn.XLOOKUP(A303,SITE5!$C$4:$C$1223,SITE5!$F$4:$F$1223)),_xlpm.cleanRaw,SUBSTITUTE(_xlpm.raw,"_PIN","."),_xlpm.mainPart,MID(_xlpm.cleanRaw,2,FIND(".",_xlpm.cleanRaw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J303" t="str">
        <f>""</f>
        <v/>
      </c>
      <c r="K303" t="str">
        <f t="shared" si="4"/>
        <v>H35;DDI2_AUXN;;16.4592;105.33888;506039;503014;709030;709030;</v>
      </c>
    </row>
    <row r="304" spans="1:11">
      <c r="A304" t="s">
        <v>650</v>
      </c>
      <c r="B304" t="str">
        <f>_xlfn.XLOOKUP(A304,SITE1!$S$4:$S$1223,SITE1!$T$4:$T$1223)</f>
        <v>DDI2_AUXP</v>
      </c>
      <c r="C304" t="str" cm="1">
        <f t="array" ref="C304">_xlfn.TEXTJOIN(",",TRUE,_xlfn.UNIQUE(TRANSPOSE(_xlfn.MAP(_xlfn.XLOOKUP(A304,SITE1!$C$4:$C$1223,SITE1!$G$4:$L$1223),_xlfn.LAMBDA(_xlpm.x,IF(_xlpm.x&lt;&gt;"",TRIM(CLEAN(LEFT(_xlpm.x,FIND(".",_xlpm.x &amp; ".")-1))),""))))))</f>
        <v/>
      </c>
      <c r="D304">
        <v>13.167359999999899</v>
      </c>
      <c r="E304">
        <v>105.33888</v>
      </c>
      <c r="F304" t="str">
        <f>_xlfn.LET(_xlpm.raw,_xlfn.XLOOKUP(A304,SITE1!$C$4:$C$1223,SITE1!$E$4:$E$1223,_xlfn.XLOOKUP(A304,SITE1!$C$4:$C$1223,SITE1!$F$4:$F$1223)),_xlpm.cleanRaw,SUBSTITUTE(SUBSTITUTE(_xlpm.raw,"_PIN","."),"PIN","."),_xlpm.mainPart,MID(_xlpm.cleanRaw,2,FIND(".",_xlpm.cleanRaw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G304" t="str">
        <f>_xlfn.LET(_xlpm.raw,_xlfn.XLOOKUP(A304,SITE3!$C$4:$C$1223,SITE3!$E$4:$E$1223,_xlfn.XLOOKUP(A304,SITE3!$C$4:$C$1223,SITE3!$F$4:$F$1223)),_xlpm.cleanRaw,SUBSTITUTE(_xlpm.raw,"_PIN","."),_xlpm.mainPart,MID(_xlpm.cleanRaw,2,FIND(".",_xlpm.cleanRaw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503012</v>
      </c>
      <c r="H304" t="str">
        <f>_xlfn.LET(_xlpm.raw,_xlfn.XLOOKUP(A304,SITE5!$C$4:$C$1223,SITE5!$E$4:$E$1223,_xlfn.XLOOKUP(A304,SITE5!$C$4:$C$1223,SITE5!$F$4:$F$1223)),_xlpm.cleanRaw,SUBSTITUTE(_xlpm.raw,"_PIN","."),_xlpm.mainPart,MID(_xlpm.cleanRaw,2,FIND(".",_xlpm.cleanRaw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I304" t="str">
        <f>_xlfn.LET(_xlpm.raw,_xlfn.XLOOKUP(A304,SITE5!$C$4:$C$1223,SITE5!$E$4:$E$1223,_xlfn.XLOOKUP(A304,SITE5!$C$4:$C$1223,SITE5!$F$4:$F$1223)),_xlpm.cleanRaw,SUBSTITUTE(_xlpm.raw,"_PIN","."),_xlpm.mainPart,MID(_xlpm.cleanRaw,2,FIND(".",_xlpm.cleanRaw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J304" t="str">
        <f>""</f>
        <v/>
      </c>
      <c r="K304" t="str">
        <f t="shared" si="4"/>
        <v>H36;DDI2_AUXP;;13.1673599999999;105.33888;506040;503012;709028;709028;</v>
      </c>
    </row>
    <row r="305" spans="1:11">
      <c r="A305" t="s">
        <v>4124</v>
      </c>
      <c r="B305" t="str">
        <f>_xlfn.XLOOKUP(A305,SITE1!$S$4:$S$1223,SITE1!$T$4:$T$1223)</f>
        <v>VSS</v>
      </c>
      <c r="C305" t="str" cm="1">
        <f t="array" ref="C305">_xlfn.TEXTJOIN(",",TRUE,_xlfn.UNIQUE(TRANSPOSE(_xlfn.MAP(_xlfn.XLOOKUP(A305,SITE1!$C$4:$C$1223,SITE1!$G$4:$L$1223),_xlfn.LAMBDA(_xlpm.x,IF(_xlpm.x&lt;&gt;"",TRIM(CLEAN(LEFT(_xlpm.x,FIND(".",_xlpm.x &amp; ".")-1))),""))))))</f>
        <v/>
      </c>
      <c r="D305">
        <v>9.8755199999999999</v>
      </c>
      <c r="E305">
        <v>105.33888</v>
      </c>
      <c r="F305" t="str">
        <f>_xlfn.LET(_xlpm.raw,_xlfn.XLOOKUP(A305,SITE1!$C$4:$C$1223,SITE1!$E$4:$E$1223,_xlfn.XLOOKUP(A305,SITE1!$C$4:$C$1223,SITE1!$F$4:$F$1223)),_xlpm.cleanRaw,SUBSTITUTE(SUBSTITUTE(_xlpm.raw,"_PIN","."),"PIN","."),_xlpm.mainPart,MID(_xlpm.cleanRaw,2,FIND(".",_xlpm.cleanRaw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_xlfn.LET(_xlpm.raw,_xlfn.XLOOKUP(A305,SITE3!$C$4:$C$1223,SITE3!$E$4:$E$1223,_xlfn.XLOOKUP(A305,SITE3!$C$4:$C$1223,SITE3!$F$4:$F$1223)),_xlpm.cleanRaw,SUBSTITUTE(_xlpm.raw,"_PIN","."),_xlpm.mainPart,MID(_xlpm.cleanRaw,2,FIND(".",_xlpm.cleanRaw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5" t="str">
        <f>_xlfn.LET(_xlpm.raw,_xlfn.XLOOKUP(A305,SITE5!$C$4:$C$1223,SITE5!$E$4:$E$1223,_xlfn.XLOOKUP(A305,SITE5!$C$4:$C$1223,SITE5!$F$4:$F$1223)),_xlpm.cleanRaw,SUBSTITUTE(_xlpm.raw,"_PIN","."),_xlpm.mainPart,MID(_xlpm.cleanRaw,2,FIND(".",_xlpm.cleanRaw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5" t="str">
        <f>_xlfn.LET(_xlpm.raw,_xlfn.XLOOKUP(A305,SITE5!$C$4:$C$1223,SITE5!$E$4:$E$1223,_xlfn.XLOOKUP(A305,SITE5!$C$4:$C$1223,SITE5!$F$4:$F$1223)),_xlpm.cleanRaw,SUBSTITUTE(_xlpm.raw,"_PIN","."),_xlpm.mainPart,MID(_xlpm.cleanRaw,2,FIND(".",_xlpm.cleanRaw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5" t="str">
        <f>""</f>
        <v/>
      </c>
      <c r="K305" t="str">
        <f t="shared" si="4"/>
        <v>H37;VSS;;9.87552;105.33888;;;;;</v>
      </c>
    </row>
    <row r="306" spans="1:11">
      <c r="A306" t="s">
        <v>626</v>
      </c>
      <c r="B306" t="str">
        <f>_xlfn.XLOOKUP(A306,SITE1!$S$4:$S$1223,SITE1!$T$4:$T$1223)</f>
        <v>DDI1_TXP[2]</v>
      </c>
      <c r="C306" t="str" cm="1">
        <f t="array" ref="C306">_xlfn.TEXTJOIN(",",TRUE,_xlfn.UNIQUE(TRANSPOSE(_xlfn.MAP(_xlfn.XLOOKUP(A306,SITE1!$C$4:$C$1223,SITE1!$G$4:$L$1223),_xlfn.LAMBDA(_xlpm.x,IF(_xlpm.x&lt;&gt;"",TRIM(CLEAN(LEFT(_xlpm.x,FIND(".",_xlpm.x &amp; ".")-1))),""))))))</f>
        <v>LA142</v>
      </c>
      <c r="D306">
        <v>6.5836799999999904</v>
      </c>
      <c r="E306">
        <v>105.33888</v>
      </c>
      <c r="F306" t="str">
        <f>_xlfn.LET(_xlpm.raw,_xlfn.XLOOKUP(A306,SITE1!$C$4:$C$1223,SITE1!$E$4:$E$1223,_xlfn.XLOOKUP(A306,SITE1!$C$4:$C$1223,SITE1!$F$4:$F$1223)),_xlpm.cleanRaw,SUBSTITUTE(SUBSTITUTE(_xlpm.raw,"_PIN","."),"PIN","."),_xlpm.mainPart,MID(_xlpm.cleanRaw,2,FIND(".",_xlpm.cleanRaw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G306" t="str">
        <f>_xlfn.LET(_xlpm.raw,_xlfn.XLOOKUP(A306,SITE3!$C$4:$C$1223,SITE3!$E$4:$E$1223,_xlfn.XLOOKUP(A306,SITE3!$C$4:$C$1223,SITE3!$F$4:$F$1223)),_xlpm.cleanRaw,SUBSTITUTE(_xlpm.raw,"_PIN","."),_xlpm.mainPart,MID(_xlpm.cleanRaw,2,FIND(".",_xlpm.cleanRaw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503021</v>
      </c>
      <c r="H306" t="str">
        <f>_xlfn.LET(_xlpm.raw,_xlfn.XLOOKUP(A306,SITE5!$C$4:$C$1223,SITE5!$E$4:$E$1223,_xlfn.XLOOKUP(A306,SITE5!$C$4:$C$1223,SITE5!$F$4:$F$1223)),_xlpm.cleanRaw,SUBSTITUTE(_xlpm.raw,"_PIN","."),_xlpm.mainPart,MID(_xlpm.cleanRaw,2,FIND(".",_xlpm.cleanRaw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I306" t="str">
        <f>_xlfn.LET(_xlpm.raw,_xlfn.XLOOKUP(A306,SITE5!$C$4:$C$1223,SITE5!$E$4:$E$1223,_xlfn.XLOOKUP(A306,SITE5!$C$4:$C$1223,SITE5!$F$4:$F$1223)),_xlpm.cleanRaw,SUBSTITUTE(_xlpm.raw,"_PIN","."),_xlpm.mainPart,MID(_xlpm.cleanRaw,2,FIND(".",_xlpm.cleanRaw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J306" t="str">
        <f>""</f>
        <v/>
      </c>
      <c r="K306" t="str">
        <f t="shared" si="4"/>
        <v>H38;DDI1_TXP[2];LA142;6.58367999999999;105.33888;505066;503021;707116;707116;</v>
      </c>
    </row>
    <row r="307" spans="1:11">
      <c r="A307" t="s">
        <v>592</v>
      </c>
      <c r="B307" t="str">
        <f>_xlfn.XLOOKUP(A307,SITE1!$S$4:$S$1223,SITE1!$T$4:$T$1223)</f>
        <v>DDI1_TXN[2]</v>
      </c>
      <c r="C307" t="str" cm="1">
        <f t="array" ref="C307">_xlfn.TEXTJOIN(",",TRUE,_xlfn.UNIQUE(TRANSPOSE(_xlfn.MAP(_xlfn.XLOOKUP(A307,SITE1!$C$4:$C$1223,SITE1!$G$4:$L$1223),_xlfn.LAMBDA(_xlpm.x,IF(_xlpm.x&lt;&gt;"",TRIM(CLEAN(LEFT(_xlpm.x,FIND(".",_xlpm.x &amp; ".")-1))),""))))))</f>
        <v>LA142</v>
      </c>
      <c r="D307">
        <v>3.2918399999999899</v>
      </c>
      <c r="E307">
        <v>105.33888</v>
      </c>
      <c r="F307" t="str">
        <f>_xlfn.LET(_xlpm.raw,_xlfn.XLOOKUP(A307,SITE1!$C$4:$C$1223,SITE1!$E$4:$E$1223,_xlfn.XLOOKUP(A307,SITE1!$C$4:$C$1223,SITE1!$F$4:$F$1223)),_xlpm.cleanRaw,SUBSTITUTE(SUBSTITUTE(_xlpm.raw,"_PIN","."),"PIN","."),_xlpm.mainPart,MID(_xlpm.cleanRaw,2,FIND(".",_xlpm.cleanRaw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G307" t="str">
        <f>_xlfn.LET(_xlpm.raw,_xlfn.XLOOKUP(A307,SITE3!$C$4:$C$1223,SITE3!$E$4:$E$1223,_xlfn.XLOOKUP(A307,SITE3!$C$4:$C$1223,SITE3!$F$4:$F$1223)),_xlpm.cleanRaw,SUBSTITUTE(_xlpm.raw,"_PIN","."),_xlpm.mainPart,MID(_xlpm.cleanRaw,2,FIND(".",_xlpm.cleanRaw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503022</v>
      </c>
      <c r="H307" t="str">
        <f>_xlfn.LET(_xlpm.raw,_xlfn.XLOOKUP(A307,SITE5!$C$4:$C$1223,SITE5!$E$4:$E$1223,_xlfn.XLOOKUP(A307,SITE5!$C$4:$C$1223,SITE5!$F$4:$F$1223)),_xlpm.cleanRaw,SUBSTITUTE(_xlpm.raw,"_PIN","."),_xlpm.mainPart,MID(_xlpm.cleanRaw,2,FIND(".",_xlpm.cleanRaw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I307" t="str">
        <f>_xlfn.LET(_xlpm.raw,_xlfn.XLOOKUP(A307,SITE5!$C$4:$C$1223,SITE5!$E$4:$E$1223,_xlfn.XLOOKUP(A307,SITE5!$C$4:$C$1223,SITE5!$F$4:$F$1223)),_xlpm.cleanRaw,SUBSTITUTE(_xlpm.raw,"_PIN","."),_xlpm.mainPart,MID(_xlpm.cleanRaw,2,FIND(".",_xlpm.cleanRaw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J307" t="str">
        <f>""</f>
        <v/>
      </c>
      <c r="K307" t="str">
        <f t="shared" si="4"/>
        <v>H39;DDI1_TXN[2];LA142;3.29183999999999;105.33888;505065;503022;707114;707114;</v>
      </c>
    </row>
    <row r="308" spans="1:11">
      <c r="A308" t="s">
        <v>4126</v>
      </c>
      <c r="B308" t="str">
        <f>_xlfn.XLOOKUP(A308,SITE1!$S$4:$S$1223,SITE1!$T$4:$T$1223)</f>
        <v>VSS</v>
      </c>
      <c r="C308" t="str" cm="1">
        <f t="array" ref="C308">_xlfn.TEXTJOIN(",",TRUE,_xlfn.UNIQUE(TRANSPOSE(_xlfn.MAP(_xlfn.XLOOKUP(A308,SITE1!$C$4:$C$1223,SITE1!$G$4:$L$1223),_xlfn.LAMBDA(_xlpm.x,IF(_xlpm.x&lt;&gt;"",TRIM(CLEAN(LEFT(_xlpm.x,FIND(".",_xlpm.x &amp; ".")-1))),""))))))</f>
        <v/>
      </c>
      <c r="D308">
        <v>0</v>
      </c>
      <c r="E308">
        <v>105.33888</v>
      </c>
      <c r="F308" t="str">
        <f>_xlfn.LET(_xlpm.raw,_xlfn.XLOOKUP(A308,SITE1!$C$4:$C$1223,SITE1!$E$4:$E$1223,_xlfn.XLOOKUP(A308,SITE1!$C$4:$C$1223,SITE1!$F$4:$F$1223)),_xlpm.cleanRaw,SUBSTITUTE(SUBSTITUTE(_xlpm.raw,"_PIN","."),"PIN","."),_xlpm.mainPart,MID(_xlpm.cleanRaw,2,FIND(".",_xlpm.cleanRaw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_xlfn.LET(_xlpm.raw,_xlfn.XLOOKUP(A308,SITE3!$C$4:$C$1223,SITE3!$E$4:$E$1223,_xlfn.XLOOKUP(A308,SITE3!$C$4:$C$1223,SITE3!$F$4:$F$1223)),_xlpm.cleanRaw,SUBSTITUTE(_xlpm.raw,"_PIN","."),_xlpm.mainPart,MID(_xlpm.cleanRaw,2,FIND(".",_xlpm.cleanRaw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8" t="str">
        <f>_xlfn.LET(_xlpm.raw,_xlfn.XLOOKUP(A308,SITE5!$C$4:$C$1223,SITE5!$E$4:$E$1223,_xlfn.XLOOKUP(A308,SITE5!$C$4:$C$1223,SITE5!$F$4:$F$1223)),_xlpm.cleanRaw,SUBSTITUTE(_xlpm.raw,"_PIN","."),_xlpm.mainPart,MID(_xlpm.cleanRaw,2,FIND(".",_xlpm.cleanRaw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8" t="str">
        <f>_xlfn.LET(_xlpm.raw,_xlfn.XLOOKUP(A308,SITE5!$C$4:$C$1223,SITE5!$E$4:$E$1223,_xlfn.XLOOKUP(A308,SITE5!$C$4:$C$1223,SITE5!$F$4:$F$1223)),_xlpm.cleanRaw,SUBSTITUTE(_xlpm.raw,"_PIN","."),_xlpm.mainPart,MID(_xlpm.cleanRaw,2,FIND(".",_xlpm.cleanRaw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8" t="str">
        <f>""</f>
        <v/>
      </c>
      <c r="K308" t="str">
        <f t="shared" si="4"/>
        <v>H40;VSS;;0;105.33888;;;;;</v>
      </c>
    </row>
    <row r="309" spans="1:11">
      <c r="A309" t="s">
        <v>3287</v>
      </c>
      <c r="B309" t="str">
        <f>_xlfn.XLOOKUP(A309,SITE1!$S$4:$S$1223,SITE1!$T$4:$T$1223)</f>
        <v>PCIEX16_TXN[10]</v>
      </c>
      <c r="C309" t="str" cm="1">
        <f t="array" ref="C309">_xlfn.TEXTJOIN(",",TRUE,_xlfn.UNIQUE(TRANSPOSE(_xlfn.MAP(_xlfn.XLOOKUP(A309,SITE1!$C$4:$C$1223,SITE1!$G$4:$L$1223),_xlfn.LAMBDA(_xlpm.x,IF(_xlpm.x&lt;&gt;"",TRIM(CLEAN(LEFT(_xlpm.x,FIND(".",_xlpm.x &amp; ".")-1))),""))))))</f>
        <v>LA121,CA121,KA111</v>
      </c>
      <c r="D309">
        <v>128.38176000000001</v>
      </c>
      <c r="E309">
        <v>102.04704</v>
      </c>
      <c r="F309" t="str">
        <f>_xlfn.LET(_xlpm.raw,_xlfn.XLOOKUP(A309,SITE1!$C$4:$C$1223,SITE1!$E$4:$E$1223,_xlfn.XLOOKUP(A309,SITE1!$C$4:$C$1223,SITE1!$F$4:$F$1223)),_xlpm.cleanRaw,SUBSTITUTE(SUBSTITUTE(_xlpm.raw,"_PIN","."),"PIN","."),_xlpm.mainPart,MID(_xlpm.cleanRaw,2,FIND(".",_xlpm.cleanRaw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G309" t="str">
        <f>_xlfn.LET(_xlpm.raw,_xlfn.XLOOKUP(A309,SITE3!$C$4:$C$1223,SITE3!$E$4:$E$1223,_xlfn.XLOOKUP(A309,SITE3!$C$4:$C$1223,SITE3!$F$4:$F$1223)),_xlpm.cleanRaw,SUBSTITUTE(_xlpm.raw,"_PIN","."),_xlpm.mainPart,MID(_xlpm.cleanRaw,2,FIND(".",_xlpm.cleanRaw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09" t="str">
        <f>_xlfn.LET(_xlpm.raw,_xlfn.XLOOKUP(A309,SITE5!$C$4:$C$1223,SITE5!$E$4:$E$1223,_xlfn.XLOOKUP(A309,SITE5!$C$4:$C$1223,SITE5!$F$4:$F$1223)),_xlpm.cleanRaw,SUBSTITUTE(_xlpm.raw,"_PIN","."),_xlpm.mainPart,MID(_xlpm.cleanRaw,2,FIND(".",_xlpm.cleanRaw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09" t="str">
        <f>_xlfn.LET(_xlpm.raw,_xlfn.XLOOKUP(A309,SITE5!$C$4:$C$1223,SITE5!$E$4:$E$1223,_xlfn.XLOOKUP(A309,SITE5!$C$4:$C$1223,SITE5!$F$4:$F$1223)),_xlpm.cleanRaw,SUBSTITUTE(_xlpm.raw,"_PIN","."),_xlpm.mainPart,MID(_xlpm.cleanRaw,2,FIND(".",_xlpm.cleanRaw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09" t="str">
        <f>""</f>
        <v/>
      </c>
      <c r="K309" t="str">
        <f t="shared" si="4"/>
        <v>J1;PCIEX16_TXN[10];LA121,CA121,KA111;128.38176;102.04704;506011;809088;708082;708082;</v>
      </c>
    </row>
    <row r="310" spans="1:11">
      <c r="A310" t="s">
        <v>3365</v>
      </c>
      <c r="B310" t="str">
        <f>_xlfn.XLOOKUP(A310,SITE1!$S$4:$S$1223,SITE1!$T$4:$T$1223)</f>
        <v>PCIEX16_TXP[10]</v>
      </c>
      <c r="C310" t="str" cm="1">
        <f t="array" ref="C310">_xlfn.TEXTJOIN(",",TRUE,_xlfn.UNIQUE(TRANSPOSE(_xlfn.MAP(_xlfn.XLOOKUP(A310,SITE1!$C$4:$C$1223,SITE1!$G$4:$L$1223),_xlfn.LAMBDA(_xlpm.x,IF(_xlpm.x&lt;&gt;"",TRIM(CLEAN(LEFT(_xlpm.x,FIND(".",_xlpm.x &amp; ".")-1))),""))))))</f>
        <v>LA122,CA122,KA111</v>
      </c>
      <c r="D310">
        <v>125.08992000000001</v>
      </c>
      <c r="E310">
        <v>102.04704</v>
      </c>
      <c r="F310" t="str">
        <f>_xlfn.LET(_xlpm.raw,_xlfn.XLOOKUP(A310,SITE1!$C$4:$C$1223,SITE1!$E$4:$E$1223,_xlfn.XLOOKUP(A310,SITE1!$C$4:$C$1223,SITE1!$F$4:$F$1223)),_xlpm.cleanRaw,SUBSTITUTE(SUBSTITUTE(_xlpm.raw,"_PIN","."),"PIN","."),_xlpm.mainPart,MID(_xlpm.cleanRaw,2,FIND(".",_xlpm.cleanRaw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G310" t="str">
        <f>_xlfn.LET(_xlpm.raw,_xlfn.XLOOKUP(A310,SITE3!$C$4:$C$1223,SITE3!$E$4:$E$1223,_xlfn.XLOOKUP(A310,SITE3!$C$4:$C$1223,SITE3!$F$4:$F$1223)),_xlpm.cleanRaw,SUBSTITUTE(_xlpm.raw,"_PIN","."),_xlpm.mainPart,MID(_xlpm.cleanRaw,2,FIND(".",_xlpm.cleanRaw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10" t="str">
        <f>_xlfn.LET(_xlpm.raw,_xlfn.XLOOKUP(A310,SITE5!$C$4:$C$1223,SITE5!$E$4:$E$1223,_xlfn.XLOOKUP(A310,SITE5!$C$4:$C$1223,SITE5!$F$4:$F$1223)),_xlpm.cleanRaw,SUBSTITUTE(_xlpm.raw,"_PIN","."),_xlpm.mainPart,MID(_xlpm.cleanRaw,2,FIND(".",_xlpm.cleanRaw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10" t="str">
        <f>_xlfn.LET(_xlpm.raw,_xlfn.XLOOKUP(A310,SITE5!$C$4:$C$1223,SITE5!$E$4:$E$1223,_xlfn.XLOOKUP(A310,SITE5!$C$4:$C$1223,SITE5!$F$4:$F$1223)),_xlpm.cleanRaw,SUBSTITUTE(_xlpm.raw,"_PIN","."),_xlpm.mainPart,MID(_xlpm.cleanRaw,2,FIND(".",_xlpm.cleanRaw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10" t="str">
        <f>""</f>
        <v/>
      </c>
      <c r="K310" t="str">
        <f t="shared" si="4"/>
        <v>J2;PCIEX16_TXP[10];LA122,CA122,KA111;125.08992;102.04704;506013;809087;708080;708080;</v>
      </c>
    </row>
    <row r="311" spans="1:11">
      <c r="A311" t="s">
        <v>4133</v>
      </c>
      <c r="B311" t="str">
        <f>_xlfn.XLOOKUP(A311,SITE1!$S$4:$S$1223,SITE1!$T$4:$T$1223)</f>
        <v>VSS</v>
      </c>
      <c r="C311" t="str" cm="1">
        <f t="array" ref="C311">_xlfn.TEXTJOIN(",",TRUE,_xlfn.UNIQUE(TRANSPOSE(_xlfn.MAP(_xlfn.XLOOKUP(A311,SITE1!$C$4:$C$1223,SITE1!$G$4:$L$1223),_xlfn.LAMBDA(_xlpm.x,IF(_xlpm.x&lt;&gt;"",TRIM(CLEAN(LEFT(_xlpm.x,FIND(".",_xlpm.x &amp; ".")-1))),""))))))</f>
        <v/>
      </c>
      <c r="D311">
        <v>121.79808</v>
      </c>
      <c r="E311">
        <v>102.04704</v>
      </c>
      <c r="F311" t="str">
        <f>_xlfn.LET(_xlpm.raw,_xlfn.XLOOKUP(A311,SITE1!$C$4:$C$1223,SITE1!$E$4:$E$1223,_xlfn.XLOOKUP(A311,SITE1!$C$4:$C$1223,SITE1!$F$4:$F$1223)),_xlpm.cleanRaw,SUBSTITUTE(SUBSTITUTE(_xlpm.raw,"_PIN","."),"PIN","."),_xlpm.mainPart,MID(_xlpm.cleanRaw,2,FIND(".",_xlpm.cleanRaw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_xlfn.LET(_xlpm.raw,_xlfn.XLOOKUP(A311,SITE3!$C$4:$C$1223,SITE3!$E$4:$E$1223,_xlfn.XLOOKUP(A311,SITE3!$C$4:$C$1223,SITE3!$F$4:$F$1223)),_xlpm.cleanRaw,SUBSTITUTE(_xlpm.raw,"_PIN","."),_xlpm.mainPart,MID(_xlpm.cleanRaw,2,FIND(".",_xlpm.cleanRaw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1" t="str">
        <f>_xlfn.LET(_xlpm.raw,_xlfn.XLOOKUP(A311,SITE5!$C$4:$C$1223,SITE5!$E$4:$E$1223,_xlfn.XLOOKUP(A311,SITE5!$C$4:$C$1223,SITE5!$F$4:$F$1223)),_xlpm.cleanRaw,SUBSTITUTE(_xlpm.raw,"_PIN","."),_xlpm.mainPart,MID(_xlpm.cleanRaw,2,FIND(".",_xlpm.cleanRaw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1" t="str">
        <f>_xlfn.LET(_xlpm.raw,_xlfn.XLOOKUP(A311,SITE5!$C$4:$C$1223,SITE5!$E$4:$E$1223,_xlfn.XLOOKUP(A311,SITE5!$C$4:$C$1223,SITE5!$F$4:$F$1223)),_xlpm.cleanRaw,SUBSTITUTE(_xlpm.raw,"_PIN","."),_xlpm.mainPart,MID(_xlpm.cleanRaw,2,FIND(".",_xlpm.cleanRaw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1" t="str">
        <f>""</f>
        <v/>
      </c>
      <c r="K311" t="str">
        <f t="shared" si="4"/>
        <v>J3;VSS;;121.79808;102.04704;;;;;</v>
      </c>
    </row>
    <row r="312" spans="1:11">
      <c r="A312" t="s">
        <v>3419</v>
      </c>
      <c r="B312" t="str">
        <f>_xlfn.XLOOKUP(A312,SITE1!$S$4:$S$1223,SITE1!$T$4:$T$1223)</f>
        <v>PE16_AMON2_PEG_VIEW[1]</v>
      </c>
      <c r="C312" t="str" cm="1">
        <f t="array" ref="C312">_xlfn.TEXTJOIN(",",TRUE,_xlfn.UNIQUE(TRANSPOSE(_xlfn.MAP(_xlfn.XLOOKUP(A312,SITE1!$C$4:$C$1223,SITE1!$G$4:$L$1223),_xlfn.LAMBDA(_xlpm.x,IF(_xlpm.x&lt;&gt;"",TRIM(CLEAN(LEFT(_xlpm.x,FIND(".",_xlpm.x &amp; ".")-1))),""))))))</f>
        <v/>
      </c>
      <c r="D312">
        <v>118.50624000000001</v>
      </c>
      <c r="E312">
        <v>102.04704</v>
      </c>
      <c r="F312" t="str">
        <f>_xlfn.LET(_xlpm.raw,_xlfn.XLOOKUP(A312,SITE1!$C$4:$C$1223,SITE1!$E$4:$E$1223,_xlfn.XLOOKUP(A312,SITE1!$C$4:$C$1223,SITE1!$F$4:$F$1223)),_xlpm.cleanRaw,SUBSTITUTE(SUBSTITUTE(_xlpm.raw,"_PIN","."),"PIN","."),_xlpm.mainPart,MID(_xlpm.cleanRaw,2,FIND(".",_xlpm.cleanRaw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G312" t="str">
        <f>_xlfn.LET(_xlpm.raw,_xlfn.XLOOKUP(A312,SITE3!$C$4:$C$1223,SITE3!$E$4:$E$1223,_xlfn.XLOOKUP(A312,SITE3!$C$4:$C$1223,SITE3!$F$4:$F$1223)),_xlpm.cleanRaw,SUBSTITUTE(_xlpm.raw,"_PIN","."),_xlpm.mainPart,MID(_xlpm.cleanRaw,2,FIND(".",_xlpm.cleanRaw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809119</v>
      </c>
      <c r="H312" t="str">
        <f>_xlfn.LET(_xlpm.raw,_xlfn.XLOOKUP(A312,SITE5!$C$4:$C$1223,SITE5!$E$4:$E$1223,_xlfn.XLOOKUP(A312,SITE5!$C$4:$C$1223,SITE5!$F$4:$F$1223)),_xlpm.cleanRaw,SUBSTITUTE(_xlpm.raw,"_PIN","."),_xlpm.mainPart,MID(_xlpm.cleanRaw,2,FIND(".",_xlpm.cleanRaw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I312" t="str">
        <f>_xlfn.LET(_xlpm.raw,_xlfn.XLOOKUP(A312,SITE5!$C$4:$C$1223,SITE5!$E$4:$E$1223,_xlfn.XLOOKUP(A312,SITE5!$C$4:$C$1223,SITE5!$F$4:$F$1223)),_xlpm.cleanRaw,SUBSTITUTE(_xlpm.raw,"_PIN","."),_xlpm.mainPart,MID(_xlpm.cleanRaw,2,FIND(".",_xlpm.cleanRaw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J312" t="str">
        <f>""</f>
        <v/>
      </c>
      <c r="K312" t="str">
        <f t="shared" si="4"/>
        <v>J4;PE16_AMON2_PEG_VIEW[1];;118.50624;102.04704;508076;809119;602068;602068;</v>
      </c>
    </row>
    <row r="313" spans="1:11">
      <c r="A313" t="s">
        <v>4136</v>
      </c>
      <c r="B313" t="str">
        <f>_xlfn.XLOOKUP(A313,SITE1!$S$4:$S$1223,SITE1!$T$4:$T$1223)</f>
        <v>VSS</v>
      </c>
      <c r="C313" t="str" cm="1">
        <f t="array" ref="C313">_xlfn.TEXTJOIN(",",TRUE,_xlfn.UNIQUE(TRANSPOSE(_xlfn.MAP(_xlfn.XLOOKUP(A313,SITE1!$C$4:$C$1223,SITE1!$G$4:$L$1223),_xlfn.LAMBDA(_xlpm.x,IF(_xlpm.x&lt;&gt;"",TRIM(CLEAN(LEFT(_xlpm.x,FIND(".",_xlpm.x &amp; ".")-1))),""))))))</f>
        <v/>
      </c>
      <c r="D313">
        <v>115.2144</v>
      </c>
      <c r="E313">
        <v>102.04704</v>
      </c>
      <c r="F313" t="str">
        <f>_xlfn.LET(_xlpm.raw,_xlfn.XLOOKUP(A313,SITE1!$C$4:$C$1223,SITE1!$E$4:$E$1223,_xlfn.XLOOKUP(A313,SITE1!$C$4:$C$1223,SITE1!$F$4:$F$1223)),_xlpm.cleanRaw,SUBSTITUTE(SUBSTITUTE(_xlpm.raw,"_PIN","."),"PIN","."),_xlpm.mainPart,MID(_xlpm.cleanRaw,2,FIND(".",_xlpm.cleanRaw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3" t="str">
        <f>_xlfn.LET(_xlpm.raw,_xlfn.XLOOKUP(A313,SITE3!$C$4:$C$1223,SITE3!$E$4:$E$1223,_xlfn.XLOOKUP(A313,SITE3!$C$4:$C$1223,SITE3!$F$4:$F$1223)),_xlpm.cleanRaw,SUBSTITUTE(_xlpm.raw,"_PIN","."),_xlpm.mainPart,MID(_xlpm.cleanRaw,2,FIND(".",_xlpm.cleanRaw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3" t="str">
        <f>_xlfn.LET(_xlpm.raw,_xlfn.XLOOKUP(A313,SITE5!$C$4:$C$1223,SITE5!$E$4:$E$1223,_xlfn.XLOOKUP(A313,SITE5!$C$4:$C$1223,SITE5!$F$4:$F$1223)),_xlpm.cleanRaw,SUBSTITUTE(_xlpm.raw,"_PIN","."),_xlpm.mainPart,MID(_xlpm.cleanRaw,2,FIND(".",_xlpm.cleanRaw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3" t="str">
        <f>_xlfn.LET(_xlpm.raw,_xlfn.XLOOKUP(A313,SITE5!$C$4:$C$1223,SITE5!$E$4:$E$1223,_xlfn.XLOOKUP(A313,SITE5!$C$4:$C$1223,SITE5!$F$4:$F$1223)),_xlpm.cleanRaw,SUBSTITUTE(_xlpm.raw,"_PIN","."),_xlpm.mainPart,MID(_xlpm.cleanRaw,2,FIND(".",_xlpm.cleanRaw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3" t="str">
        <f>""</f>
        <v/>
      </c>
      <c r="K313" t="str">
        <f t="shared" si="4"/>
        <v>J5;VSS;;115.2144;102.04704;;;;;</v>
      </c>
    </row>
    <row r="314" spans="1:11">
      <c r="A314" t="s">
        <v>3267</v>
      </c>
      <c r="B314" t="str">
        <f>_xlfn.XLOOKUP(A314,SITE1!$S$4:$S$1223,SITE1!$T$4:$T$1223)</f>
        <v>PCIEX16_RXP[9]</v>
      </c>
      <c r="C314" t="str" cm="1">
        <f t="array" ref="C314">_xlfn.TEXTJOIN(",",TRUE,_xlfn.UNIQUE(TRANSPOSE(_xlfn.MAP(_xlfn.XLOOKUP(A314,SITE1!$C$4:$C$1223,SITE1!$G$4:$L$1223),_xlfn.LAMBDA(_xlpm.x,IF(_xlpm.x&lt;&gt;"",TRIM(CLEAN(LEFT(_xlpm.x,FIND(".",_xlpm.x &amp; ".")-1))),""))))))</f>
        <v>KA110,LA120</v>
      </c>
      <c r="D314">
        <v>111.92256</v>
      </c>
      <c r="E314">
        <v>102.04704</v>
      </c>
      <c r="F314" t="str">
        <f>_xlfn.LET(_xlpm.raw,_xlfn.XLOOKUP(A314,SITE1!$C$4:$C$1223,SITE1!$E$4:$E$1223,_xlfn.XLOOKUP(A314,SITE1!$C$4:$C$1223,SITE1!$F$4:$F$1223)),_xlpm.cleanRaw,SUBSTITUTE(SUBSTITUTE(_xlpm.raw,"_PIN","."),"PIN","."),_xlpm.mainPart,MID(_xlpm.cleanRaw,2,FIND(".",_xlpm.cleanRaw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G314" t="str">
        <f>_xlfn.LET(_xlpm.raw,_xlfn.XLOOKUP(A314,SITE3!$C$4:$C$1223,SITE3!$E$4:$E$1223,_xlfn.XLOOKUP(A314,SITE3!$C$4:$C$1223,SITE3!$F$4:$F$1223)),_xlpm.cleanRaw,SUBSTITUTE(_xlpm.raw,"_PIN","."),_xlpm.mainPart,MID(_xlpm.cleanRaw,2,FIND(".",_xlpm.cleanRaw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314" t="str">
        <f>_xlfn.LET(_xlpm.raw,_xlfn.XLOOKUP(A314,SITE5!$C$4:$C$1223,SITE5!$E$4:$E$1223,_xlfn.XLOOKUP(A314,SITE5!$C$4:$C$1223,SITE5!$F$4:$F$1223)),_xlpm.cleanRaw,SUBSTITUTE(_xlpm.raw,"_PIN","."),_xlpm.mainPart,MID(_xlpm.cleanRaw,2,FIND(".",_xlpm.cleanRaw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314" t="str">
        <f>_xlfn.LET(_xlpm.raw,_xlfn.XLOOKUP(A314,SITE5!$C$4:$C$1223,SITE5!$E$4:$E$1223,_xlfn.XLOOKUP(A314,SITE5!$C$4:$C$1223,SITE5!$F$4:$F$1223)),_xlpm.cleanRaw,SUBSTITUTE(_xlpm.raw,"_PIN","."),_xlpm.mainPart,MID(_xlpm.cleanRaw,2,FIND(".",_xlpm.cleanRaw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314" t="str">
        <f>""</f>
        <v/>
      </c>
      <c r="K314" t="str">
        <f t="shared" si="4"/>
        <v>J6;PCIEX16_RXP[9];KA110,LA120;111.92256;102.04704;505072;808046;709013;709013;</v>
      </c>
    </row>
    <row r="315" spans="1:11">
      <c r="A315" t="s">
        <v>3112</v>
      </c>
      <c r="B315" t="str">
        <f>_xlfn.XLOOKUP(A315,SITE1!$S$4:$S$1223,SITE1!$T$4:$T$1223)</f>
        <v>PCIEX16_RXN[9]</v>
      </c>
      <c r="C315" t="str" cm="1">
        <f t="array" ref="C315">_xlfn.TEXTJOIN(",",TRUE,_xlfn.UNIQUE(TRANSPOSE(_xlfn.MAP(_xlfn.XLOOKUP(A315,SITE1!$C$4:$C$1223,SITE1!$G$4:$L$1223),_xlfn.LAMBDA(_xlpm.x,IF(_xlpm.x&lt;&gt;"",TRIM(CLEAN(LEFT(_xlpm.x,FIND(".",_xlpm.x &amp; ".")-1))),""))))))</f>
        <v>KA110,LA119</v>
      </c>
      <c r="D315">
        <v>108.63072</v>
      </c>
      <c r="E315">
        <v>102.04704</v>
      </c>
      <c r="F315" t="str">
        <f>_xlfn.LET(_xlpm.raw,_xlfn.XLOOKUP(A315,SITE1!$C$4:$C$1223,SITE1!$E$4:$E$1223,_xlfn.XLOOKUP(A315,SITE1!$C$4:$C$1223,SITE1!$F$4:$F$1223)),_xlpm.cleanRaw,SUBSTITUTE(SUBSTITUTE(_xlpm.raw,"_PIN","."),"PIN","."),_xlpm.mainPart,MID(_xlpm.cleanRaw,2,FIND(".",_xlpm.cleanRaw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G315" t="str">
        <f>_xlfn.LET(_xlpm.raw,_xlfn.XLOOKUP(A315,SITE3!$C$4:$C$1223,SITE3!$E$4:$E$1223,_xlfn.XLOOKUP(A315,SITE3!$C$4:$C$1223,SITE3!$F$4:$F$1223)),_xlpm.cleanRaw,SUBSTITUTE(_xlpm.raw,"_PIN","."),_xlpm.mainPart,MID(_xlpm.cleanRaw,2,FIND(".",_xlpm.cleanRaw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315" t="str">
        <f>_xlfn.LET(_xlpm.raw,_xlfn.XLOOKUP(A315,SITE5!$C$4:$C$1223,SITE5!$E$4:$E$1223,_xlfn.XLOOKUP(A315,SITE5!$C$4:$C$1223,SITE5!$F$4:$F$1223)),_xlpm.cleanRaw,SUBSTITUTE(_xlpm.raw,"_PIN","."),_xlpm.mainPart,MID(_xlpm.cleanRaw,2,FIND(".",_xlpm.cleanRaw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315" t="str">
        <f>_xlfn.LET(_xlpm.raw,_xlfn.XLOOKUP(A315,SITE5!$C$4:$C$1223,SITE5!$E$4:$E$1223,_xlfn.XLOOKUP(A315,SITE5!$C$4:$C$1223,SITE5!$F$4:$F$1223)),_xlpm.cleanRaw,SUBSTITUTE(_xlpm.raw,"_PIN","."),_xlpm.mainPart,MID(_xlpm.cleanRaw,2,FIND(".",_xlpm.cleanRaw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315" t="str">
        <f>""</f>
        <v/>
      </c>
      <c r="K315" t="str">
        <f t="shared" si="4"/>
        <v>J7;PCIEX16_RXN[9];KA110,LA119;108.63072;102.04704;505074;808044;709031;709031;</v>
      </c>
    </row>
    <row r="316" spans="1:11">
      <c r="A316" t="s">
        <v>4137</v>
      </c>
      <c r="B316" t="str">
        <f>_xlfn.XLOOKUP(A316,SITE1!$S$4:$S$1223,SITE1!$T$4:$T$1223)</f>
        <v>VSS</v>
      </c>
      <c r="C316" t="str" cm="1">
        <f t="array" ref="C316">_xlfn.TEXTJOIN(",",TRUE,_xlfn.UNIQUE(TRANSPOSE(_xlfn.MAP(_xlfn.XLOOKUP(A316,SITE1!$C$4:$C$1223,SITE1!$G$4:$L$1223),_xlfn.LAMBDA(_xlpm.x,IF(_xlpm.x&lt;&gt;"",TRIM(CLEAN(LEFT(_xlpm.x,FIND(".",_xlpm.x &amp; ".")-1))),""))))))</f>
        <v/>
      </c>
      <c r="D316">
        <v>105.33887999999899</v>
      </c>
      <c r="E316">
        <v>102.04704</v>
      </c>
      <c r="F316" t="str">
        <f>_xlfn.LET(_xlpm.raw,_xlfn.XLOOKUP(A316,SITE1!$C$4:$C$1223,SITE1!$E$4:$E$1223,_xlfn.XLOOKUP(A316,SITE1!$C$4:$C$1223,SITE1!$F$4:$F$1223)),_xlpm.cleanRaw,SUBSTITUTE(SUBSTITUTE(_xlpm.raw,"_PIN","."),"PIN","."),_xlpm.mainPart,MID(_xlpm.cleanRaw,2,FIND(".",_xlpm.cleanRaw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6" t="str">
        <f>_xlfn.LET(_xlpm.raw,_xlfn.XLOOKUP(A316,SITE3!$C$4:$C$1223,SITE3!$E$4:$E$1223,_xlfn.XLOOKUP(A316,SITE3!$C$4:$C$1223,SITE3!$F$4:$F$1223)),_xlpm.cleanRaw,SUBSTITUTE(_xlpm.raw,"_PIN","."),_xlpm.mainPart,MID(_xlpm.cleanRaw,2,FIND(".",_xlpm.cleanRaw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6" t="str">
        <f>_xlfn.LET(_xlpm.raw,_xlfn.XLOOKUP(A316,SITE5!$C$4:$C$1223,SITE5!$E$4:$E$1223,_xlfn.XLOOKUP(A316,SITE5!$C$4:$C$1223,SITE5!$F$4:$F$1223)),_xlpm.cleanRaw,SUBSTITUTE(_xlpm.raw,"_PIN","."),_xlpm.mainPart,MID(_xlpm.cleanRaw,2,FIND(".",_xlpm.cleanRaw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6" t="str">
        <f>_xlfn.LET(_xlpm.raw,_xlfn.XLOOKUP(A316,SITE5!$C$4:$C$1223,SITE5!$E$4:$E$1223,_xlfn.XLOOKUP(A316,SITE5!$C$4:$C$1223,SITE5!$F$4:$F$1223)),_xlpm.cleanRaw,SUBSTITUTE(_xlpm.raw,"_PIN","."),_xlpm.mainPart,MID(_xlpm.cleanRaw,2,FIND(".",_xlpm.cleanRaw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6" t="str">
        <f>""</f>
        <v/>
      </c>
      <c r="K316" t="str">
        <f t="shared" si="4"/>
        <v>J8;VSS;;105.338879999999;102.04704;;;;;</v>
      </c>
    </row>
    <row r="317" spans="1:11">
      <c r="A317" t="s">
        <v>3222</v>
      </c>
      <c r="B317" t="str">
        <f>_xlfn.XLOOKUP(A317,SITE1!$S$4:$S$1223,SITE1!$T$4:$T$1223)</f>
        <v>PCIEX16_RXP[4]</v>
      </c>
      <c r="C317" t="str" cm="1">
        <f t="array" ref="C317">_xlfn.TEXTJOIN(",",TRUE,_xlfn.UNIQUE(TRANSPOSE(_xlfn.MAP(_xlfn.XLOOKUP(A317,SITE1!$C$4:$C$1223,SITE1!$G$4:$L$1223),_xlfn.LAMBDA(_xlpm.x,IF(_xlpm.x&lt;&gt;"",TRIM(CLEAN(LEFT(_xlpm.x,FIND(".",_xlpm.x &amp; ".")-1))),""))))))</f>
        <v>KA105,LA110</v>
      </c>
      <c r="D317">
        <v>102.04704</v>
      </c>
      <c r="E317">
        <v>102.04704</v>
      </c>
      <c r="F317" t="str">
        <f>_xlfn.LET(_xlpm.raw,_xlfn.XLOOKUP(A317,SITE1!$C$4:$C$1223,SITE1!$E$4:$E$1223,_xlfn.XLOOKUP(A317,SITE1!$C$4:$C$1223,SITE1!$F$4:$F$1223)),_xlpm.cleanRaw,SUBSTITUTE(SUBSTITUTE(_xlpm.raw,"_PIN","."),"PIN","."),_xlpm.mainPart,MID(_xlpm.cleanRaw,2,FIND(".",_xlpm.cleanRaw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G317" t="str">
        <f>_xlfn.LET(_xlpm.raw,_xlfn.XLOOKUP(A317,SITE3!$C$4:$C$1223,SITE3!$E$4:$E$1223,_xlfn.XLOOKUP(A317,SITE3!$C$4:$C$1223,SITE3!$F$4:$F$1223)),_xlpm.cleanRaw,SUBSTITUTE(_xlpm.raw,"_PIN","."),_xlpm.mainPart,MID(_xlpm.cleanRaw,2,FIND(".",_xlpm.cleanRaw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317" t="str">
        <f>_xlfn.LET(_xlpm.raw,_xlfn.XLOOKUP(A317,SITE5!$C$4:$C$1223,SITE5!$E$4:$E$1223,_xlfn.XLOOKUP(A317,SITE5!$C$4:$C$1223,SITE5!$F$4:$F$1223)),_xlpm.cleanRaw,SUBSTITUTE(_xlpm.raw,"_PIN","."),_xlpm.mainPart,MID(_xlpm.cleanRaw,2,FIND(".",_xlpm.cleanRaw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317" t="str">
        <f>_xlfn.LET(_xlpm.raw,_xlfn.XLOOKUP(A317,SITE5!$C$4:$C$1223,SITE5!$E$4:$E$1223,_xlfn.XLOOKUP(A317,SITE5!$C$4:$C$1223,SITE5!$F$4:$F$1223)),_xlpm.cleanRaw,SUBSTITUTE(_xlpm.raw,"_PIN","."),_xlpm.mainPart,MID(_xlpm.cleanRaw,2,FIND(".",_xlpm.cleanRaw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317" t="str">
        <f>""</f>
        <v/>
      </c>
      <c r="K317" t="str">
        <f t="shared" si="4"/>
        <v>J9;PCIEX16_RXP[4];KA105,LA110;102.04704;102.04704;504118;503040;707101;707101;</v>
      </c>
    </row>
    <row r="318" spans="1:11">
      <c r="A318" t="s">
        <v>4129</v>
      </c>
      <c r="B318" t="str">
        <f>_xlfn.XLOOKUP(A318,SITE1!$S$4:$S$1223,SITE1!$T$4:$T$1223)</f>
        <v>VSS</v>
      </c>
      <c r="C318" t="str" cm="1">
        <f t="array" ref="C318">_xlfn.TEXTJOIN(",",TRUE,_xlfn.UNIQUE(TRANSPOSE(_xlfn.MAP(_xlfn.XLOOKUP(A318,SITE1!$C$4:$C$1223,SITE1!$G$4:$L$1223),_xlfn.LAMBDA(_xlpm.x,IF(_xlpm.x&lt;&gt;"",TRIM(CLEAN(LEFT(_xlpm.x,FIND(".",_xlpm.x &amp; ".")-1))),""))))))</f>
        <v/>
      </c>
      <c r="D318">
        <v>98.755200000000002</v>
      </c>
      <c r="E318">
        <v>102.04704</v>
      </c>
      <c r="F318" t="str">
        <f>_xlfn.LET(_xlpm.raw,_xlfn.XLOOKUP(A318,SITE1!$C$4:$C$1223,SITE1!$E$4:$E$1223,_xlfn.XLOOKUP(A318,SITE1!$C$4:$C$1223,SITE1!$F$4:$F$1223)),_xlpm.cleanRaw,SUBSTITUTE(SUBSTITUTE(_xlpm.raw,"_PIN","."),"PIN","."),_xlpm.mainPart,MID(_xlpm.cleanRaw,2,FIND(".",_xlpm.cleanRaw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8" t="str">
        <f>_xlfn.LET(_xlpm.raw,_xlfn.XLOOKUP(A318,SITE3!$C$4:$C$1223,SITE3!$E$4:$E$1223,_xlfn.XLOOKUP(A318,SITE3!$C$4:$C$1223,SITE3!$F$4:$F$1223)),_xlpm.cleanRaw,SUBSTITUTE(_xlpm.raw,"_PIN","."),_xlpm.mainPart,MID(_xlpm.cleanRaw,2,FIND(".",_xlpm.cleanRaw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8" t="str">
        <f>_xlfn.LET(_xlpm.raw,_xlfn.XLOOKUP(A318,SITE5!$C$4:$C$1223,SITE5!$E$4:$E$1223,_xlfn.XLOOKUP(A318,SITE5!$C$4:$C$1223,SITE5!$F$4:$F$1223)),_xlpm.cleanRaw,SUBSTITUTE(_xlpm.raw,"_PIN","."),_xlpm.mainPart,MID(_xlpm.cleanRaw,2,FIND(".",_xlpm.cleanRaw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8" t="str">
        <f>_xlfn.LET(_xlpm.raw,_xlfn.XLOOKUP(A318,SITE5!$C$4:$C$1223,SITE5!$E$4:$E$1223,_xlfn.XLOOKUP(A318,SITE5!$C$4:$C$1223,SITE5!$F$4:$F$1223)),_xlpm.cleanRaw,SUBSTITUTE(_xlpm.raw,"_PIN","."),_xlpm.mainPart,MID(_xlpm.cleanRaw,2,FIND(".",_xlpm.cleanRaw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8" t="str">
        <f>""</f>
        <v/>
      </c>
      <c r="K318" t="str">
        <f t="shared" si="4"/>
        <v>J10;VSS;;98.7552;102.04704;;;;;</v>
      </c>
    </row>
    <row r="319" spans="1:11">
      <c r="A319" t="s">
        <v>474</v>
      </c>
      <c r="B319" t="str">
        <f>_xlfn.XLOOKUP(A319,SITE1!$S$4:$S$1223,SITE1!$T$4:$T$1223)</f>
        <v>CPU_EDM[1]</v>
      </c>
      <c r="C319" t="str" cm="1">
        <f t="array" ref="C319">_xlfn.TEXTJOIN(",",TRUE,_xlfn.UNIQUE(TRANSPOSE(_xlfn.MAP(_xlfn.XLOOKUP(A319,SITE1!$C$4:$C$1223,SITE1!$G$4:$L$1223),_xlfn.LAMBDA(_xlpm.x,IF(_xlpm.x&lt;&gt;"",TRIM(CLEAN(LEFT(_xlpm.x,FIND(".",_xlpm.x &amp; ".")-1))),""))))))</f>
        <v/>
      </c>
      <c r="D319">
        <v>95.463359999999597</v>
      </c>
      <c r="E319">
        <v>102.04704</v>
      </c>
      <c r="F319" t="str">
        <f>_xlfn.LET(_xlpm.raw,_xlfn.XLOOKUP(A319,SITE1!$C$4:$C$1223,SITE1!$E$4:$E$1223,_xlfn.XLOOKUP(A319,SITE1!$C$4:$C$1223,SITE1!$F$4:$F$1223)),_xlpm.cleanRaw,SUBSTITUTE(SUBSTITUTE(_xlpm.raw,"_PIN","."),"PIN","."),_xlpm.mainPart,MID(_xlpm.cleanRaw,2,FIND(".",_xlpm.cleanRaw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G319" t="str">
        <f>_xlfn.LET(_xlpm.raw,_xlfn.XLOOKUP(A319,SITE3!$C$4:$C$1223,SITE3!$E$4:$E$1223,_xlfn.XLOOKUP(A319,SITE3!$C$4:$C$1223,SITE3!$F$4:$F$1223)),_xlpm.cleanRaw,SUBSTITUTE(_xlpm.raw,"_PIN","."),_xlpm.mainPart,MID(_xlpm.cleanRaw,2,FIND(".",_xlpm.cleanRaw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809125</v>
      </c>
      <c r="H319" t="str">
        <f>_xlfn.LET(_xlpm.raw,_xlfn.XLOOKUP(A319,SITE5!$C$4:$C$1223,SITE5!$E$4:$E$1223,_xlfn.XLOOKUP(A319,SITE5!$C$4:$C$1223,SITE5!$F$4:$F$1223)),_xlpm.cleanRaw,SUBSTITUTE(_xlpm.raw,"_PIN","."),_xlpm.mainPart,MID(_xlpm.cleanRaw,2,FIND(".",_xlpm.cleanRaw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I319" t="str">
        <f>_xlfn.LET(_xlpm.raw,_xlfn.XLOOKUP(A319,SITE5!$C$4:$C$1223,SITE5!$E$4:$E$1223,_xlfn.XLOOKUP(A319,SITE5!$C$4:$C$1223,SITE5!$F$4:$F$1223)),_xlpm.cleanRaw,SUBSTITUTE(_xlpm.raw,"_PIN","."),_xlpm.mainPart,MID(_xlpm.cleanRaw,2,FIND(".",_xlpm.cleanRaw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J319" t="str">
        <f>""</f>
        <v/>
      </c>
      <c r="K319" t="str">
        <f t="shared" si="4"/>
        <v>J11;CPU_EDM[1];;95.4633599999996;102.04704;508071;809125;709005;709005;</v>
      </c>
    </row>
    <row r="320" spans="1:11">
      <c r="A320" t="s">
        <v>4130</v>
      </c>
      <c r="B320" t="str">
        <f>_xlfn.XLOOKUP(A320,SITE1!$S$4:$S$1223,SITE1!$T$4:$T$1223)</f>
        <v>VSS</v>
      </c>
      <c r="C320" t="str" cm="1">
        <f t="array" ref="C320">_xlfn.TEXTJOIN(",",TRUE,_xlfn.UNIQUE(TRANSPOSE(_xlfn.MAP(_xlfn.XLOOKUP(A320,SITE1!$C$4:$C$1223,SITE1!$G$4:$L$1223),_xlfn.LAMBDA(_xlpm.x,IF(_xlpm.x&lt;&gt;"",TRIM(CLEAN(LEFT(_xlpm.x,FIND(".",_xlpm.x &amp; ".")-1))),""))))))</f>
        <v/>
      </c>
      <c r="D320">
        <v>92.171519999999603</v>
      </c>
      <c r="E320">
        <v>102.04704</v>
      </c>
      <c r="F320" t="str">
        <f>_xlfn.LET(_xlpm.raw,_xlfn.XLOOKUP(A320,SITE1!$C$4:$C$1223,SITE1!$E$4:$E$1223,_xlfn.XLOOKUP(A320,SITE1!$C$4:$C$1223,SITE1!$F$4:$F$1223)),_xlpm.cleanRaw,SUBSTITUTE(SUBSTITUTE(_xlpm.raw,"_PIN","."),"PIN","."),_xlpm.mainPart,MID(_xlpm.cleanRaw,2,FIND(".",_xlpm.cleanRaw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0" t="str">
        <f>_xlfn.LET(_xlpm.raw,_xlfn.XLOOKUP(A320,SITE3!$C$4:$C$1223,SITE3!$E$4:$E$1223,_xlfn.XLOOKUP(A320,SITE3!$C$4:$C$1223,SITE3!$F$4:$F$1223)),_xlpm.cleanRaw,SUBSTITUTE(_xlpm.raw,"_PIN","."),_xlpm.mainPart,MID(_xlpm.cleanRaw,2,FIND(".",_xlpm.cleanRaw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0" t="str">
        <f>_xlfn.LET(_xlpm.raw,_xlfn.XLOOKUP(A320,SITE5!$C$4:$C$1223,SITE5!$E$4:$E$1223,_xlfn.XLOOKUP(A320,SITE5!$C$4:$C$1223,SITE5!$F$4:$F$1223)),_xlpm.cleanRaw,SUBSTITUTE(_xlpm.raw,"_PIN","."),_xlpm.mainPart,MID(_xlpm.cleanRaw,2,FIND(".",_xlpm.cleanRaw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0" t="str">
        <f>_xlfn.LET(_xlpm.raw,_xlfn.XLOOKUP(A320,SITE5!$C$4:$C$1223,SITE5!$E$4:$E$1223,_xlfn.XLOOKUP(A320,SITE5!$C$4:$C$1223,SITE5!$F$4:$F$1223)),_xlpm.cleanRaw,SUBSTITUTE(_xlpm.raw,"_PIN","."),_xlpm.mainPart,MID(_xlpm.cleanRaw,2,FIND(".",_xlpm.cleanRaw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0" t="str">
        <f>""</f>
        <v/>
      </c>
      <c r="K320" t="str">
        <f t="shared" si="4"/>
        <v>J12;VSS;;92.1715199999996;102.04704;;;;;</v>
      </c>
    </row>
    <row r="321" spans="1:11">
      <c r="A321" t="s">
        <v>468</v>
      </c>
      <c r="B321" t="str">
        <f>_xlfn.XLOOKUP(A321,SITE1!$S$4:$S$1223,SITE1!$T$4:$T$1223)</f>
        <v>CPU_EDM[0]</v>
      </c>
      <c r="C321" t="str" cm="1">
        <f t="array" ref="C321">_xlfn.TEXTJOIN(",",TRUE,_xlfn.UNIQUE(TRANSPOSE(_xlfn.MAP(_xlfn.XLOOKUP(A321,SITE1!$C$4:$C$1223,SITE1!$G$4:$L$1223),_xlfn.LAMBDA(_xlpm.x,IF(_xlpm.x&lt;&gt;"",TRIM(CLEAN(LEFT(_xlpm.x,FIND(".",_xlpm.x &amp; ".")-1))),""))))))</f>
        <v/>
      </c>
      <c r="D321">
        <v>88.879679999999595</v>
      </c>
      <c r="E321">
        <v>102.04704</v>
      </c>
      <c r="F321" t="str">
        <f>_xlfn.LET(_xlpm.raw,_xlfn.XLOOKUP(A321,SITE1!$C$4:$C$1223,SITE1!$E$4:$E$1223,_xlfn.XLOOKUP(A321,SITE1!$C$4:$C$1223,SITE1!$F$4:$F$1223)),_xlpm.cleanRaw,SUBSTITUTE(SUBSTITUTE(_xlpm.raw,"_PIN","."),"PIN","."),_xlpm.mainPart,MID(_xlpm.cleanRaw,2,FIND(".",_xlpm.cleanRaw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G321" t="str">
        <f>_xlfn.LET(_xlpm.raw,_xlfn.XLOOKUP(A321,SITE3!$C$4:$C$1223,SITE3!$E$4:$E$1223,_xlfn.XLOOKUP(A321,SITE3!$C$4:$C$1223,SITE3!$F$4:$F$1223)),_xlpm.cleanRaw,SUBSTITUTE(_xlpm.raw,"_PIN","."),_xlpm.mainPart,MID(_xlpm.cleanRaw,2,FIND(".",_xlpm.cleanRaw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809091</v>
      </c>
      <c r="H321" t="str">
        <f>_xlfn.LET(_xlpm.raw,_xlfn.XLOOKUP(A321,SITE5!$C$4:$C$1223,SITE5!$E$4:$E$1223,_xlfn.XLOOKUP(A321,SITE5!$C$4:$C$1223,SITE5!$F$4:$F$1223)),_xlpm.cleanRaw,SUBSTITUTE(_xlpm.raw,"_PIN","."),_xlpm.mainPart,MID(_xlpm.cleanRaw,2,FIND(".",_xlpm.cleanRaw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I321" t="str">
        <f>_xlfn.LET(_xlpm.raw,_xlfn.XLOOKUP(A321,SITE5!$C$4:$C$1223,SITE5!$E$4:$E$1223,_xlfn.XLOOKUP(A321,SITE5!$C$4:$C$1223,SITE5!$F$4:$F$1223)),_xlpm.cleanRaw,SUBSTITUTE(_xlpm.raw,"_PIN","."),_xlpm.mainPart,MID(_xlpm.cleanRaw,2,FIND(".",_xlpm.cleanRaw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J321" t="str">
        <f>""</f>
        <v/>
      </c>
      <c r="K321" t="str">
        <f t="shared" si="4"/>
        <v>J13;CPU_EDM[0];;88.8796799999996;102.04704;508073;809091;709007;709007;</v>
      </c>
    </row>
    <row r="322" spans="1:11">
      <c r="A322" t="s">
        <v>4131</v>
      </c>
      <c r="B322" t="str">
        <f>_xlfn.XLOOKUP(A322,SITE1!$S$4:$S$1223,SITE1!$T$4:$T$1223)</f>
        <v>VSS</v>
      </c>
      <c r="C322" t="str" cm="1">
        <f t="array" ref="C322">_xlfn.TEXTJOIN(",",TRUE,_xlfn.UNIQUE(TRANSPOSE(_xlfn.MAP(_xlfn.XLOOKUP(A322,SITE1!$C$4:$C$1223,SITE1!$G$4:$L$1223),_xlfn.LAMBDA(_xlpm.x,IF(_xlpm.x&lt;&gt;"",TRIM(CLEAN(LEFT(_xlpm.x,FIND(".",_xlpm.x &amp; ".")-1))),""))))))</f>
        <v/>
      </c>
      <c r="D322">
        <v>85.58784</v>
      </c>
      <c r="E322">
        <v>102.04704</v>
      </c>
      <c r="F322" t="str">
        <f>_xlfn.LET(_xlpm.raw,_xlfn.XLOOKUP(A322,SITE1!$C$4:$C$1223,SITE1!$E$4:$E$1223,_xlfn.XLOOKUP(A322,SITE1!$C$4:$C$1223,SITE1!$F$4:$F$1223)),_xlpm.cleanRaw,SUBSTITUTE(SUBSTITUTE(_xlpm.raw,"_PIN","."),"PIN","."),_xlpm.mainPart,MID(_xlpm.cleanRaw,2,FIND(".",_xlpm.cleanRaw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_xlfn.LET(_xlpm.raw,_xlfn.XLOOKUP(A322,SITE3!$C$4:$C$1223,SITE3!$E$4:$E$1223,_xlfn.XLOOKUP(A322,SITE3!$C$4:$C$1223,SITE3!$F$4:$F$1223)),_xlpm.cleanRaw,SUBSTITUTE(_xlpm.raw,"_PIN","."),_xlpm.mainPart,MID(_xlpm.cleanRaw,2,FIND(".",_xlpm.cleanRaw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2" t="str">
        <f>_xlfn.LET(_xlpm.raw,_xlfn.XLOOKUP(A322,SITE5!$C$4:$C$1223,SITE5!$E$4:$E$1223,_xlfn.XLOOKUP(A322,SITE5!$C$4:$C$1223,SITE5!$F$4:$F$1223)),_xlpm.cleanRaw,SUBSTITUTE(_xlpm.raw,"_PIN","."),_xlpm.mainPart,MID(_xlpm.cleanRaw,2,FIND(".",_xlpm.cleanRaw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2" t="str">
        <f>_xlfn.LET(_xlpm.raw,_xlfn.XLOOKUP(A322,SITE5!$C$4:$C$1223,SITE5!$E$4:$E$1223,_xlfn.XLOOKUP(A322,SITE5!$C$4:$C$1223,SITE5!$F$4:$F$1223)),_xlpm.cleanRaw,SUBSTITUTE(_xlpm.raw,"_PIN","."),_xlpm.mainPart,MID(_xlpm.cleanRaw,2,FIND(".",_xlpm.cleanRaw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2" t="str">
        <f>""</f>
        <v/>
      </c>
      <c r="K322" t="str">
        <f t="shared" ref="K322:K385" si="5">A322&amp;";"&amp;B322&amp;";"&amp;C322&amp;";"&amp;D322&amp;";"&amp;E322&amp;";"&amp;F322&amp;";"&amp;G322&amp;";"&amp;H322&amp;";"&amp;I322&amp;";"&amp;J322</f>
        <v>J14;VSS;;85.58784;102.04704;;;;;</v>
      </c>
    </row>
    <row r="323" spans="1:11">
      <c r="A323" t="s">
        <v>187</v>
      </c>
      <c r="B323" t="str">
        <f>_xlfn.XLOOKUP(A323,SITE1!$S$4:$S$1223,SITE1!$T$4:$T$1223)</f>
        <v>PCIEX4_RXN[0]</v>
      </c>
      <c r="C323" t="str" cm="1">
        <f t="array" ref="C323">_xlfn.TEXTJOIN(",",TRUE,_xlfn.UNIQUE(TRANSPOSE(_xlfn.MAP(_xlfn.XLOOKUP(A323,SITE1!$C$4:$C$1223,SITE1!$G$4:$L$1223),_xlfn.LAMBDA(_xlpm.x,IF(_xlpm.x&lt;&gt;"",TRIM(CLEAN(LEFT(_xlpm.x,FIND(".",_xlpm.x &amp; ".")-1))),""))))))</f>
        <v/>
      </c>
      <c r="D323">
        <v>82.296000000000006</v>
      </c>
      <c r="E323">
        <v>102.04704</v>
      </c>
      <c r="F323" t="str">
        <f>_xlfn.LET(_xlpm.raw,_xlfn.XLOOKUP(A323,SITE1!$C$4:$C$1223,SITE1!$E$4:$E$1223,_xlfn.XLOOKUP(A323,SITE1!$C$4:$C$1223,SITE1!$F$4:$F$1223)),_xlpm.cleanRaw,SUBSTITUTE(SUBSTITUTE(_xlpm.raw,"_PIN","."),"PIN","."),_xlpm.mainPart,MID(_xlpm.cleanRaw,2,FIND(".",_xlpm.cleanRaw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G323" t="str">
        <f>_xlfn.LET(_xlpm.raw,_xlfn.XLOOKUP(A323,SITE3!$C$4:$C$1223,SITE3!$E$4:$E$1223,_xlfn.XLOOKUP(A323,SITE3!$C$4:$C$1223,SITE3!$F$4:$F$1223)),_xlpm.cleanRaw,SUBSTITUTE(_xlpm.raw,"_PIN","."),_xlpm.mainPart,MID(_xlpm.cleanRaw,2,FIND(".",_xlpm.cleanRaw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502057</v>
      </c>
      <c r="H323" t="str">
        <f>_xlfn.LET(_xlpm.raw,_xlfn.XLOOKUP(A323,SITE5!$C$4:$C$1223,SITE5!$E$4:$E$1223,_xlfn.XLOOKUP(A323,SITE5!$C$4:$C$1223,SITE5!$F$4:$F$1223)),_xlpm.cleanRaw,SUBSTITUTE(_xlpm.raw,"_PIN","."),_xlpm.mainPart,MID(_xlpm.cleanRaw,2,FIND(".",_xlpm.cleanRaw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I323" t="str">
        <f>_xlfn.LET(_xlpm.raw,_xlfn.XLOOKUP(A323,SITE5!$C$4:$C$1223,SITE5!$E$4:$E$1223,_xlfn.XLOOKUP(A323,SITE5!$C$4:$C$1223,SITE5!$F$4:$F$1223)),_xlpm.cleanRaw,SUBSTITUTE(_xlpm.raw,"_PIN","."),_xlpm.mainPart,MID(_xlpm.cleanRaw,2,FIND(".",_xlpm.cleanRaw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J323" t="str">
        <f>""</f>
        <v/>
      </c>
      <c r="K323" t="str">
        <f t="shared" si="5"/>
        <v>J15;PCIEX4_RXN[0];;82.296;102.04704;506024;502057;708056;708056;</v>
      </c>
    </row>
    <row r="324" spans="1:11">
      <c r="A324" t="s">
        <v>4132</v>
      </c>
      <c r="B324" t="str">
        <f>_xlfn.XLOOKUP(A324,SITE1!$S$4:$S$1223,SITE1!$T$4:$T$1223)</f>
        <v>VSS</v>
      </c>
      <c r="C324" t="str" cm="1">
        <f t="array" ref="C324">_xlfn.TEXTJOIN(",",TRUE,_xlfn.UNIQUE(TRANSPOSE(_xlfn.MAP(_xlfn.XLOOKUP(A324,SITE1!$C$4:$C$1223,SITE1!$G$4:$L$1223),_xlfn.LAMBDA(_xlpm.x,IF(_xlpm.x&lt;&gt;"",TRIM(CLEAN(LEFT(_xlpm.x,FIND(".",_xlpm.x &amp; ".")-1))),""))))))</f>
        <v/>
      </c>
      <c r="D324">
        <v>79.004159999999999</v>
      </c>
      <c r="E324">
        <v>102.04704</v>
      </c>
      <c r="F324" t="str">
        <f>_xlfn.LET(_xlpm.raw,_xlfn.XLOOKUP(A324,SITE1!$C$4:$C$1223,SITE1!$E$4:$E$1223,_xlfn.XLOOKUP(A324,SITE1!$C$4:$C$1223,SITE1!$F$4:$F$1223)),_xlpm.cleanRaw,SUBSTITUTE(SUBSTITUTE(_xlpm.raw,"_PIN","."),"PIN","."),_xlpm.mainPart,MID(_xlpm.cleanRaw,2,FIND(".",_xlpm.cleanRaw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_xlfn.LET(_xlpm.raw,_xlfn.XLOOKUP(A324,SITE3!$C$4:$C$1223,SITE3!$E$4:$E$1223,_xlfn.XLOOKUP(A324,SITE3!$C$4:$C$1223,SITE3!$F$4:$F$1223)),_xlpm.cleanRaw,SUBSTITUTE(_xlpm.raw,"_PIN","."),_xlpm.mainPart,MID(_xlpm.cleanRaw,2,FIND(".",_xlpm.cleanRaw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4" t="str">
        <f>_xlfn.LET(_xlpm.raw,_xlfn.XLOOKUP(A324,SITE5!$C$4:$C$1223,SITE5!$E$4:$E$1223,_xlfn.XLOOKUP(A324,SITE5!$C$4:$C$1223,SITE5!$F$4:$F$1223)),_xlpm.cleanRaw,SUBSTITUTE(_xlpm.raw,"_PIN","."),_xlpm.mainPart,MID(_xlpm.cleanRaw,2,FIND(".",_xlpm.cleanRaw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4" t="str">
        <f>_xlfn.LET(_xlpm.raw,_xlfn.XLOOKUP(A324,SITE5!$C$4:$C$1223,SITE5!$E$4:$E$1223,_xlfn.XLOOKUP(A324,SITE5!$C$4:$C$1223,SITE5!$F$4:$F$1223)),_xlpm.cleanRaw,SUBSTITUTE(_xlpm.raw,"_PIN","."),_xlpm.mainPart,MID(_xlpm.cleanRaw,2,FIND(".",_xlpm.cleanRaw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4" t="str">
        <f>""</f>
        <v/>
      </c>
      <c r="K324" t="str">
        <f t="shared" si="5"/>
        <v>J16;VSS;;79.00416;102.04704;;;;;</v>
      </c>
    </row>
    <row r="325" spans="1:11">
      <c r="A325" t="s">
        <v>3676</v>
      </c>
      <c r="B325" t="str">
        <f>_xlfn.XLOOKUP(A325,SITE1!$S$4:$S$1223,SITE1!$T$4:$T$1223)</f>
        <v>VCCCORE</v>
      </c>
      <c r="C325" t="str" cm="1">
        <f t="array" ref="C325">_xlfn.TEXTJOIN(",",TRUE,_xlfn.UNIQUE(TRANSPOSE(_xlfn.MAP(_xlfn.XLOOKUP(A325,SITE1!$C$4:$C$1223,SITE1!$G$4:$L$1223),_xlfn.LAMBDA(_xlpm.x,IF(_xlpm.x&lt;&gt;"",TRIM(CLEAN(LEFT(_xlpm.x,FIND(".",_xlpm.x &amp; ".")-1))),""))))))</f>
        <v/>
      </c>
      <c r="D325">
        <v>75.712320000000005</v>
      </c>
      <c r="E325">
        <v>102.04704</v>
      </c>
      <c r="F325" t="str">
        <f>_xlfn.LET(_xlpm.raw,_xlfn.XLOOKUP(A325,SITE1!$C$4:$C$1223,SITE1!$E$4:$E$1223,_xlfn.XLOOKUP(A325,SITE1!$C$4:$C$1223,SITE1!$F$4:$F$1223)),_xlpm.cleanRaw,SUBSTITUTE(SUBSTITUTE(_xlpm.raw,"_PIN","."),"PIN","."),_xlpm.mainPart,MID(_xlpm.cleanRaw,2,FIND(".",_xlpm.cleanRaw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_xlfn.LET(_xlpm.raw,_xlfn.XLOOKUP(A325,SITE3!$C$4:$C$1223,SITE3!$E$4:$E$1223,_xlfn.XLOOKUP(A325,SITE3!$C$4:$C$1223,SITE3!$F$4:$F$1223)),_xlpm.cleanRaw,SUBSTITUTE(_xlpm.raw,"_PIN","."),_xlpm.mainPart,MID(_xlpm.cleanRaw,2,FIND(".",_xlpm.cleanRaw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5" t="str">
        <f>_xlfn.LET(_xlpm.raw,_xlfn.XLOOKUP(A325,SITE5!$C$4:$C$1223,SITE5!$E$4:$E$1223,_xlfn.XLOOKUP(A325,SITE5!$C$4:$C$1223,SITE5!$F$4:$F$1223)),_xlpm.cleanRaw,SUBSTITUTE(_xlpm.raw,"_PIN","."),_xlpm.mainPart,MID(_xlpm.cleanRaw,2,FIND(".",_xlpm.cleanRaw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5" t="str">
        <f>_xlfn.LET(_xlpm.raw,_xlfn.XLOOKUP(A325,SITE5!$C$4:$C$1223,SITE5!$E$4:$E$1223,_xlfn.XLOOKUP(A325,SITE5!$C$4:$C$1223,SITE5!$F$4:$F$1223)),_xlpm.cleanRaw,SUBSTITUTE(_xlpm.raw,"_PIN","."),_xlpm.mainPart,MID(_xlpm.cleanRaw,2,FIND(".",_xlpm.cleanRaw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5" t="str">
        <f>""</f>
        <v/>
      </c>
      <c r="K325" t="str">
        <f t="shared" si="5"/>
        <v>J17;VCCCORE;;75.71232;102.04704;;;;;</v>
      </c>
    </row>
    <row r="326" spans="1:11">
      <c r="A326" t="s">
        <v>3677</v>
      </c>
      <c r="B326" t="str">
        <f>_xlfn.XLOOKUP(A326,SITE1!$S$4:$S$1223,SITE1!$T$4:$T$1223)</f>
        <v>VCCCORE</v>
      </c>
      <c r="C326" t="str" cm="1">
        <f t="array" ref="C326">_xlfn.TEXTJOIN(",",TRUE,_xlfn.UNIQUE(TRANSPOSE(_xlfn.MAP(_xlfn.XLOOKUP(A326,SITE1!$C$4:$C$1223,SITE1!$G$4:$L$1223),_xlfn.LAMBDA(_xlpm.x,IF(_xlpm.x&lt;&gt;"",TRIM(CLEAN(LEFT(_xlpm.x,FIND(".",_xlpm.x &amp; ".")-1))),""))))))</f>
        <v/>
      </c>
      <c r="D326">
        <v>72.420479999999998</v>
      </c>
      <c r="E326">
        <v>102.04704</v>
      </c>
      <c r="F326" t="str">
        <f>_xlfn.LET(_xlpm.raw,_xlfn.XLOOKUP(A326,SITE1!$C$4:$C$1223,SITE1!$E$4:$E$1223,_xlfn.XLOOKUP(A326,SITE1!$C$4:$C$1223,SITE1!$F$4:$F$1223)),_xlpm.cleanRaw,SUBSTITUTE(SUBSTITUTE(_xlpm.raw,"_PIN","."),"PIN","."),_xlpm.mainPart,MID(_xlpm.cleanRaw,2,FIND(".",_xlpm.cleanRaw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_xlfn.LET(_xlpm.raw,_xlfn.XLOOKUP(A326,SITE3!$C$4:$C$1223,SITE3!$E$4:$E$1223,_xlfn.XLOOKUP(A326,SITE3!$C$4:$C$1223,SITE3!$F$4:$F$1223)),_xlpm.cleanRaw,SUBSTITUTE(_xlpm.raw,"_PIN","."),_xlpm.mainPart,MID(_xlpm.cleanRaw,2,FIND(".",_xlpm.cleanRaw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6" t="str">
        <f>_xlfn.LET(_xlpm.raw,_xlfn.XLOOKUP(A326,SITE5!$C$4:$C$1223,SITE5!$E$4:$E$1223,_xlfn.XLOOKUP(A326,SITE5!$C$4:$C$1223,SITE5!$F$4:$F$1223)),_xlpm.cleanRaw,SUBSTITUTE(_xlpm.raw,"_PIN","."),_xlpm.mainPart,MID(_xlpm.cleanRaw,2,FIND(".",_xlpm.cleanRaw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6" t="str">
        <f>_xlfn.LET(_xlpm.raw,_xlfn.XLOOKUP(A326,SITE5!$C$4:$C$1223,SITE5!$E$4:$E$1223,_xlfn.XLOOKUP(A326,SITE5!$C$4:$C$1223,SITE5!$F$4:$F$1223)),_xlpm.cleanRaw,SUBSTITUTE(_xlpm.raw,"_PIN","."),_xlpm.mainPart,MID(_xlpm.cleanRaw,2,FIND(".",_xlpm.cleanRaw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6" t="str">
        <f>""</f>
        <v/>
      </c>
      <c r="K326" t="str">
        <f t="shared" si="5"/>
        <v>J18;VCCCORE;;72.42048;102.04704;;;;;</v>
      </c>
    </row>
    <row r="327" spans="1:11">
      <c r="A327" t="s">
        <v>3678</v>
      </c>
      <c r="B327" t="str">
        <f>_xlfn.XLOOKUP(A327,SITE1!$S$4:$S$1223,SITE1!$T$4:$T$1223)</f>
        <v>VCCCORE</v>
      </c>
      <c r="C327" t="str" cm="1">
        <f t="array" ref="C327">_xlfn.TEXTJOIN(",",TRUE,_xlfn.UNIQUE(TRANSPOSE(_xlfn.MAP(_xlfn.XLOOKUP(A327,SITE1!$C$4:$C$1223,SITE1!$G$4:$L$1223),_xlfn.LAMBDA(_xlpm.x,IF(_xlpm.x&lt;&gt;"",TRIM(CLEAN(LEFT(_xlpm.x,FIND(".",_xlpm.x &amp; ".")-1))),""))))))</f>
        <v/>
      </c>
      <c r="D327">
        <v>69.128639999999905</v>
      </c>
      <c r="E327">
        <v>102.04704</v>
      </c>
      <c r="F327" t="str">
        <f>_xlfn.LET(_xlpm.raw,_xlfn.XLOOKUP(A327,SITE1!$C$4:$C$1223,SITE1!$E$4:$E$1223,_xlfn.XLOOKUP(A327,SITE1!$C$4:$C$1223,SITE1!$F$4:$F$1223)),_xlpm.cleanRaw,SUBSTITUTE(SUBSTITUTE(_xlpm.raw,"_PIN","."),"PIN","."),_xlpm.mainPart,MID(_xlpm.cleanRaw,2,FIND(".",_xlpm.cleanRaw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_xlfn.LET(_xlpm.raw,_xlfn.XLOOKUP(A327,SITE3!$C$4:$C$1223,SITE3!$E$4:$E$1223,_xlfn.XLOOKUP(A327,SITE3!$C$4:$C$1223,SITE3!$F$4:$F$1223)),_xlpm.cleanRaw,SUBSTITUTE(_xlpm.raw,"_PIN","."),_xlpm.mainPart,MID(_xlpm.cleanRaw,2,FIND(".",_xlpm.cleanRaw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7" t="str">
        <f>_xlfn.LET(_xlpm.raw,_xlfn.XLOOKUP(A327,SITE5!$C$4:$C$1223,SITE5!$E$4:$E$1223,_xlfn.XLOOKUP(A327,SITE5!$C$4:$C$1223,SITE5!$F$4:$F$1223)),_xlpm.cleanRaw,SUBSTITUTE(_xlpm.raw,"_PIN","."),_xlpm.mainPart,MID(_xlpm.cleanRaw,2,FIND(".",_xlpm.cleanRaw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7" t="str">
        <f>_xlfn.LET(_xlpm.raw,_xlfn.XLOOKUP(A327,SITE5!$C$4:$C$1223,SITE5!$E$4:$E$1223,_xlfn.XLOOKUP(A327,SITE5!$C$4:$C$1223,SITE5!$F$4:$F$1223)),_xlpm.cleanRaw,SUBSTITUTE(_xlpm.raw,"_PIN","."),_xlpm.mainPart,MID(_xlpm.cleanRaw,2,FIND(".",_xlpm.cleanRaw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7" t="str">
        <f>""</f>
        <v/>
      </c>
      <c r="K327" t="str">
        <f t="shared" si="5"/>
        <v>J19;VCCCORE;;69.1286399999999;102.04704;;;;;</v>
      </c>
    </row>
    <row r="328" spans="1:11">
      <c r="A328" t="s">
        <v>3679</v>
      </c>
      <c r="B328" t="str">
        <f>_xlfn.XLOOKUP(A328,SITE1!$S$4:$S$1223,SITE1!$T$4:$T$1223)</f>
        <v>VCCCORE</v>
      </c>
      <c r="C328" t="str" cm="1">
        <f t="array" ref="C328">_xlfn.TEXTJOIN(",",TRUE,_xlfn.UNIQUE(TRANSPOSE(_xlfn.MAP(_xlfn.XLOOKUP(A328,SITE1!$C$4:$C$1223,SITE1!$G$4:$L$1223),_xlfn.LAMBDA(_xlpm.x,IF(_xlpm.x&lt;&gt;"",TRIM(CLEAN(LEFT(_xlpm.x,FIND(".",_xlpm.x &amp; ".")-1))),""))))))</f>
        <v/>
      </c>
      <c r="D328">
        <v>65.836799999999997</v>
      </c>
      <c r="E328">
        <v>102.04704</v>
      </c>
      <c r="F328" t="str">
        <f>_xlfn.LET(_xlpm.raw,_xlfn.XLOOKUP(A328,SITE1!$C$4:$C$1223,SITE1!$E$4:$E$1223,_xlfn.XLOOKUP(A328,SITE1!$C$4:$C$1223,SITE1!$F$4:$F$1223)),_xlpm.cleanRaw,SUBSTITUTE(SUBSTITUTE(_xlpm.raw,"_PIN","."),"PIN","."),_xlpm.mainPart,MID(_xlpm.cleanRaw,2,FIND(".",_xlpm.cleanRaw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8" t="str">
        <f>_xlfn.LET(_xlpm.raw,_xlfn.XLOOKUP(A328,SITE3!$C$4:$C$1223,SITE3!$E$4:$E$1223,_xlfn.XLOOKUP(A328,SITE3!$C$4:$C$1223,SITE3!$F$4:$F$1223)),_xlpm.cleanRaw,SUBSTITUTE(_xlpm.raw,"_PIN","."),_xlpm.mainPart,MID(_xlpm.cleanRaw,2,FIND(".",_xlpm.cleanRaw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8" t="str">
        <f>_xlfn.LET(_xlpm.raw,_xlfn.XLOOKUP(A328,SITE5!$C$4:$C$1223,SITE5!$E$4:$E$1223,_xlfn.XLOOKUP(A328,SITE5!$C$4:$C$1223,SITE5!$F$4:$F$1223)),_xlpm.cleanRaw,SUBSTITUTE(_xlpm.raw,"_PIN","."),_xlpm.mainPart,MID(_xlpm.cleanRaw,2,FIND(".",_xlpm.cleanRaw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8" t="str">
        <f>_xlfn.LET(_xlpm.raw,_xlfn.XLOOKUP(A328,SITE5!$C$4:$C$1223,SITE5!$E$4:$E$1223,_xlfn.XLOOKUP(A328,SITE5!$C$4:$C$1223,SITE5!$F$4:$F$1223)),_xlpm.cleanRaw,SUBSTITUTE(_xlpm.raw,"_PIN","."),_xlpm.mainPart,MID(_xlpm.cleanRaw,2,FIND(".",_xlpm.cleanRaw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8" t="str">
        <f>""</f>
        <v/>
      </c>
      <c r="K328" t="str">
        <f t="shared" si="5"/>
        <v>J20;VCCCORE;;65.8368;102.04704;;;;;</v>
      </c>
    </row>
    <row r="329" spans="1:11">
      <c r="A329" t="s">
        <v>3680</v>
      </c>
      <c r="B329" t="str">
        <f>_xlfn.XLOOKUP(A329,SITE1!$S$4:$S$1223,SITE1!$T$4:$T$1223)</f>
        <v>VCCCORE</v>
      </c>
      <c r="C329" t="str" cm="1">
        <f t="array" ref="C329">_xlfn.TEXTJOIN(",",TRUE,_xlfn.UNIQUE(TRANSPOSE(_xlfn.MAP(_xlfn.XLOOKUP(A329,SITE1!$C$4:$C$1223,SITE1!$G$4:$L$1223),_xlfn.LAMBDA(_xlpm.x,IF(_xlpm.x&lt;&gt;"",TRIM(CLEAN(LEFT(_xlpm.x,FIND(".",_xlpm.x &amp; ".")-1))),""))))))</f>
        <v/>
      </c>
      <c r="D329">
        <v>62.544960000000003</v>
      </c>
      <c r="E329">
        <v>102.04704</v>
      </c>
      <c r="F329" t="str">
        <f>_xlfn.LET(_xlpm.raw,_xlfn.XLOOKUP(A329,SITE1!$C$4:$C$1223,SITE1!$E$4:$E$1223,_xlfn.XLOOKUP(A329,SITE1!$C$4:$C$1223,SITE1!$F$4:$F$1223)),_xlpm.cleanRaw,SUBSTITUTE(SUBSTITUTE(_xlpm.raw,"_PIN","."),"PIN","."),_xlpm.mainPart,MID(_xlpm.cleanRaw,2,FIND(".",_xlpm.cleanRaw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_xlfn.LET(_xlpm.raw,_xlfn.XLOOKUP(A329,SITE3!$C$4:$C$1223,SITE3!$E$4:$E$1223,_xlfn.XLOOKUP(A329,SITE3!$C$4:$C$1223,SITE3!$F$4:$F$1223)),_xlpm.cleanRaw,SUBSTITUTE(_xlpm.raw,"_PIN","."),_xlpm.mainPart,MID(_xlpm.cleanRaw,2,FIND(".",_xlpm.cleanRaw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9" t="str">
        <f>_xlfn.LET(_xlpm.raw,_xlfn.XLOOKUP(A329,SITE5!$C$4:$C$1223,SITE5!$E$4:$E$1223,_xlfn.XLOOKUP(A329,SITE5!$C$4:$C$1223,SITE5!$F$4:$F$1223)),_xlpm.cleanRaw,SUBSTITUTE(_xlpm.raw,"_PIN","."),_xlpm.mainPart,MID(_xlpm.cleanRaw,2,FIND(".",_xlpm.cleanRaw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9" t="str">
        <f>_xlfn.LET(_xlpm.raw,_xlfn.XLOOKUP(A329,SITE5!$C$4:$C$1223,SITE5!$E$4:$E$1223,_xlfn.XLOOKUP(A329,SITE5!$C$4:$C$1223,SITE5!$F$4:$F$1223)),_xlpm.cleanRaw,SUBSTITUTE(_xlpm.raw,"_PIN","."),_xlpm.mainPart,MID(_xlpm.cleanRaw,2,FIND(".",_xlpm.cleanRaw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9" t="str">
        <f>""</f>
        <v/>
      </c>
      <c r="K329" t="str">
        <f t="shared" si="5"/>
        <v>J21;VCCCORE;;62.54496;102.04704;;;;;</v>
      </c>
    </row>
    <row r="330" spans="1:11">
      <c r="A330" t="s">
        <v>3681</v>
      </c>
      <c r="B330" t="str">
        <f>_xlfn.XLOOKUP(A330,SITE1!$S$4:$S$1223,SITE1!$T$4:$T$1223)</f>
        <v>VCCCORE</v>
      </c>
      <c r="C330" t="str" cm="1">
        <f t="array" ref="C330">_xlfn.TEXTJOIN(",",TRUE,_xlfn.UNIQUE(TRANSPOSE(_xlfn.MAP(_xlfn.XLOOKUP(A330,SITE1!$C$4:$C$1223,SITE1!$G$4:$L$1223),_xlfn.LAMBDA(_xlpm.x,IF(_xlpm.x&lt;&gt;"",TRIM(CLEAN(LEFT(_xlpm.x,FIND(".",_xlpm.x &amp; ".")-1))),""))))))</f>
        <v/>
      </c>
      <c r="D330">
        <v>59.253120000000003</v>
      </c>
      <c r="E330">
        <v>102.04704</v>
      </c>
      <c r="F330" t="str">
        <f>_xlfn.LET(_xlpm.raw,_xlfn.XLOOKUP(A330,SITE1!$C$4:$C$1223,SITE1!$E$4:$E$1223,_xlfn.XLOOKUP(A330,SITE1!$C$4:$C$1223,SITE1!$F$4:$F$1223)),_xlpm.cleanRaw,SUBSTITUTE(SUBSTITUTE(_xlpm.raw,"_PIN","."),"PIN","."),_xlpm.mainPart,MID(_xlpm.cleanRaw,2,FIND(".",_xlpm.cleanRaw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_xlfn.LET(_xlpm.raw,_xlfn.XLOOKUP(A330,SITE3!$C$4:$C$1223,SITE3!$E$4:$E$1223,_xlfn.XLOOKUP(A330,SITE3!$C$4:$C$1223,SITE3!$F$4:$F$1223)),_xlpm.cleanRaw,SUBSTITUTE(_xlpm.raw,"_PIN","."),_xlpm.mainPart,MID(_xlpm.cleanRaw,2,FIND(".",_xlpm.cleanRaw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0" t="str">
        <f>_xlfn.LET(_xlpm.raw,_xlfn.XLOOKUP(A330,SITE5!$C$4:$C$1223,SITE5!$E$4:$E$1223,_xlfn.XLOOKUP(A330,SITE5!$C$4:$C$1223,SITE5!$F$4:$F$1223)),_xlpm.cleanRaw,SUBSTITUTE(_xlpm.raw,"_PIN","."),_xlpm.mainPart,MID(_xlpm.cleanRaw,2,FIND(".",_xlpm.cleanRaw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0" t="str">
        <f>_xlfn.LET(_xlpm.raw,_xlfn.XLOOKUP(A330,SITE5!$C$4:$C$1223,SITE5!$E$4:$E$1223,_xlfn.XLOOKUP(A330,SITE5!$C$4:$C$1223,SITE5!$F$4:$F$1223)),_xlpm.cleanRaw,SUBSTITUTE(_xlpm.raw,"_PIN","."),_xlpm.mainPart,MID(_xlpm.cleanRaw,2,FIND(".",_xlpm.cleanRaw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0" t="str">
        <f>""</f>
        <v/>
      </c>
      <c r="K330" t="str">
        <f t="shared" si="5"/>
        <v>J22;VCCCORE;;59.25312;102.04704;;;;;</v>
      </c>
    </row>
    <row r="331" spans="1:11">
      <c r="A331" t="s">
        <v>3682</v>
      </c>
      <c r="B331" t="str">
        <f>_xlfn.XLOOKUP(A331,SITE1!$S$4:$S$1223,SITE1!$T$4:$T$1223)</f>
        <v>VCCCORE</v>
      </c>
      <c r="C331" t="str" cm="1">
        <f t="array" ref="C331">_xlfn.TEXTJOIN(",",TRUE,_xlfn.UNIQUE(TRANSPOSE(_xlfn.MAP(_xlfn.XLOOKUP(A331,SITE1!$C$4:$C$1223,SITE1!$G$4:$L$1223),_xlfn.LAMBDA(_xlpm.x,IF(_xlpm.x&lt;&gt;"",TRIM(CLEAN(LEFT(_xlpm.x,FIND(".",_xlpm.x &amp; ".")-1))),""))))))</f>
        <v/>
      </c>
      <c r="D331">
        <v>55.961279999999597</v>
      </c>
      <c r="E331">
        <v>102.04704</v>
      </c>
      <c r="F331" t="str">
        <f>_xlfn.LET(_xlpm.raw,_xlfn.XLOOKUP(A331,SITE1!$C$4:$C$1223,SITE1!$E$4:$E$1223,_xlfn.XLOOKUP(A331,SITE1!$C$4:$C$1223,SITE1!$F$4:$F$1223)),_xlpm.cleanRaw,SUBSTITUTE(SUBSTITUTE(_xlpm.raw,"_PIN","."),"PIN","."),_xlpm.mainPart,MID(_xlpm.cleanRaw,2,FIND(".",_xlpm.cleanRaw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1" t="str">
        <f>_xlfn.LET(_xlpm.raw,_xlfn.XLOOKUP(A331,SITE3!$C$4:$C$1223,SITE3!$E$4:$E$1223,_xlfn.XLOOKUP(A331,SITE3!$C$4:$C$1223,SITE3!$F$4:$F$1223)),_xlpm.cleanRaw,SUBSTITUTE(_xlpm.raw,"_PIN","."),_xlpm.mainPart,MID(_xlpm.cleanRaw,2,FIND(".",_xlpm.cleanRaw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1" t="str">
        <f>_xlfn.LET(_xlpm.raw,_xlfn.XLOOKUP(A331,SITE5!$C$4:$C$1223,SITE5!$E$4:$E$1223,_xlfn.XLOOKUP(A331,SITE5!$C$4:$C$1223,SITE5!$F$4:$F$1223)),_xlpm.cleanRaw,SUBSTITUTE(_xlpm.raw,"_PIN","."),_xlpm.mainPart,MID(_xlpm.cleanRaw,2,FIND(".",_xlpm.cleanRaw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1" t="str">
        <f>_xlfn.LET(_xlpm.raw,_xlfn.XLOOKUP(A331,SITE5!$C$4:$C$1223,SITE5!$E$4:$E$1223,_xlfn.XLOOKUP(A331,SITE5!$C$4:$C$1223,SITE5!$F$4:$F$1223)),_xlpm.cleanRaw,SUBSTITUTE(_xlpm.raw,"_PIN","."),_xlpm.mainPart,MID(_xlpm.cleanRaw,2,FIND(".",_xlpm.cleanRaw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1" t="str">
        <f>""</f>
        <v/>
      </c>
      <c r="K331" t="str">
        <f t="shared" si="5"/>
        <v>J23;VCCCORE;;55.9612799999996;102.04704;;;;;</v>
      </c>
    </row>
    <row r="332" spans="1:11">
      <c r="A332" t="s">
        <v>3683</v>
      </c>
      <c r="B332" t="str">
        <f>_xlfn.XLOOKUP(A332,SITE1!$S$4:$S$1223,SITE1!$T$4:$T$1223)</f>
        <v>VCCCORE</v>
      </c>
      <c r="C332" t="str" cm="1">
        <f t="array" ref="C332">_xlfn.TEXTJOIN(",",TRUE,_xlfn.UNIQUE(TRANSPOSE(_xlfn.MAP(_xlfn.XLOOKUP(A332,SITE1!$C$4:$C$1223,SITE1!$G$4:$L$1223),_xlfn.LAMBDA(_xlpm.x,IF(_xlpm.x&lt;&gt;"",TRIM(CLEAN(LEFT(_xlpm.x,FIND(".",_xlpm.x &amp; ".")-1))),""))))))</f>
        <v/>
      </c>
      <c r="D332">
        <v>52.669439999999597</v>
      </c>
      <c r="E332">
        <v>102.04704</v>
      </c>
      <c r="F332" t="str">
        <f>_xlfn.LET(_xlpm.raw,_xlfn.XLOOKUP(A332,SITE1!$C$4:$C$1223,SITE1!$E$4:$E$1223,_xlfn.XLOOKUP(A332,SITE1!$C$4:$C$1223,SITE1!$F$4:$F$1223)),_xlpm.cleanRaw,SUBSTITUTE(SUBSTITUTE(_xlpm.raw,"_PIN","."),"PIN","."),_xlpm.mainPart,MID(_xlpm.cleanRaw,2,FIND(".",_xlpm.cleanRaw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2" t="str">
        <f>_xlfn.LET(_xlpm.raw,_xlfn.XLOOKUP(A332,SITE3!$C$4:$C$1223,SITE3!$E$4:$E$1223,_xlfn.XLOOKUP(A332,SITE3!$C$4:$C$1223,SITE3!$F$4:$F$1223)),_xlpm.cleanRaw,SUBSTITUTE(_xlpm.raw,"_PIN","."),_xlpm.mainPart,MID(_xlpm.cleanRaw,2,FIND(".",_xlpm.cleanRaw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2" t="str">
        <f>_xlfn.LET(_xlpm.raw,_xlfn.XLOOKUP(A332,SITE5!$C$4:$C$1223,SITE5!$E$4:$E$1223,_xlfn.XLOOKUP(A332,SITE5!$C$4:$C$1223,SITE5!$F$4:$F$1223)),_xlpm.cleanRaw,SUBSTITUTE(_xlpm.raw,"_PIN","."),_xlpm.mainPart,MID(_xlpm.cleanRaw,2,FIND(".",_xlpm.cleanRaw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2" t="str">
        <f>_xlfn.LET(_xlpm.raw,_xlfn.XLOOKUP(A332,SITE5!$C$4:$C$1223,SITE5!$E$4:$E$1223,_xlfn.XLOOKUP(A332,SITE5!$C$4:$C$1223,SITE5!$F$4:$F$1223)),_xlpm.cleanRaw,SUBSTITUTE(_xlpm.raw,"_PIN","."),_xlpm.mainPart,MID(_xlpm.cleanRaw,2,FIND(".",_xlpm.cleanRaw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2" t="str">
        <f>""</f>
        <v/>
      </c>
      <c r="K332" t="str">
        <f t="shared" si="5"/>
        <v>J24;VCCCORE;;52.6694399999996;102.04704;;;;;</v>
      </c>
    </row>
    <row r="333" spans="1:11">
      <c r="A333" t="s">
        <v>3684</v>
      </c>
      <c r="B333" t="str">
        <f>_xlfn.XLOOKUP(A333,SITE1!$S$4:$S$1223,SITE1!$T$4:$T$1223)</f>
        <v>VCCCORE</v>
      </c>
      <c r="C333" t="str" cm="1">
        <f t="array" ref="C333">_xlfn.TEXTJOIN(",",TRUE,_xlfn.UNIQUE(TRANSPOSE(_xlfn.MAP(_xlfn.XLOOKUP(A333,SITE1!$C$4:$C$1223,SITE1!$G$4:$L$1223),_xlfn.LAMBDA(_xlpm.x,IF(_xlpm.x&lt;&gt;"",TRIM(CLEAN(LEFT(_xlpm.x,FIND(".",_xlpm.x &amp; ".")-1))),""))))))</f>
        <v/>
      </c>
      <c r="D333">
        <v>49.377599999999603</v>
      </c>
      <c r="E333">
        <v>102.04704</v>
      </c>
      <c r="F333" t="str">
        <f>_xlfn.LET(_xlpm.raw,_xlfn.XLOOKUP(A333,SITE1!$C$4:$C$1223,SITE1!$E$4:$E$1223,_xlfn.XLOOKUP(A333,SITE1!$C$4:$C$1223,SITE1!$F$4:$F$1223)),_xlpm.cleanRaw,SUBSTITUTE(SUBSTITUTE(_xlpm.raw,"_PIN","."),"PIN","."),_xlpm.mainPart,MID(_xlpm.cleanRaw,2,FIND(".",_xlpm.cleanRaw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3" t="str">
        <f>_xlfn.LET(_xlpm.raw,_xlfn.XLOOKUP(A333,SITE3!$C$4:$C$1223,SITE3!$E$4:$E$1223,_xlfn.XLOOKUP(A333,SITE3!$C$4:$C$1223,SITE3!$F$4:$F$1223)),_xlpm.cleanRaw,SUBSTITUTE(_xlpm.raw,"_PIN","."),_xlpm.mainPart,MID(_xlpm.cleanRaw,2,FIND(".",_xlpm.cleanRaw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3" t="str">
        <f>_xlfn.LET(_xlpm.raw,_xlfn.XLOOKUP(A333,SITE5!$C$4:$C$1223,SITE5!$E$4:$E$1223,_xlfn.XLOOKUP(A333,SITE5!$C$4:$C$1223,SITE5!$F$4:$F$1223)),_xlpm.cleanRaw,SUBSTITUTE(_xlpm.raw,"_PIN","."),_xlpm.mainPart,MID(_xlpm.cleanRaw,2,FIND(".",_xlpm.cleanRaw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3" t="str">
        <f>_xlfn.LET(_xlpm.raw,_xlfn.XLOOKUP(A333,SITE5!$C$4:$C$1223,SITE5!$E$4:$E$1223,_xlfn.XLOOKUP(A333,SITE5!$C$4:$C$1223,SITE5!$F$4:$F$1223)),_xlpm.cleanRaw,SUBSTITUTE(_xlpm.raw,"_PIN","."),_xlpm.mainPart,MID(_xlpm.cleanRaw,2,FIND(".",_xlpm.cleanRaw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3" t="str">
        <f>""</f>
        <v/>
      </c>
      <c r="K333" t="str">
        <f t="shared" si="5"/>
        <v>J25;VCCCORE;;49.3775999999996;102.04704;;;;;</v>
      </c>
    </row>
    <row r="334" spans="1:11">
      <c r="A334" t="s">
        <v>3685</v>
      </c>
      <c r="B334" t="str">
        <f>_xlfn.XLOOKUP(A334,SITE1!$S$4:$S$1223,SITE1!$T$4:$T$1223)</f>
        <v>VCCCORE</v>
      </c>
      <c r="C334" t="str" cm="1">
        <f t="array" ref="C334">_xlfn.TEXTJOIN(",",TRUE,_xlfn.UNIQUE(TRANSPOSE(_xlfn.MAP(_xlfn.XLOOKUP(A334,SITE1!$C$4:$C$1223,SITE1!$G$4:$L$1223),_xlfn.LAMBDA(_xlpm.x,IF(_xlpm.x&lt;&gt;"",TRIM(CLEAN(LEFT(_xlpm.x,FIND(".",_xlpm.x &amp; ".")-1))),""))))))</f>
        <v/>
      </c>
      <c r="D334">
        <v>46.085759999999603</v>
      </c>
      <c r="E334">
        <v>102.04704</v>
      </c>
      <c r="F334" t="str">
        <f>_xlfn.LET(_xlpm.raw,_xlfn.XLOOKUP(A334,SITE1!$C$4:$C$1223,SITE1!$E$4:$E$1223,_xlfn.XLOOKUP(A334,SITE1!$C$4:$C$1223,SITE1!$F$4:$F$1223)),_xlpm.cleanRaw,SUBSTITUTE(SUBSTITUTE(_xlpm.raw,"_PIN","."),"PIN","."),_xlpm.mainPart,MID(_xlpm.cleanRaw,2,FIND(".",_xlpm.cleanRaw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4" t="str">
        <f>_xlfn.LET(_xlpm.raw,_xlfn.XLOOKUP(A334,SITE3!$C$4:$C$1223,SITE3!$E$4:$E$1223,_xlfn.XLOOKUP(A334,SITE3!$C$4:$C$1223,SITE3!$F$4:$F$1223)),_xlpm.cleanRaw,SUBSTITUTE(_xlpm.raw,"_PIN","."),_xlpm.mainPart,MID(_xlpm.cleanRaw,2,FIND(".",_xlpm.cleanRaw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4" t="str">
        <f>_xlfn.LET(_xlpm.raw,_xlfn.XLOOKUP(A334,SITE5!$C$4:$C$1223,SITE5!$E$4:$E$1223,_xlfn.XLOOKUP(A334,SITE5!$C$4:$C$1223,SITE5!$F$4:$F$1223)),_xlpm.cleanRaw,SUBSTITUTE(_xlpm.raw,"_PIN","."),_xlpm.mainPart,MID(_xlpm.cleanRaw,2,FIND(".",_xlpm.cleanRaw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4" t="str">
        <f>_xlfn.LET(_xlpm.raw,_xlfn.XLOOKUP(A334,SITE5!$C$4:$C$1223,SITE5!$E$4:$E$1223,_xlfn.XLOOKUP(A334,SITE5!$C$4:$C$1223,SITE5!$F$4:$F$1223)),_xlpm.cleanRaw,SUBSTITUTE(_xlpm.raw,"_PIN","."),_xlpm.mainPart,MID(_xlpm.cleanRaw,2,FIND(".",_xlpm.cleanRaw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4" t="str">
        <f>""</f>
        <v/>
      </c>
      <c r="K334" t="str">
        <f t="shared" si="5"/>
        <v>J26;VCCCORE;;46.0857599999996;102.04704;;;;;</v>
      </c>
    </row>
    <row r="335" spans="1:11">
      <c r="A335" t="s">
        <v>3686</v>
      </c>
      <c r="B335" t="str">
        <f>_xlfn.XLOOKUP(A335,SITE1!$S$4:$S$1223,SITE1!$T$4:$T$1223)</f>
        <v>VCCCORE</v>
      </c>
      <c r="C335" t="str" cm="1">
        <f t="array" ref="C335">_xlfn.TEXTJOIN(",",TRUE,_xlfn.UNIQUE(TRANSPOSE(_xlfn.MAP(_xlfn.XLOOKUP(A335,SITE1!$C$4:$C$1223,SITE1!$G$4:$L$1223),_xlfn.LAMBDA(_xlpm.x,IF(_xlpm.x&lt;&gt;"",TRIM(CLEAN(LEFT(_xlpm.x,FIND(".",_xlpm.x &amp; ".")-1))),""))))))</f>
        <v/>
      </c>
      <c r="D335">
        <v>42.793919999999602</v>
      </c>
      <c r="E335">
        <v>102.04704</v>
      </c>
      <c r="F335" t="str">
        <f>_xlfn.LET(_xlpm.raw,_xlfn.XLOOKUP(A335,SITE1!$C$4:$C$1223,SITE1!$E$4:$E$1223,_xlfn.XLOOKUP(A335,SITE1!$C$4:$C$1223,SITE1!$F$4:$F$1223)),_xlpm.cleanRaw,SUBSTITUTE(SUBSTITUTE(_xlpm.raw,"_PIN","."),"PIN","."),_xlpm.mainPart,MID(_xlpm.cleanRaw,2,FIND(".",_xlpm.cleanRaw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5" t="str">
        <f>_xlfn.LET(_xlpm.raw,_xlfn.XLOOKUP(A335,SITE3!$C$4:$C$1223,SITE3!$E$4:$E$1223,_xlfn.XLOOKUP(A335,SITE3!$C$4:$C$1223,SITE3!$F$4:$F$1223)),_xlpm.cleanRaw,SUBSTITUTE(_xlpm.raw,"_PIN","."),_xlpm.mainPart,MID(_xlpm.cleanRaw,2,FIND(".",_xlpm.cleanRaw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5" t="str">
        <f>_xlfn.LET(_xlpm.raw,_xlfn.XLOOKUP(A335,SITE5!$C$4:$C$1223,SITE5!$E$4:$E$1223,_xlfn.XLOOKUP(A335,SITE5!$C$4:$C$1223,SITE5!$F$4:$F$1223)),_xlpm.cleanRaw,SUBSTITUTE(_xlpm.raw,"_PIN","."),_xlpm.mainPart,MID(_xlpm.cleanRaw,2,FIND(".",_xlpm.cleanRaw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5" t="str">
        <f>_xlfn.LET(_xlpm.raw,_xlfn.XLOOKUP(A335,SITE5!$C$4:$C$1223,SITE5!$E$4:$E$1223,_xlfn.XLOOKUP(A335,SITE5!$C$4:$C$1223,SITE5!$F$4:$F$1223)),_xlpm.cleanRaw,SUBSTITUTE(_xlpm.raw,"_PIN","."),_xlpm.mainPart,MID(_xlpm.cleanRaw,2,FIND(".",_xlpm.cleanRaw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5" t="str">
        <f>""</f>
        <v/>
      </c>
      <c r="K335" t="str">
        <f t="shared" si="5"/>
        <v>J27;VCCCORE;;42.7939199999996;102.04704;;;;;</v>
      </c>
    </row>
    <row r="336" spans="1:11">
      <c r="A336" t="s">
        <v>3687</v>
      </c>
      <c r="B336" t="str">
        <f>_xlfn.XLOOKUP(A336,SITE1!$S$4:$S$1223,SITE1!$T$4:$T$1223)</f>
        <v>VCCCORE</v>
      </c>
      <c r="C336" t="str" cm="1">
        <f t="array" ref="C336">_xlfn.TEXTJOIN(",",TRUE,_xlfn.UNIQUE(TRANSPOSE(_xlfn.MAP(_xlfn.XLOOKUP(A336,SITE1!$C$4:$C$1223,SITE1!$G$4:$L$1223),_xlfn.LAMBDA(_xlpm.x,IF(_xlpm.x&lt;&gt;"",TRIM(CLEAN(LEFT(_xlpm.x,FIND(".",_xlpm.x &amp; ".")-1))),""))))))</f>
        <v/>
      </c>
      <c r="D336">
        <v>39.502079999999999</v>
      </c>
      <c r="E336">
        <v>102.04704</v>
      </c>
      <c r="F336" t="str">
        <f>_xlfn.LET(_xlpm.raw,_xlfn.XLOOKUP(A336,SITE1!$C$4:$C$1223,SITE1!$E$4:$E$1223,_xlfn.XLOOKUP(A336,SITE1!$C$4:$C$1223,SITE1!$F$4:$F$1223)),_xlpm.cleanRaw,SUBSTITUTE(SUBSTITUTE(_xlpm.raw,"_PIN","."),"PIN","."),_xlpm.mainPart,MID(_xlpm.cleanRaw,2,FIND(".",_xlpm.cleanRaw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6" t="str">
        <f>_xlfn.LET(_xlpm.raw,_xlfn.XLOOKUP(A336,SITE3!$C$4:$C$1223,SITE3!$E$4:$E$1223,_xlfn.XLOOKUP(A336,SITE3!$C$4:$C$1223,SITE3!$F$4:$F$1223)),_xlpm.cleanRaw,SUBSTITUTE(_xlpm.raw,"_PIN","."),_xlpm.mainPart,MID(_xlpm.cleanRaw,2,FIND(".",_xlpm.cleanRaw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6" t="str">
        <f>_xlfn.LET(_xlpm.raw,_xlfn.XLOOKUP(A336,SITE5!$C$4:$C$1223,SITE5!$E$4:$E$1223,_xlfn.XLOOKUP(A336,SITE5!$C$4:$C$1223,SITE5!$F$4:$F$1223)),_xlpm.cleanRaw,SUBSTITUTE(_xlpm.raw,"_PIN","."),_xlpm.mainPart,MID(_xlpm.cleanRaw,2,FIND(".",_xlpm.cleanRaw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6" t="str">
        <f>_xlfn.LET(_xlpm.raw,_xlfn.XLOOKUP(A336,SITE5!$C$4:$C$1223,SITE5!$E$4:$E$1223,_xlfn.XLOOKUP(A336,SITE5!$C$4:$C$1223,SITE5!$F$4:$F$1223)),_xlpm.cleanRaw,SUBSTITUTE(_xlpm.raw,"_PIN","."),_xlpm.mainPart,MID(_xlpm.cleanRaw,2,FIND(".",_xlpm.cleanRaw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6" t="str">
        <f>""</f>
        <v/>
      </c>
      <c r="K336" t="str">
        <f t="shared" si="5"/>
        <v>J28;VCCCORE;;39.50208;102.04704;;;;;</v>
      </c>
    </row>
    <row r="337" spans="1:11">
      <c r="A337" t="s">
        <v>3688</v>
      </c>
      <c r="B337" t="str">
        <f>_xlfn.XLOOKUP(A337,SITE1!$S$4:$S$1223,SITE1!$T$4:$T$1223)</f>
        <v>VCCCORE</v>
      </c>
      <c r="C337" t="str" cm="1">
        <f t="array" ref="C337">_xlfn.TEXTJOIN(",",TRUE,_xlfn.UNIQUE(TRANSPOSE(_xlfn.MAP(_xlfn.XLOOKUP(A337,SITE1!$C$4:$C$1223,SITE1!$G$4:$L$1223),_xlfn.LAMBDA(_xlpm.x,IF(_xlpm.x&lt;&gt;"",TRIM(CLEAN(LEFT(_xlpm.x,FIND(".",_xlpm.x &amp; ".")-1))),""))))))</f>
        <v/>
      </c>
      <c r="D337">
        <v>36.210239999999999</v>
      </c>
      <c r="E337">
        <v>102.04704</v>
      </c>
      <c r="F337" t="str">
        <f>_xlfn.LET(_xlpm.raw,_xlfn.XLOOKUP(A337,SITE1!$C$4:$C$1223,SITE1!$E$4:$E$1223,_xlfn.XLOOKUP(A337,SITE1!$C$4:$C$1223,SITE1!$F$4:$F$1223)),_xlpm.cleanRaw,SUBSTITUTE(SUBSTITUTE(_xlpm.raw,"_PIN","."),"PIN","."),_xlpm.mainPart,MID(_xlpm.cleanRaw,2,FIND(".",_xlpm.cleanRaw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7" t="str">
        <f>_xlfn.LET(_xlpm.raw,_xlfn.XLOOKUP(A337,SITE3!$C$4:$C$1223,SITE3!$E$4:$E$1223,_xlfn.XLOOKUP(A337,SITE3!$C$4:$C$1223,SITE3!$F$4:$F$1223)),_xlpm.cleanRaw,SUBSTITUTE(_xlpm.raw,"_PIN","."),_xlpm.mainPart,MID(_xlpm.cleanRaw,2,FIND(".",_xlpm.cleanRaw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7" t="str">
        <f>_xlfn.LET(_xlpm.raw,_xlfn.XLOOKUP(A337,SITE5!$C$4:$C$1223,SITE5!$E$4:$E$1223,_xlfn.XLOOKUP(A337,SITE5!$C$4:$C$1223,SITE5!$F$4:$F$1223)),_xlpm.cleanRaw,SUBSTITUTE(_xlpm.raw,"_PIN","."),_xlpm.mainPart,MID(_xlpm.cleanRaw,2,FIND(".",_xlpm.cleanRaw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7" t="str">
        <f>_xlfn.LET(_xlpm.raw,_xlfn.XLOOKUP(A337,SITE5!$C$4:$C$1223,SITE5!$E$4:$E$1223,_xlfn.XLOOKUP(A337,SITE5!$C$4:$C$1223,SITE5!$F$4:$F$1223)),_xlpm.cleanRaw,SUBSTITUTE(_xlpm.raw,"_PIN","."),_xlpm.mainPart,MID(_xlpm.cleanRaw,2,FIND(".",_xlpm.cleanRaw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7" t="str">
        <f>""</f>
        <v/>
      </c>
      <c r="K337" t="str">
        <f t="shared" si="5"/>
        <v>J29;VCCCORE;;36.21024;102.04704;;;;;</v>
      </c>
    </row>
    <row r="338" spans="1:11">
      <c r="A338" t="s">
        <v>3689</v>
      </c>
      <c r="B338" t="str">
        <f>_xlfn.XLOOKUP(A338,SITE1!$S$4:$S$1223,SITE1!$T$4:$T$1223)</f>
        <v>VCCCORE</v>
      </c>
      <c r="C338" t="str" cm="1">
        <f t="array" ref="C338">_xlfn.TEXTJOIN(",",TRUE,_xlfn.UNIQUE(TRANSPOSE(_xlfn.MAP(_xlfn.XLOOKUP(A338,SITE1!$C$4:$C$1223,SITE1!$G$4:$L$1223),_xlfn.LAMBDA(_xlpm.x,IF(_xlpm.x&lt;&gt;"",TRIM(CLEAN(LEFT(_xlpm.x,FIND(".",_xlpm.x &amp; ".")-1))),""))))))</f>
        <v/>
      </c>
      <c r="D338">
        <v>32.918399999999998</v>
      </c>
      <c r="E338">
        <v>102.04704</v>
      </c>
      <c r="F338" t="str">
        <f>_xlfn.LET(_xlpm.raw,_xlfn.XLOOKUP(A338,SITE1!$C$4:$C$1223,SITE1!$E$4:$E$1223,_xlfn.XLOOKUP(A338,SITE1!$C$4:$C$1223,SITE1!$F$4:$F$1223)),_xlpm.cleanRaw,SUBSTITUTE(SUBSTITUTE(_xlpm.raw,"_PIN","."),"PIN","."),_xlpm.mainPart,MID(_xlpm.cleanRaw,2,FIND(".",_xlpm.cleanRaw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_xlfn.LET(_xlpm.raw,_xlfn.XLOOKUP(A338,SITE3!$C$4:$C$1223,SITE3!$E$4:$E$1223,_xlfn.XLOOKUP(A338,SITE3!$C$4:$C$1223,SITE3!$F$4:$F$1223)),_xlpm.cleanRaw,SUBSTITUTE(_xlpm.raw,"_PIN","."),_xlpm.mainPart,MID(_xlpm.cleanRaw,2,FIND(".",_xlpm.cleanRaw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8" t="str">
        <f>_xlfn.LET(_xlpm.raw,_xlfn.XLOOKUP(A338,SITE5!$C$4:$C$1223,SITE5!$E$4:$E$1223,_xlfn.XLOOKUP(A338,SITE5!$C$4:$C$1223,SITE5!$F$4:$F$1223)),_xlpm.cleanRaw,SUBSTITUTE(_xlpm.raw,"_PIN","."),_xlpm.mainPart,MID(_xlpm.cleanRaw,2,FIND(".",_xlpm.cleanRaw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8" t="str">
        <f>_xlfn.LET(_xlpm.raw,_xlfn.XLOOKUP(A338,SITE5!$C$4:$C$1223,SITE5!$E$4:$E$1223,_xlfn.XLOOKUP(A338,SITE5!$C$4:$C$1223,SITE5!$F$4:$F$1223)),_xlpm.cleanRaw,SUBSTITUTE(_xlpm.raw,"_PIN","."),_xlpm.mainPart,MID(_xlpm.cleanRaw,2,FIND(".",_xlpm.cleanRaw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8" t="str">
        <f>""</f>
        <v/>
      </c>
      <c r="K338" t="str">
        <f t="shared" si="5"/>
        <v>J30;VCCCORE;;32.9184;102.04704;;;;;</v>
      </c>
    </row>
    <row r="339" spans="1:11">
      <c r="A339" t="s">
        <v>3690</v>
      </c>
      <c r="B339" t="str">
        <f>_xlfn.XLOOKUP(A339,SITE1!$S$4:$S$1223,SITE1!$T$4:$T$1223)</f>
        <v>VCCCORE</v>
      </c>
      <c r="C339" t="str" cm="1">
        <f t="array" ref="C339">_xlfn.TEXTJOIN(",",TRUE,_xlfn.UNIQUE(TRANSPOSE(_xlfn.MAP(_xlfn.XLOOKUP(A339,SITE1!$C$4:$C$1223,SITE1!$G$4:$L$1223),_xlfn.LAMBDA(_xlpm.x,IF(_xlpm.x&lt;&gt;"",TRIM(CLEAN(LEFT(_xlpm.x,FIND(".",_xlpm.x &amp; ".")-1))),""))))))</f>
        <v/>
      </c>
      <c r="D339">
        <v>29.626560000000001</v>
      </c>
      <c r="E339">
        <v>102.04704</v>
      </c>
      <c r="F339" t="str">
        <f>_xlfn.LET(_xlpm.raw,_xlfn.XLOOKUP(A339,SITE1!$C$4:$C$1223,SITE1!$E$4:$E$1223,_xlfn.XLOOKUP(A339,SITE1!$C$4:$C$1223,SITE1!$F$4:$F$1223)),_xlpm.cleanRaw,SUBSTITUTE(SUBSTITUTE(_xlpm.raw,"_PIN","."),"PIN","."),_xlpm.mainPart,MID(_xlpm.cleanRaw,2,FIND(".",_xlpm.cleanRaw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_xlfn.LET(_xlpm.raw,_xlfn.XLOOKUP(A339,SITE3!$C$4:$C$1223,SITE3!$E$4:$E$1223,_xlfn.XLOOKUP(A339,SITE3!$C$4:$C$1223,SITE3!$F$4:$F$1223)),_xlpm.cleanRaw,SUBSTITUTE(_xlpm.raw,"_PIN","."),_xlpm.mainPart,MID(_xlpm.cleanRaw,2,FIND(".",_xlpm.cleanRaw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9" t="str">
        <f>_xlfn.LET(_xlpm.raw,_xlfn.XLOOKUP(A339,SITE5!$C$4:$C$1223,SITE5!$E$4:$E$1223,_xlfn.XLOOKUP(A339,SITE5!$C$4:$C$1223,SITE5!$F$4:$F$1223)),_xlpm.cleanRaw,SUBSTITUTE(_xlpm.raw,"_PIN","."),_xlpm.mainPart,MID(_xlpm.cleanRaw,2,FIND(".",_xlpm.cleanRaw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9" t="str">
        <f>_xlfn.LET(_xlpm.raw,_xlfn.XLOOKUP(A339,SITE5!$C$4:$C$1223,SITE5!$E$4:$E$1223,_xlfn.XLOOKUP(A339,SITE5!$C$4:$C$1223,SITE5!$F$4:$F$1223)),_xlpm.cleanRaw,SUBSTITUTE(_xlpm.raw,"_PIN","."),_xlpm.mainPart,MID(_xlpm.cleanRaw,2,FIND(".",_xlpm.cleanRaw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9" t="str">
        <f>""</f>
        <v/>
      </c>
      <c r="K339" t="str">
        <f t="shared" si="5"/>
        <v>J31;VCCCORE;;29.62656;102.04704;;;;;</v>
      </c>
    </row>
    <row r="340" spans="1:11">
      <c r="A340" t="s">
        <v>3691</v>
      </c>
      <c r="B340" t="str">
        <f>_xlfn.XLOOKUP(A340,SITE1!$S$4:$S$1223,SITE1!$T$4:$T$1223)</f>
        <v>VCCCORE</v>
      </c>
      <c r="C340" t="str" cm="1">
        <f t="array" ref="C340">_xlfn.TEXTJOIN(",",TRUE,_xlfn.UNIQUE(TRANSPOSE(_xlfn.MAP(_xlfn.XLOOKUP(A340,SITE1!$C$4:$C$1223,SITE1!$G$4:$L$1223),_xlfn.LAMBDA(_xlpm.x,IF(_xlpm.x&lt;&gt;"",TRIM(CLEAN(LEFT(_xlpm.x,FIND(".",_xlpm.x &amp; ".")-1))),""))))))</f>
        <v/>
      </c>
      <c r="D340">
        <v>26.334719999999901</v>
      </c>
      <c r="E340">
        <v>102.04704</v>
      </c>
      <c r="F340" t="str">
        <f>_xlfn.LET(_xlpm.raw,_xlfn.XLOOKUP(A340,SITE1!$C$4:$C$1223,SITE1!$E$4:$E$1223,_xlfn.XLOOKUP(A340,SITE1!$C$4:$C$1223,SITE1!$F$4:$F$1223)),_xlpm.cleanRaw,SUBSTITUTE(SUBSTITUTE(_xlpm.raw,"_PIN","."),"PIN","."),_xlpm.mainPart,MID(_xlpm.cleanRaw,2,FIND(".",_xlpm.cleanRaw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_xlfn.LET(_xlpm.raw,_xlfn.XLOOKUP(A340,SITE3!$C$4:$C$1223,SITE3!$E$4:$E$1223,_xlfn.XLOOKUP(A340,SITE3!$C$4:$C$1223,SITE3!$F$4:$F$1223)),_xlpm.cleanRaw,SUBSTITUTE(_xlpm.raw,"_PIN","."),_xlpm.mainPart,MID(_xlpm.cleanRaw,2,FIND(".",_xlpm.cleanRaw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0" t="str">
        <f>_xlfn.LET(_xlpm.raw,_xlfn.XLOOKUP(A340,SITE5!$C$4:$C$1223,SITE5!$E$4:$E$1223,_xlfn.XLOOKUP(A340,SITE5!$C$4:$C$1223,SITE5!$F$4:$F$1223)),_xlpm.cleanRaw,SUBSTITUTE(_xlpm.raw,"_PIN","."),_xlpm.mainPart,MID(_xlpm.cleanRaw,2,FIND(".",_xlpm.cleanRaw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0" t="str">
        <f>_xlfn.LET(_xlpm.raw,_xlfn.XLOOKUP(A340,SITE5!$C$4:$C$1223,SITE5!$E$4:$E$1223,_xlfn.XLOOKUP(A340,SITE5!$C$4:$C$1223,SITE5!$F$4:$F$1223)),_xlpm.cleanRaw,SUBSTITUTE(_xlpm.raw,"_PIN","."),_xlpm.mainPart,MID(_xlpm.cleanRaw,2,FIND(".",_xlpm.cleanRaw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0" t="str">
        <f>""</f>
        <v/>
      </c>
      <c r="K340" t="str">
        <f t="shared" si="5"/>
        <v>J32;VCCCORE;;26.3347199999999;102.04704;;;;;</v>
      </c>
    </row>
    <row r="341" spans="1:11">
      <c r="A341" t="s">
        <v>3692</v>
      </c>
      <c r="B341" t="str">
        <f>_xlfn.XLOOKUP(A341,SITE1!$S$4:$S$1223,SITE1!$T$4:$T$1223)</f>
        <v>VCCCORE</v>
      </c>
      <c r="C341" t="str" cm="1">
        <f t="array" ref="C341">_xlfn.TEXTJOIN(",",TRUE,_xlfn.UNIQUE(TRANSPOSE(_xlfn.MAP(_xlfn.XLOOKUP(A341,SITE1!$C$4:$C$1223,SITE1!$G$4:$L$1223),_xlfn.LAMBDA(_xlpm.x,IF(_xlpm.x&lt;&gt;"",TRIM(CLEAN(LEFT(_xlpm.x,FIND(".",_xlpm.x &amp; ".")-1))),""))))))</f>
        <v/>
      </c>
      <c r="D341">
        <v>23.04288</v>
      </c>
      <c r="E341">
        <v>102.04704</v>
      </c>
      <c r="F341" t="str">
        <f>_xlfn.LET(_xlpm.raw,_xlfn.XLOOKUP(A341,SITE1!$C$4:$C$1223,SITE1!$E$4:$E$1223,_xlfn.XLOOKUP(A341,SITE1!$C$4:$C$1223,SITE1!$F$4:$F$1223)),_xlpm.cleanRaw,SUBSTITUTE(SUBSTITUTE(_xlpm.raw,"_PIN","."),"PIN","."),_xlpm.mainPart,MID(_xlpm.cleanRaw,2,FIND(".",_xlpm.cleanRaw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_xlfn.LET(_xlpm.raw,_xlfn.XLOOKUP(A341,SITE3!$C$4:$C$1223,SITE3!$E$4:$E$1223,_xlfn.XLOOKUP(A341,SITE3!$C$4:$C$1223,SITE3!$F$4:$F$1223)),_xlpm.cleanRaw,SUBSTITUTE(_xlpm.raw,"_PIN","."),_xlpm.mainPart,MID(_xlpm.cleanRaw,2,FIND(".",_xlpm.cleanRaw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1" t="str">
        <f>_xlfn.LET(_xlpm.raw,_xlfn.XLOOKUP(A341,SITE5!$C$4:$C$1223,SITE5!$E$4:$E$1223,_xlfn.XLOOKUP(A341,SITE5!$C$4:$C$1223,SITE5!$F$4:$F$1223)),_xlpm.cleanRaw,SUBSTITUTE(_xlpm.raw,"_PIN","."),_xlpm.mainPart,MID(_xlpm.cleanRaw,2,FIND(".",_xlpm.cleanRaw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1" t="str">
        <f>_xlfn.LET(_xlpm.raw,_xlfn.XLOOKUP(A341,SITE5!$C$4:$C$1223,SITE5!$E$4:$E$1223,_xlfn.XLOOKUP(A341,SITE5!$C$4:$C$1223,SITE5!$F$4:$F$1223)),_xlpm.cleanRaw,SUBSTITUTE(_xlpm.raw,"_PIN","."),_xlpm.mainPart,MID(_xlpm.cleanRaw,2,FIND(".",_xlpm.cleanRaw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1" t="str">
        <f>""</f>
        <v/>
      </c>
      <c r="K341" t="str">
        <f t="shared" si="5"/>
        <v>J33;VCCCORE;;23.04288;102.04704;;;;;</v>
      </c>
    </row>
    <row r="342" spans="1:11">
      <c r="A342" t="s">
        <v>3693</v>
      </c>
      <c r="B342" t="str">
        <f>_xlfn.XLOOKUP(A342,SITE1!$S$4:$S$1223,SITE1!$T$4:$T$1223)</f>
        <v>VCCCORE</v>
      </c>
      <c r="C342" t="str" cm="1">
        <f t="array" ref="C342">_xlfn.TEXTJOIN(",",TRUE,_xlfn.UNIQUE(TRANSPOSE(_xlfn.MAP(_xlfn.XLOOKUP(A342,SITE1!$C$4:$C$1223,SITE1!$G$4:$L$1223),_xlfn.LAMBDA(_xlpm.x,IF(_xlpm.x&lt;&gt;"",TRIM(CLEAN(LEFT(_xlpm.x,FIND(".",_xlpm.x &amp; ".")-1))),""))))))</f>
        <v/>
      </c>
      <c r="D342">
        <v>19.75104</v>
      </c>
      <c r="E342">
        <v>102.04704</v>
      </c>
      <c r="F342" t="str">
        <f>_xlfn.LET(_xlpm.raw,_xlfn.XLOOKUP(A342,SITE1!$C$4:$C$1223,SITE1!$E$4:$E$1223,_xlfn.XLOOKUP(A342,SITE1!$C$4:$C$1223,SITE1!$F$4:$F$1223)),_xlpm.cleanRaw,SUBSTITUTE(SUBSTITUTE(_xlpm.raw,"_PIN","."),"PIN","."),_xlpm.mainPart,MID(_xlpm.cleanRaw,2,FIND(".",_xlpm.cleanRaw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_xlfn.LET(_xlpm.raw,_xlfn.XLOOKUP(A342,SITE3!$C$4:$C$1223,SITE3!$E$4:$E$1223,_xlfn.XLOOKUP(A342,SITE3!$C$4:$C$1223,SITE3!$F$4:$F$1223)),_xlpm.cleanRaw,SUBSTITUTE(_xlpm.raw,"_PIN","."),_xlpm.mainPart,MID(_xlpm.cleanRaw,2,FIND(".",_xlpm.cleanRaw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2" t="str">
        <f>_xlfn.LET(_xlpm.raw,_xlfn.XLOOKUP(A342,SITE5!$C$4:$C$1223,SITE5!$E$4:$E$1223,_xlfn.XLOOKUP(A342,SITE5!$C$4:$C$1223,SITE5!$F$4:$F$1223)),_xlpm.cleanRaw,SUBSTITUTE(_xlpm.raw,"_PIN","."),_xlpm.mainPart,MID(_xlpm.cleanRaw,2,FIND(".",_xlpm.cleanRaw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2" t="str">
        <f>_xlfn.LET(_xlpm.raw,_xlfn.XLOOKUP(A342,SITE5!$C$4:$C$1223,SITE5!$E$4:$E$1223,_xlfn.XLOOKUP(A342,SITE5!$C$4:$C$1223,SITE5!$F$4:$F$1223)),_xlpm.cleanRaw,SUBSTITUTE(_xlpm.raw,"_PIN","."),_xlpm.mainPart,MID(_xlpm.cleanRaw,2,FIND(".",_xlpm.cleanRaw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2" t="str">
        <f>""</f>
        <v/>
      </c>
      <c r="K342" t="str">
        <f t="shared" si="5"/>
        <v>J34;VCCCORE;;19.75104;102.04704;;;;;</v>
      </c>
    </row>
    <row r="343" spans="1:11">
      <c r="A343" t="s">
        <v>4134</v>
      </c>
      <c r="B343" t="str">
        <f>_xlfn.XLOOKUP(A343,SITE1!$S$4:$S$1223,SITE1!$T$4:$T$1223)</f>
        <v>VSS</v>
      </c>
      <c r="C343" t="str" cm="1">
        <f t="array" ref="C343">_xlfn.TEXTJOIN(",",TRUE,_xlfn.UNIQUE(TRANSPOSE(_xlfn.MAP(_xlfn.XLOOKUP(A343,SITE1!$C$4:$C$1223,SITE1!$G$4:$L$1223),_xlfn.LAMBDA(_xlpm.x,IF(_xlpm.x&lt;&gt;"",TRIM(CLEAN(LEFT(_xlpm.x,FIND(".",_xlpm.x &amp; ".")-1))),""))))))</f>
        <v/>
      </c>
      <c r="D343">
        <v>16.459199999999999</v>
      </c>
      <c r="E343">
        <v>102.04704</v>
      </c>
      <c r="F343" t="str">
        <f>_xlfn.LET(_xlpm.raw,_xlfn.XLOOKUP(A343,SITE1!$C$4:$C$1223,SITE1!$E$4:$E$1223,_xlfn.XLOOKUP(A343,SITE1!$C$4:$C$1223,SITE1!$F$4:$F$1223)),_xlpm.cleanRaw,SUBSTITUTE(SUBSTITUTE(_xlpm.raw,"_PIN","."),"PIN","."),_xlpm.mainPart,MID(_xlpm.cleanRaw,2,FIND(".",_xlpm.cleanRaw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_xlfn.LET(_xlpm.raw,_xlfn.XLOOKUP(A343,SITE3!$C$4:$C$1223,SITE3!$E$4:$E$1223,_xlfn.XLOOKUP(A343,SITE3!$C$4:$C$1223,SITE3!$F$4:$F$1223)),_xlpm.cleanRaw,SUBSTITUTE(_xlpm.raw,"_PIN","."),_xlpm.mainPart,MID(_xlpm.cleanRaw,2,FIND(".",_xlpm.cleanRaw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3" t="str">
        <f>_xlfn.LET(_xlpm.raw,_xlfn.XLOOKUP(A343,SITE5!$C$4:$C$1223,SITE5!$E$4:$E$1223,_xlfn.XLOOKUP(A343,SITE5!$C$4:$C$1223,SITE5!$F$4:$F$1223)),_xlpm.cleanRaw,SUBSTITUTE(_xlpm.raw,"_PIN","."),_xlpm.mainPart,MID(_xlpm.cleanRaw,2,FIND(".",_xlpm.cleanRaw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3" t="str">
        <f>_xlfn.LET(_xlpm.raw,_xlfn.XLOOKUP(A343,SITE5!$C$4:$C$1223,SITE5!$E$4:$E$1223,_xlfn.XLOOKUP(A343,SITE5!$C$4:$C$1223,SITE5!$F$4:$F$1223)),_xlpm.cleanRaw,SUBSTITUTE(_xlpm.raw,"_PIN","."),_xlpm.mainPart,MID(_xlpm.cleanRaw,2,FIND(".",_xlpm.cleanRaw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3" t="str">
        <f>""</f>
        <v/>
      </c>
      <c r="K343" t="str">
        <f t="shared" si="5"/>
        <v>J35;VSS;;16.4592;102.04704;;;;;</v>
      </c>
    </row>
    <row r="344" spans="1:11">
      <c r="A344" t="s">
        <v>2884</v>
      </c>
      <c r="B344" t="str">
        <f>_xlfn.XLOOKUP(A344,SITE1!$S$4:$S$1223,SITE1!$T$4:$T$1223)</f>
        <v>NOA_STBN[0]</v>
      </c>
      <c r="C344" t="str" cm="1">
        <f t="array" ref="C344">_xlfn.TEXTJOIN(",",TRUE,_xlfn.UNIQUE(TRANSPOSE(_xlfn.MAP(_xlfn.XLOOKUP(A344,SITE1!$C$4:$C$1223,SITE1!$G$4:$L$1223),_xlfn.LAMBDA(_xlpm.x,IF(_xlpm.x&lt;&gt;"",TRIM(CLEAN(LEFT(_xlpm.x,FIND(".",_xlpm.x &amp; ".")-1))),""))))))</f>
        <v>TPA65</v>
      </c>
      <c r="D344">
        <v>13.167359999999899</v>
      </c>
      <c r="E344">
        <v>102.04704</v>
      </c>
      <c r="F344" t="str">
        <f>_xlfn.LET(_xlpm.raw,_xlfn.XLOOKUP(A344,SITE1!$C$4:$C$1223,SITE1!$E$4:$E$1223,_xlfn.XLOOKUP(A344,SITE1!$C$4:$C$1223,SITE1!$F$4:$F$1223)),_xlpm.cleanRaw,SUBSTITUTE(SUBSTITUTE(_xlpm.raw,"_PIN","."),"PIN","."),_xlpm.mainPart,MID(_xlpm.cleanRaw,2,FIND(".",_xlpm.cleanRaw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G344" t="str">
        <f>_xlfn.LET(_xlpm.raw,_xlfn.XLOOKUP(A344,SITE3!$C$4:$C$1223,SITE3!$E$4:$E$1223,_xlfn.XLOOKUP(A344,SITE3!$C$4:$C$1223,SITE3!$F$4:$F$1223)),_xlpm.cleanRaw,SUBSTITUTE(_xlpm.raw,"_PIN","."),_xlpm.mainPart,MID(_xlpm.cleanRaw,2,FIND(".",_xlpm.cleanRaw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502062</v>
      </c>
      <c r="H344" t="str">
        <f>_xlfn.LET(_xlpm.raw,_xlfn.XLOOKUP(A344,SITE5!$C$4:$C$1223,SITE5!$E$4:$E$1223,_xlfn.XLOOKUP(A344,SITE5!$C$4:$C$1223,SITE5!$F$4:$F$1223)),_xlpm.cleanRaw,SUBSTITUTE(_xlpm.raw,"_PIN","."),_xlpm.mainPart,MID(_xlpm.cleanRaw,2,FIND(".",_xlpm.cleanRaw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I344" t="str">
        <f>_xlfn.LET(_xlpm.raw,_xlfn.XLOOKUP(A344,SITE5!$C$4:$C$1223,SITE5!$E$4:$E$1223,_xlfn.XLOOKUP(A344,SITE5!$C$4:$C$1223,SITE5!$F$4:$F$1223)),_xlpm.cleanRaw,SUBSTITUTE(_xlpm.raw,"_PIN","."),_xlpm.mainPart,MID(_xlpm.cleanRaw,2,FIND(".",_xlpm.cleanRaw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J344" t="str">
        <f>""</f>
        <v/>
      </c>
      <c r="K344" t="str">
        <f t="shared" si="5"/>
        <v>J36;NOA_STBN[0];TPA65;13.1673599999999;102.04704;506035;502062;707121;707121;</v>
      </c>
    </row>
    <row r="345" spans="1:11">
      <c r="A345" t="s">
        <v>2914</v>
      </c>
      <c r="B345" t="str">
        <f>_xlfn.XLOOKUP(A345,SITE1!$S$4:$S$1223,SITE1!$T$4:$T$1223)</f>
        <v>NOA_STBP[0]</v>
      </c>
      <c r="C345" t="str" cm="1">
        <f t="array" ref="C345">_xlfn.TEXTJOIN(",",TRUE,_xlfn.UNIQUE(TRANSPOSE(_xlfn.MAP(_xlfn.XLOOKUP(A345,SITE1!$C$4:$C$1223,SITE1!$G$4:$L$1223),_xlfn.LAMBDA(_xlpm.x,IF(_xlpm.x&lt;&gt;"",TRIM(CLEAN(LEFT(_xlpm.x,FIND(".",_xlpm.x &amp; ".")-1))),""))))))</f>
        <v>TPA67</v>
      </c>
      <c r="D345">
        <v>9.8755199999999999</v>
      </c>
      <c r="E345">
        <v>102.04704</v>
      </c>
      <c r="F345" t="str">
        <f>_xlfn.LET(_xlpm.raw,_xlfn.XLOOKUP(A345,SITE1!$C$4:$C$1223,SITE1!$E$4:$E$1223,_xlfn.XLOOKUP(A345,SITE1!$C$4:$C$1223,SITE1!$F$4:$F$1223)),_xlpm.cleanRaw,SUBSTITUTE(SUBSTITUTE(_xlpm.raw,"_PIN","."),"PIN","."),_xlpm.mainPart,MID(_xlpm.cleanRaw,2,FIND(".",_xlpm.cleanRaw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G345" t="str">
        <f>_xlfn.LET(_xlpm.raw,_xlfn.XLOOKUP(A345,SITE3!$C$4:$C$1223,SITE3!$E$4:$E$1223,_xlfn.XLOOKUP(A345,SITE3!$C$4:$C$1223,SITE3!$F$4:$F$1223)),_xlpm.cleanRaw,SUBSTITUTE(_xlpm.raw,"_PIN","."),_xlpm.mainPart,MID(_xlpm.cleanRaw,2,FIND(".",_xlpm.cleanRaw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502060</v>
      </c>
      <c r="H345" t="str">
        <f>_xlfn.LET(_xlpm.raw,_xlfn.XLOOKUP(A345,SITE5!$C$4:$C$1223,SITE5!$E$4:$E$1223,_xlfn.XLOOKUP(A345,SITE5!$C$4:$C$1223,SITE5!$F$4:$F$1223)),_xlpm.cleanRaw,SUBSTITUTE(_xlpm.raw,"_PIN","."),_xlpm.mainPart,MID(_xlpm.cleanRaw,2,FIND(".",_xlpm.cleanRaw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I345" t="str">
        <f>_xlfn.LET(_xlpm.raw,_xlfn.XLOOKUP(A345,SITE5!$C$4:$C$1223,SITE5!$E$4:$E$1223,_xlfn.XLOOKUP(A345,SITE5!$C$4:$C$1223,SITE5!$F$4:$F$1223)),_xlpm.cleanRaw,SUBSTITUTE(_xlpm.raw,"_PIN","."),_xlpm.mainPart,MID(_xlpm.cleanRaw,2,FIND(".",_xlpm.cleanRaw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J345" t="str">
        <f>""</f>
        <v/>
      </c>
      <c r="K345" t="str">
        <f t="shared" si="5"/>
        <v>J37;NOA_STBP[0];TPA67;9.87552;102.04704;506007;502060;707119;707119;</v>
      </c>
    </row>
    <row r="346" spans="1:11">
      <c r="A346" t="s">
        <v>4135</v>
      </c>
      <c r="B346" t="str">
        <f>_xlfn.XLOOKUP(A346,SITE1!$S$4:$S$1223,SITE1!$T$4:$T$1223)</f>
        <v>VSS</v>
      </c>
      <c r="C346" t="str" cm="1">
        <f t="array" ref="C346">_xlfn.TEXTJOIN(",",TRUE,_xlfn.UNIQUE(TRANSPOSE(_xlfn.MAP(_xlfn.XLOOKUP(A346,SITE1!$C$4:$C$1223,SITE1!$G$4:$L$1223),_xlfn.LAMBDA(_xlpm.x,IF(_xlpm.x&lt;&gt;"",TRIM(CLEAN(LEFT(_xlpm.x,FIND(".",_xlpm.x &amp; ".")-1))),""))))))</f>
        <v/>
      </c>
      <c r="D346">
        <v>6.5836799999999904</v>
      </c>
      <c r="E346">
        <v>102.04704</v>
      </c>
      <c r="F346" t="str">
        <f>_xlfn.LET(_xlpm.raw,_xlfn.XLOOKUP(A346,SITE1!$C$4:$C$1223,SITE1!$E$4:$E$1223,_xlfn.XLOOKUP(A346,SITE1!$C$4:$C$1223,SITE1!$F$4:$F$1223)),_xlpm.cleanRaw,SUBSTITUTE(SUBSTITUTE(_xlpm.raw,"_PIN","."),"PIN","."),_xlpm.mainPart,MID(_xlpm.cleanRaw,2,FIND(".",_xlpm.cleanRaw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_xlfn.LET(_xlpm.raw,_xlfn.XLOOKUP(A346,SITE3!$C$4:$C$1223,SITE3!$E$4:$E$1223,_xlfn.XLOOKUP(A346,SITE3!$C$4:$C$1223,SITE3!$F$4:$F$1223)),_xlpm.cleanRaw,SUBSTITUTE(_xlpm.raw,"_PIN","."),_xlpm.mainPart,MID(_xlpm.cleanRaw,2,FIND(".",_xlpm.cleanRaw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6" t="str">
        <f>_xlfn.LET(_xlpm.raw,_xlfn.XLOOKUP(A346,SITE5!$C$4:$C$1223,SITE5!$E$4:$E$1223,_xlfn.XLOOKUP(A346,SITE5!$C$4:$C$1223,SITE5!$F$4:$F$1223)),_xlpm.cleanRaw,SUBSTITUTE(_xlpm.raw,"_PIN","."),_xlpm.mainPart,MID(_xlpm.cleanRaw,2,FIND(".",_xlpm.cleanRaw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6" t="str">
        <f>_xlfn.LET(_xlpm.raw,_xlfn.XLOOKUP(A346,SITE5!$C$4:$C$1223,SITE5!$E$4:$E$1223,_xlfn.XLOOKUP(A346,SITE5!$C$4:$C$1223,SITE5!$F$4:$F$1223)),_xlpm.cleanRaw,SUBSTITUTE(_xlpm.raw,"_PIN","."),_xlpm.mainPart,MID(_xlpm.cleanRaw,2,FIND(".",_xlpm.cleanRaw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6" t="str">
        <f>""</f>
        <v/>
      </c>
      <c r="K346" t="str">
        <f t="shared" si="5"/>
        <v>J38;VSS;;6.58367999999999;102.04704;;;;;</v>
      </c>
    </row>
    <row r="347" spans="1:11">
      <c r="A347" t="s">
        <v>634</v>
      </c>
      <c r="B347" t="str">
        <f>_xlfn.XLOOKUP(A347,SITE1!$S$4:$S$1223,SITE1!$T$4:$T$1223)</f>
        <v>DDI1_TXP[3]</v>
      </c>
      <c r="C347" t="str" cm="1">
        <f t="array" ref="C347">_xlfn.TEXTJOIN(",",TRUE,_xlfn.UNIQUE(TRANSPOSE(_xlfn.MAP(_xlfn.XLOOKUP(A347,SITE1!$C$4:$C$1223,SITE1!$G$4:$L$1223),_xlfn.LAMBDA(_xlpm.x,IF(_xlpm.x&lt;&gt;"",TRIM(CLEAN(LEFT(_xlpm.x,FIND(".",_xlpm.x &amp; ".")-1))),""))))))</f>
        <v>LA142</v>
      </c>
      <c r="D347">
        <v>3.2918399999999899</v>
      </c>
      <c r="E347">
        <v>102.04704</v>
      </c>
      <c r="F347" t="str">
        <f>_xlfn.LET(_xlpm.raw,_xlfn.XLOOKUP(A347,SITE1!$C$4:$C$1223,SITE1!$E$4:$E$1223,_xlfn.XLOOKUP(A347,SITE1!$C$4:$C$1223,SITE1!$F$4:$F$1223)),_xlpm.cleanRaw,SUBSTITUTE(SUBSTITUTE(_xlpm.raw,"_PIN","."),"PIN","."),_xlpm.mainPart,MID(_xlpm.cleanRaw,2,FIND(".",_xlpm.cleanRaw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G347" t="str">
        <f>_xlfn.LET(_xlpm.raw,_xlfn.XLOOKUP(A347,SITE3!$C$4:$C$1223,SITE3!$E$4:$E$1223,_xlfn.XLOOKUP(A347,SITE3!$C$4:$C$1223,SITE3!$F$4:$F$1223)),_xlpm.cleanRaw,SUBSTITUTE(_xlpm.raw,"_PIN","."),_xlpm.mainPart,MID(_xlpm.cleanRaw,2,FIND(".",_xlpm.cleanRaw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503019</v>
      </c>
      <c r="H347" t="str">
        <f>_xlfn.LET(_xlpm.raw,_xlfn.XLOOKUP(A347,SITE5!$C$4:$C$1223,SITE5!$E$4:$E$1223,_xlfn.XLOOKUP(A347,SITE5!$C$4:$C$1223,SITE5!$F$4:$F$1223)),_xlpm.cleanRaw,SUBSTITUTE(_xlpm.raw,"_PIN","."),_xlpm.mainPart,MID(_xlpm.cleanRaw,2,FIND(".",_xlpm.cleanRaw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I347" t="str">
        <f>_xlfn.LET(_xlpm.raw,_xlfn.XLOOKUP(A347,SITE5!$C$4:$C$1223,SITE5!$E$4:$E$1223,_xlfn.XLOOKUP(A347,SITE5!$C$4:$C$1223,SITE5!$F$4:$F$1223)),_xlpm.cleanRaw,SUBSTITUTE(_xlpm.raw,"_PIN","."),_xlpm.mainPart,MID(_xlpm.cleanRaw,2,FIND(".",_xlpm.cleanRaw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J347" t="str">
        <f>""</f>
        <v/>
      </c>
      <c r="K347" t="str">
        <f t="shared" si="5"/>
        <v>J39;DDI1_TXP[3];LA142;3.29183999999999;102.04704;505064;503019;707109;707109;</v>
      </c>
    </row>
    <row r="348" spans="1:11">
      <c r="A348" t="s">
        <v>601</v>
      </c>
      <c r="B348" t="str">
        <f>_xlfn.XLOOKUP(A348,SITE1!$S$4:$S$1223,SITE1!$T$4:$T$1223)</f>
        <v>DDI1_TXN[3]</v>
      </c>
      <c r="C348" t="str" cm="1">
        <f t="array" ref="C348">_xlfn.TEXTJOIN(",",TRUE,_xlfn.UNIQUE(TRANSPOSE(_xlfn.MAP(_xlfn.XLOOKUP(A348,SITE1!$C$4:$C$1223,SITE1!$G$4:$L$1223),_xlfn.LAMBDA(_xlpm.x,IF(_xlpm.x&lt;&gt;"",TRIM(CLEAN(LEFT(_xlpm.x,FIND(".",_xlpm.x &amp; ".")-1))),""))))))</f>
        <v>LA142</v>
      </c>
      <c r="D348">
        <v>0</v>
      </c>
      <c r="E348">
        <v>102.04704</v>
      </c>
      <c r="F348" t="str">
        <f>_xlfn.LET(_xlpm.raw,_xlfn.XLOOKUP(A348,SITE1!$C$4:$C$1223,SITE1!$E$4:$E$1223,_xlfn.XLOOKUP(A348,SITE1!$C$4:$C$1223,SITE1!$F$4:$F$1223)),_xlpm.cleanRaw,SUBSTITUTE(SUBSTITUTE(_xlpm.raw,"_PIN","."),"PIN","."),_xlpm.mainPart,MID(_xlpm.cleanRaw,2,FIND(".",_xlpm.cleanRaw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G348" t="str">
        <f>_xlfn.LET(_xlpm.raw,_xlfn.XLOOKUP(A348,SITE3!$C$4:$C$1223,SITE3!$E$4:$E$1223,_xlfn.XLOOKUP(A348,SITE3!$C$4:$C$1223,SITE3!$F$4:$F$1223)),_xlpm.cleanRaw,SUBSTITUTE(_xlpm.raw,"_PIN","."),_xlpm.mainPart,MID(_xlpm.cleanRaw,2,FIND(".",_xlpm.cleanRaw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503020</v>
      </c>
      <c r="H348" t="str">
        <f>_xlfn.LET(_xlpm.raw,_xlfn.XLOOKUP(A348,SITE5!$C$4:$C$1223,SITE5!$E$4:$E$1223,_xlfn.XLOOKUP(A348,SITE5!$C$4:$C$1223,SITE5!$F$4:$F$1223)),_xlpm.cleanRaw,SUBSTITUTE(_xlpm.raw,"_PIN","."),_xlpm.mainPart,MID(_xlpm.cleanRaw,2,FIND(".",_xlpm.cleanRaw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I348" t="str">
        <f>_xlfn.LET(_xlpm.raw,_xlfn.XLOOKUP(A348,SITE5!$C$4:$C$1223,SITE5!$E$4:$E$1223,_xlfn.XLOOKUP(A348,SITE5!$C$4:$C$1223,SITE5!$F$4:$F$1223)),_xlpm.cleanRaw,SUBSTITUTE(_xlpm.raw,"_PIN","."),_xlpm.mainPart,MID(_xlpm.cleanRaw,2,FIND(".",_xlpm.cleanRaw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J348" t="str">
        <f>""</f>
        <v/>
      </c>
      <c r="K348" t="str">
        <f t="shared" si="5"/>
        <v>J40;DDI1_TXN[3];LA142;0;102.04704;505063;503020;707110;707110;</v>
      </c>
    </row>
    <row r="349" spans="1:11">
      <c r="A349" t="s">
        <v>4138</v>
      </c>
      <c r="B349" t="str">
        <f>_xlfn.XLOOKUP(A349,SITE1!$S$4:$S$1223,SITE1!$T$4:$T$1223)</f>
        <v>VSS</v>
      </c>
      <c r="C349" t="str" cm="1">
        <f t="array" ref="C349">_xlfn.TEXTJOIN(",",TRUE,_xlfn.UNIQUE(TRANSPOSE(_xlfn.MAP(_xlfn.XLOOKUP(A349,SITE1!$C$4:$C$1223,SITE1!$G$4:$L$1223),_xlfn.LAMBDA(_xlpm.x,IF(_xlpm.x&lt;&gt;"",TRIM(CLEAN(LEFT(_xlpm.x,FIND(".",_xlpm.x &amp; ".")-1))),""))))))</f>
        <v/>
      </c>
      <c r="D349">
        <v>128.38176000000001</v>
      </c>
      <c r="E349">
        <v>98.755200000000002</v>
      </c>
      <c r="F349" t="str">
        <f>_xlfn.LET(_xlpm.raw,_xlfn.XLOOKUP(A349,SITE1!$C$4:$C$1223,SITE1!$E$4:$E$1223,_xlfn.XLOOKUP(A349,SITE1!$C$4:$C$1223,SITE1!$F$4:$F$1223)),_xlpm.cleanRaw,SUBSTITUTE(SUBSTITUTE(_xlpm.raw,"_PIN","."),"PIN","."),_xlpm.mainPart,MID(_xlpm.cleanRaw,2,FIND(".",_xlpm.cleanRaw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9" t="str">
        <f>_xlfn.LET(_xlpm.raw,_xlfn.XLOOKUP(A349,SITE3!$C$4:$C$1223,SITE3!$E$4:$E$1223,_xlfn.XLOOKUP(A349,SITE3!$C$4:$C$1223,SITE3!$F$4:$F$1223)),_xlpm.cleanRaw,SUBSTITUTE(_xlpm.raw,"_PIN","."),_xlpm.mainPart,MID(_xlpm.cleanRaw,2,FIND(".",_xlpm.cleanRaw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9" t="str">
        <f>_xlfn.LET(_xlpm.raw,_xlfn.XLOOKUP(A349,SITE5!$C$4:$C$1223,SITE5!$E$4:$E$1223,_xlfn.XLOOKUP(A349,SITE5!$C$4:$C$1223,SITE5!$F$4:$F$1223)),_xlpm.cleanRaw,SUBSTITUTE(_xlpm.raw,"_PIN","."),_xlpm.mainPart,MID(_xlpm.cleanRaw,2,FIND(".",_xlpm.cleanRaw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9" t="str">
        <f>_xlfn.LET(_xlpm.raw,_xlfn.XLOOKUP(A349,SITE5!$C$4:$C$1223,SITE5!$E$4:$E$1223,_xlfn.XLOOKUP(A349,SITE5!$C$4:$C$1223,SITE5!$F$4:$F$1223)),_xlpm.cleanRaw,SUBSTITUTE(_xlpm.raw,"_PIN","."),_xlpm.mainPart,MID(_xlpm.cleanRaw,2,FIND(".",_xlpm.cleanRaw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9" t="str">
        <f>""</f>
        <v/>
      </c>
      <c r="K349" t="str">
        <f t="shared" si="5"/>
        <v>K1;VSS;;128.38176;98.7552;;;;;</v>
      </c>
    </row>
    <row r="350" spans="1:11">
      <c r="A350" t="s">
        <v>3292</v>
      </c>
      <c r="B350" t="str">
        <f>_xlfn.XLOOKUP(A350,SITE1!$S$4:$S$1223,SITE1!$T$4:$T$1223)</f>
        <v>PCIEX16_TXN[11]</v>
      </c>
      <c r="C350" t="str" cm="1">
        <f t="array" ref="C350">_xlfn.TEXTJOIN(",",TRUE,_xlfn.UNIQUE(TRANSPOSE(_xlfn.MAP(_xlfn.XLOOKUP(A350,SITE1!$C$4:$C$1223,SITE1!$G$4:$L$1223),_xlfn.LAMBDA(_xlpm.x,IF(_xlpm.x&lt;&gt;"",TRIM(CLEAN(LEFT(_xlpm.x,FIND(".",_xlpm.x &amp; ".")-1))),""))))))</f>
        <v>LA123,CA123,KA112</v>
      </c>
      <c r="D350">
        <v>125.08992000000001</v>
      </c>
      <c r="E350">
        <v>98.755200000000002</v>
      </c>
      <c r="F350" t="str">
        <f>_xlfn.LET(_xlpm.raw,_xlfn.XLOOKUP(A350,SITE1!$C$4:$C$1223,SITE1!$E$4:$E$1223,_xlfn.XLOOKUP(A350,SITE1!$C$4:$C$1223,SITE1!$F$4:$F$1223)),_xlpm.cleanRaw,SUBSTITUTE(SUBSTITUTE(_xlpm.raw,"_PIN","."),"PIN","."),_xlpm.mainPart,MID(_xlpm.cleanRaw,2,FIND(".",_xlpm.cleanRaw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G350" t="str">
        <f>_xlfn.LET(_xlpm.raw,_xlfn.XLOOKUP(A350,SITE3!$C$4:$C$1223,SITE3!$E$4:$E$1223,_xlfn.XLOOKUP(A350,SITE3!$C$4:$C$1223,SITE3!$F$4:$F$1223)),_xlpm.cleanRaw,SUBSTITUTE(_xlpm.raw,"_PIN","."),_xlpm.mainPart,MID(_xlpm.cleanRaw,2,FIND(".",_xlpm.cleanRaw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50" t="str">
        <f>_xlfn.LET(_xlpm.raw,_xlfn.XLOOKUP(A350,SITE5!$C$4:$C$1223,SITE5!$E$4:$E$1223,_xlfn.XLOOKUP(A350,SITE5!$C$4:$C$1223,SITE5!$F$4:$F$1223)),_xlpm.cleanRaw,SUBSTITUTE(_xlpm.raw,"_PIN","."),_xlpm.mainPart,MID(_xlpm.cleanRaw,2,FIND(".",_xlpm.cleanRaw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50" t="str">
        <f>_xlfn.LET(_xlpm.raw,_xlfn.XLOOKUP(A350,SITE5!$C$4:$C$1223,SITE5!$E$4:$E$1223,_xlfn.XLOOKUP(A350,SITE5!$C$4:$C$1223,SITE5!$F$4:$F$1223)),_xlpm.cleanRaw,SUBSTITUTE(_xlpm.raw,"_PIN","."),_xlpm.mainPart,MID(_xlpm.cleanRaw,2,FIND(".",_xlpm.cleanRaw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50" t="str">
        <f>""</f>
        <v/>
      </c>
      <c r="K350" t="str">
        <f t="shared" si="5"/>
        <v>K2;PCIEX16_TXN[11];LA123,CA123,KA112;125.08992;98.7552;506016;807002;709035;709035;</v>
      </c>
    </row>
    <row r="351" spans="1:11">
      <c r="A351" t="s">
        <v>3369</v>
      </c>
      <c r="B351" t="str">
        <f>_xlfn.XLOOKUP(A351,SITE1!$S$4:$S$1223,SITE1!$T$4:$T$1223)</f>
        <v>PCIEX16_TXP[11]</v>
      </c>
      <c r="C351" t="str" cm="1">
        <f t="array" ref="C351">_xlfn.TEXTJOIN(",",TRUE,_xlfn.UNIQUE(TRANSPOSE(_xlfn.MAP(_xlfn.XLOOKUP(A351,SITE1!$C$4:$C$1223,SITE1!$G$4:$L$1223),_xlfn.LAMBDA(_xlpm.x,IF(_xlpm.x&lt;&gt;"",TRIM(CLEAN(LEFT(_xlpm.x,FIND(".",_xlpm.x &amp; ".")-1))),""))))))</f>
        <v>LA124,CA124,KA112</v>
      </c>
      <c r="D351">
        <v>121.79808</v>
      </c>
      <c r="E351">
        <v>98.755200000000002</v>
      </c>
      <c r="F351" t="str">
        <f>_xlfn.LET(_xlpm.raw,_xlfn.XLOOKUP(A351,SITE1!$C$4:$C$1223,SITE1!$E$4:$E$1223,_xlfn.XLOOKUP(A351,SITE1!$C$4:$C$1223,SITE1!$F$4:$F$1223)),_xlpm.cleanRaw,SUBSTITUTE(SUBSTITUTE(_xlpm.raw,"_PIN","."),"PIN","."),_xlpm.mainPart,MID(_xlpm.cleanRaw,2,FIND(".",_xlpm.cleanRaw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G351" t="str">
        <f>_xlfn.LET(_xlpm.raw,_xlfn.XLOOKUP(A351,SITE3!$C$4:$C$1223,SITE3!$E$4:$E$1223,_xlfn.XLOOKUP(A351,SITE3!$C$4:$C$1223,SITE3!$F$4:$F$1223)),_xlpm.cleanRaw,SUBSTITUTE(_xlpm.raw,"_PIN","."),_xlpm.mainPart,MID(_xlpm.cleanRaw,2,FIND(".",_xlpm.cleanRaw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51" t="str">
        <f>_xlfn.LET(_xlpm.raw,_xlfn.XLOOKUP(A351,SITE5!$C$4:$C$1223,SITE5!$E$4:$E$1223,_xlfn.XLOOKUP(A351,SITE5!$C$4:$C$1223,SITE5!$F$4:$F$1223)),_xlpm.cleanRaw,SUBSTITUTE(_xlpm.raw,"_PIN","."),_xlpm.mainPart,MID(_xlpm.cleanRaw,2,FIND(".",_xlpm.cleanRaw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51" t="str">
        <f>_xlfn.LET(_xlpm.raw,_xlfn.XLOOKUP(A351,SITE5!$C$4:$C$1223,SITE5!$E$4:$E$1223,_xlfn.XLOOKUP(A351,SITE5!$C$4:$C$1223,SITE5!$F$4:$F$1223)),_xlpm.cleanRaw,SUBSTITUTE(_xlpm.raw,"_PIN","."),_xlpm.mainPart,MID(_xlpm.cleanRaw,2,FIND(".",_xlpm.cleanRaw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51" t="str">
        <f>""</f>
        <v/>
      </c>
      <c r="K351" t="str">
        <f t="shared" si="5"/>
        <v>K3;PCIEX16_TXP[11];LA124,CA124,KA112;121.79808;98.7552;506018;807004;709033;709033;</v>
      </c>
    </row>
    <row r="352" spans="1:11">
      <c r="A352" t="s">
        <v>4151</v>
      </c>
      <c r="B352" t="str">
        <f>_xlfn.XLOOKUP(A352,SITE1!$S$4:$S$1223,SITE1!$T$4:$T$1223)</f>
        <v>VSS</v>
      </c>
      <c r="C352" t="str" cm="1">
        <f t="array" ref="C352">_xlfn.TEXTJOIN(",",TRUE,_xlfn.UNIQUE(TRANSPOSE(_xlfn.MAP(_xlfn.XLOOKUP(A352,SITE1!$C$4:$C$1223,SITE1!$G$4:$L$1223),_xlfn.LAMBDA(_xlpm.x,IF(_xlpm.x&lt;&gt;"",TRIM(CLEAN(LEFT(_xlpm.x,FIND(".",_xlpm.x &amp; ".")-1))),""))))))</f>
        <v/>
      </c>
      <c r="D352">
        <v>118.50624000000001</v>
      </c>
      <c r="E352">
        <v>98.755200000000002</v>
      </c>
      <c r="F352" t="str">
        <f>_xlfn.LET(_xlpm.raw,_xlfn.XLOOKUP(A352,SITE1!$C$4:$C$1223,SITE1!$E$4:$E$1223,_xlfn.XLOOKUP(A352,SITE1!$C$4:$C$1223,SITE1!$F$4:$F$1223)),_xlpm.cleanRaw,SUBSTITUTE(SUBSTITUTE(_xlpm.raw,"_PIN","."),"PIN","."),_xlpm.mainPart,MID(_xlpm.cleanRaw,2,FIND(".",_xlpm.cleanRaw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2" t="str">
        <f>_xlfn.LET(_xlpm.raw,_xlfn.XLOOKUP(A352,SITE3!$C$4:$C$1223,SITE3!$E$4:$E$1223,_xlfn.XLOOKUP(A352,SITE3!$C$4:$C$1223,SITE3!$F$4:$F$1223)),_xlpm.cleanRaw,SUBSTITUTE(_xlpm.raw,"_PIN","."),_xlpm.mainPart,MID(_xlpm.cleanRaw,2,FIND(".",_xlpm.cleanRaw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2" t="str">
        <f>_xlfn.LET(_xlpm.raw,_xlfn.XLOOKUP(A352,SITE5!$C$4:$C$1223,SITE5!$E$4:$E$1223,_xlfn.XLOOKUP(A352,SITE5!$C$4:$C$1223,SITE5!$F$4:$F$1223)),_xlpm.cleanRaw,SUBSTITUTE(_xlpm.raw,"_PIN","."),_xlpm.mainPart,MID(_xlpm.cleanRaw,2,FIND(".",_xlpm.cleanRaw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2" t="str">
        <f>_xlfn.LET(_xlpm.raw,_xlfn.XLOOKUP(A352,SITE5!$C$4:$C$1223,SITE5!$E$4:$E$1223,_xlfn.XLOOKUP(A352,SITE5!$C$4:$C$1223,SITE5!$F$4:$F$1223)),_xlpm.cleanRaw,SUBSTITUTE(_xlpm.raw,"_PIN","."),_xlpm.mainPart,MID(_xlpm.cleanRaw,2,FIND(".",_xlpm.cleanRaw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2" t="str">
        <f>""</f>
        <v/>
      </c>
      <c r="K352" t="str">
        <f t="shared" si="5"/>
        <v>K4;VSS;;118.50624;98.7552;;;;;</v>
      </c>
    </row>
    <row r="353" spans="1:11">
      <c r="A353" t="s">
        <v>3143</v>
      </c>
      <c r="B353" t="str">
        <f>_xlfn.XLOOKUP(A353,SITE1!$S$4:$S$1223,SITE1!$T$4:$T$1223)</f>
        <v>PCIEX16_RXP[10]</v>
      </c>
      <c r="C353" t="str" cm="1">
        <f t="array" ref="C353">_xlfn.TEXTJOIN(",",TRUE,_xlfn.UNIQUE(TRANSPOSE(_xlfn.MAP(_xlfn.XLOOKUP(A353,SITE1!$C$4:$C$1223,SITE1!$G$4:$L$1223),_xlfn.LAMBDA(_xlpm.x,IF(_xlpm.x&lt;&gt;"",TRIM(CLEAN(LEFT(_xlpm.x,FIND(".",_xlpm.x &amp; ".")-1))),""))))))</f>
        <v>KA111,LA122</v>
      </c>
      <c r="D353">
        <v>115.2144</v>
      </c>
      <c r="E353">
        <v>98.755200000000002</v>
      </c>
      <c r="F353" t="str">
        <f>_xlfn.LET(_xlpm.raw,_xlfn.XLOOKUP(A353,SITE1!$C$4:$C$1223,SITE1!$E$4:$E$1223,_xlfn.XLOOKUP(A353,SITE1!$C$4:$C$1223,SITE1!$F$4:$F$1223)),_xlpm.cleanRaw,SUBSTITUTE(SUBSTITUTE(_xlpm.raw,"_PIN","."),"PIN","."),_xlpm.mainPart,MID(_xlpm.cleanRaw,2,FIND(".",_xlpm.cleanRaw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G353" t="str">
        <f>_xlfn.LET(_xlpm.raw,_xlfn.XLOOKUP(A353,SITE3!$C$4:$C$1223,SITE3!$E$4:$E$1223,_xlfn.XLOOKUP(A353,SITE3!$C$4:$C$1223,SITE3!$F$4:$F$1223)),_xlpm.cleanRaw,SUBSTITUTE(_xlpm.raw,"_PIN","."),_xlpm.mainPart,MID(_xlpm.cleanRaw,2,FIND(".",_xlpm.cleanRaw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53" t="str">
        <f>_xlfn.LET(_xlpm.raw,_xlfn.XLOOKUP(A353,SITE5!$C$4:$C$1223,SITE5!$E$4:$E$1223,_xlfn.XLOOKUP(A353,SITE5!$C$4:$C$1223,SITE5!$F$4:$F$1223)),_xlpm.cleanRaw,SUBSTITUTE(_xlpm.raw,"_PIN","."),_xlpm.mainPart,MID(_xlpm.cleanRaw,2,FIND(".",_xlpm.cleanRaw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53" t="str">
        <f>_xlfn.LET(_xlpm.raw,_xlfn.XLOOKUP(A353,SITE5!$C$4:$C$1223,SITE5!$E$4:$E$1223,_xlfn.XLOOKUP(A353,SITE5!$C$4:$C$1223,SITE5!$F$4:$F$1223)),_xlpm.cleanRaw,SUBSTITUTE(_xlpm.raw,"_PIN","."),_xlpm.mainPart,MID(_xlpm.cleanRaw,2,FIND(".",_xlpm.cleanRaw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53" t="str">
        <f>""</f>
        <v/>
      </c>
      <c r="K353" t="str">
        <f t="shared" si="5"/>
        <v>K5;PCIEX16_RXP[10];KA111,LA122;115.2144;98.7552;506013;809087;708080;708080;</v>
      </c>
    </row>
    <row r="354" spans="1:11">
      <c r="A354" t="s">
        <v>2972</v>
      </c>
      <c r="B354" t="str">
        <f>_xlfn.XLOOKUP(A354,SITE1!$S$4:$S$1223,SITE1!$T$4:$T$1223)</f>
        <v>PCIEX16_RXN[10]</v>
      </c>
      <c r="C354" t="str" cm="1">
        <f t="array" ref="C354">_xlfn.TEXTJOIN(",",TRUE,_xlfn.UNIQUE(TRANSPOSE(_xlfn.MAP(_xlfn.XLOOKUP(A354,SITE1!$C$4:$C$1223,SITE1!$G$4:$L$1223),_xlfn.LAMBDA(_xlpm.x,IF(_xlpm.x&lt;&gt;"",TRIM(CLEAN(LEFT(_xlpm.x,FIND(".",_xlpm.x &amp; ".")-1))),""))))))</f>
        <v>KA111,LA121</v>
      </c>
      <c r="D354">
        <v>111.92256</v>
      </c>
      <c r="E354">
        <v>98.755200000000002</v>
      </c>
      <c r="F354" t="str">
        <f>_xlfn.LET(_xlpm.raw,_xlfn.XLOOKUP(A354,SITE1!$C$4:$C$1223,SITE1!$E$4:$E$1223,_xlfn.XLOOKUP(A354,SITE1!$C$4:$C$1223,SITE1!$F$4:$F$1223)),_xlpm.cleanRaw,SUBSTITUTE(SUBSTITUTE(_xlpm.raw,"_PIN","."),"PIN","."),_xlpm.mainPart,MID(_xlpm.cleanRaw,2,FIND(".",_xlpm.cleanRaw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G354" t="str">
        <f>_xlfn.LET(_xlpm.raw,_xlfn.XLOOKUP(A354,SITE3!$C$4:$C$1223,SITE3!$E$4:$E$1223,_xlfn.XLOOKUP(A354,SITE3!$C$4:$C$1223,SITE3!$F$4:$F$1223)),_xlpm.cleanRaw,SUBSTITUTE(_xlpm.raw,"_PIN","."),_xlpm.mainPart,MID(_xlpm.cleanRaw,2,FIND(".",_xlpm.cleanRaw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54" t="str">
        <f>_xlfn.LET(_xlpm.raw,_xlfn.XLOOKUP(A354,SITE5!$C$4:$C$1223,SITE5!$E$4:$E$1223,_xlfn.XLOOKUP(A354,SITE5!$C$4:$C$1223,SITE5!$F$4:$F$1223)),_xlpm.cleanRaw,SUBSTITUTE(_xlpm.raw,"_PIN","."),_xlpm.mainPart,MID(_xlpm.cleanRaw,2,FIND(".",_xlpm.cleanRaw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54" t="str">
        <f>_xlfn.LET(_xlpm.raw,_xlfn.XLOOKUP(A354,SITE5!$C$4:$C$1223,SITE5!$E$4:$E$1223,_xlfn.XLOOKUP(A354,SITE5!$C$4:$C$1223,SITE5!$F$4:$F$1223)),_xlpm.cleanRaw,SUBSTITUTE(_xlpm.raw,"_PIN","."),_xlpm.mainPart,MID(_xlpm.cleanRaw,2,FIND(".",_xlpm.cleanRaw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54" t="str">
        <f>""</f>
        <v/>
      </c>
      <c r="K354" t="str">
        <f t="shared" si="5"/>
        <v>K6;PCIEX16_RXN[10];KA111,LA121;111.92256;98.7552;506011;809088;708082;708082;</v>
      </c>
    </row>
    <row r="355" spans="1:11">
      <c r="A355" t="s">
        <v>4153</v>
      </c>
      <c r="B355" t="str">
        <f>_xlfn.XLOOKUP(A355,SITE1!$S$4:$S$1223,SITE1!$T$4:$T$1223)</f>
        <v>VSS</v>
      </c>
      <c r="C355" t="str" cm="1">
        <f t="array" ref="C355">_xlfn.TEXTJOIN(",",TRUE,_xlfn.UNIQUE(TRANSPOSE(_xlfn.MAP(_xlfn.XLOOKUP(A355,SITE1!$C$4:$C$1223,SITE1!$G$4:$L$1223),_xlfn.LAMBDA(_xlpm.x,IF(_xlpm.x&lt;&gt;"",TRIM(CLEAN(LEFT(_xlpm.x,FIND(".",_xlpm.x &amp; ".")-1))),""))))))</f>
        <v/>
      </c>
      <c r="D355">
        <v>108.63072</v>
      </c>
      <c r="E355">
        <v>98.755200000000002</v>
      </c>
      <c r="F355" t="str">
        <f>_xlfn.LET(_xlpm.raw,_xlfn.XLOOKUP(A355,SITE1!$C$4:$C$1223,SITE1!$E$4:$E$1223,_xlfn.XLOOKUP(A355,SITE1!$C$4:$C$1223,SITE1!$F$4:$F$1223)),_xlpm.cleanRaw,SUBSTITUTE(SUBSTITUTE(_xlpm.raw,"_PIN","."),"PIN","."),_xlpm.mainPart,MID(_xlpm.cleanRaw,2,FIND(".",_xlpm.cleanRaw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_xlfn.LET(_xlpm.raw,_xlfn.XLOOKUP(A355,SITE3!$C$4:$C$1223,SITE3!$E$4:$E$1223,_xlfn.XLOOKUP(A355,SITE3!$C$4:$C$1223,SITE3!$F$4:$F$1223)),_xlpm.cleanRaw,SUBSTITUTE(_xlpm.raw,"_PIN","."),_xlpm.mainPart,MID(_xlpm.cleanRaw,2,FIND(".",_xlpm.cleanRaw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5" t="str">
        <f>_xlfn.LET(_xlpm.raw,_xlfn.XLOOKUP(A355,SITE5!$C$4:$C$1223,SITE5!$E$4:$E$1223,_xlfn.XLOOKUP(A355,SITE5!$C$4:$C$1223,SITE5!$F$4:$F$1223)),_xlpm.cleanRaw,SUBSTITUTE(_xlpm.raw,"_PIN","."),_xlpm.mainPart,MID(_xlpm.cleanRaw,2,FIND(".",_xlpm.cleanRaw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5" t="str">
        <f>_xlfn.LET(_xlpm.raw,_xlfn.XLOOKUP(A355,SITE5!$C$4:$C$1223,SITE5!$E$4:$E$1223,_xlfn.XLOOKUP(A355,SITE5!$C$4:$C$1223,SITE5!$F$4:$F$1223)),_xlpm.cleanRaw,SUBSTITUTE(_xlpm.raw,"_PIN","."),_xlpm.mainPart,MID(_xlpm.cleanRaw,2,FIND(".",_xlpm.cleanRaw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5" t="str">
        <f>""</f>
        <v/>
      </c>
      <c r="K355" t="str">
        <f t="shared" si="5"/>
        <v>K7;VSS;;108.63072;98.7552;;;;;</v>
      </c>
    </row>
    <row r="356" spans="1:11">
      <c r="A356" t="s">
        <v>4154</v>
      </c>
      <c r="B356" t="str">
        <f>_xlfn.XLOOKUP(A356,SITE1!$S$4:$S$1223,SITE1!$T$4:$T$1223)</f>
        <v>VSS</v>
      </c>
      <c r="C356" t="str" cm="1">
        <f t="array" ref="C356">_xlfn.TEXTJOIN(",",TRUE,_xlfn.UNIQUE(TRANSPOSE(_xlfn.MAP(_xlfn.XLOOKUP(A356,SITE1!$C$4:$C$1223,SITE1!$G$4:$L$1223),_xlfn.LAMBDA(_xlpm.x,IF(_xlpm.x&lt;&gt;"",TRIM(CLEAN(LEFT(_xlpm.x,FIND(".",_xlpm.x &amp; ".")-1))),""))))))</f>
        <v/>
      </c>
      <c r="D356">
        <v>105.33887999999899</v>
      </c>
      <c r="E356">
        <v>98.755200000000002</v>
      </c>
      <c r="F356" t="str">
        <f>_xlfn.LET(_xlpm.raw,_xlfn.XLOOKUP(A356,SITE1!$C$4:$C$1223,SITE1!$E$4:$E$1223,_xlfn.XLOOKUP(A356,SITE1!$C$4:$C$1223,SITE1!$F$4:$F$1223)),_xlpm.cleanRaw,SUBSTITUTE(SUBSTITUTE(_xlpm.raw,"_PIN","."),"PIN","."),_xlpm.mainPart,MID(_xlpm.cleanRaw,2,FIND(".",_xlpm.cleanRaw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_xlfn.LET(_xlpm.raw,_xlfn.XLOOKUP(A356,SITE3!$C$4:$C$1223,SITE3!$E$4:$E$1223,_xlfn.XLOOKUP(A356,SITE3!$C$4:$C$1223,SITE3!$F$4:$F$1223)),_xlpm.cleanRaw,SUBSTITUTE(_xlpm.raw,"_PIN","."),_xlpm.mainPart,MID(_xlpm.cleanRaw,2,FIND(".",_xlpm.cleanRaw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6" t="str">
        <f>_xlfn.LET(_xlpm.raw,_xlfn.XLOOKUP(A356,SITE5!$C$4:$C$1223,SITE5!$E$4:$E$1223,_xlfn.XLOOKUP(A356,SITE5!$C$4:$C$1223,SITE5!$F$4:$F$1223)),_xlpm.cleanRaw,SUBSTITUTE(_xlpm.raw,"_PIN","."),_xlpm.mainPart,MID(_xlpm.cleanRaw,2,FIND(".",_xlpm.cleanRaw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6" t="str">
        <f>_xlfn.LET(_xlpm.raw,_xlfn.XLOOKUP(A356,SITE5!$C$4:$C$1223,SITE5!$E$4:$E$1223,_xlfn.XLOOKUP(A356,SITE5!$C$4:$C$1223,SITE5!$F$4:$F$1223)),_xlpm.cleanRaw,SUBSTITUTE(_xlpm.raw,"_PIN","."),_xlpm.mainPart,MID(_xlpm.cleanRaw,2,FIND(".",_xlpm.cleanRaw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6" t="str">
        <f>""</f>
        <v/>
      </c>
      <c r="K356" t="str">
        <f t="shared" si="5"/>
        <v>K8;VSS;;105.338879999999;98.7552;;;;;</v>
      </c>
    </row>
    <row r="357" spans="1:11">
      <c r="A357" t="s">
        <v>3057</v>
      </c>
      <c r="B357" t="str">
        <f>_xlfn.XLOOKUP(A357,SITE1!$S$4:$S$1223,SITE1!$T$4:$T$1223)</f>
        <v>PCIEX16_RXN[4]</v>
      </c>
      <c r="C357" t="str" cm="1">
        <f t="array" ref="C357">_xlfn.TEXTJOIN(",",TRUE,_xlfn.UNIQUE(TRANSPOSE(_xlfn.MAP(_xlfn.XLOOKUP(A357,SITE1!$C$4:$C$1223,SITE1!$G$4:$L$1223),_xlfn.LAMBDA(_xlpm.x,IF(_xlpm.x&lt;&gt;"",TRIM(CLEAN(LEFT(_xlpm.x,FIND(".",_xlpm.x &amp; ".")-1))),""))))))</f>
        <v>KA105,LA109</v>
      </c>
      <c r="D357">
        <v>102.04704</v>
      </c>
      <c r="E357">
        <v>98.755200000000002</v>
      </c>
      <c r="F357" t="str">
        <f>_xlfn.LET(_xlpm.raw,_xlfn.XLOOKUP(A357,SITE1!$C$4:$C$1223,SITE1!$E$4:$E$1223,_xlfn.XLOOKUP(A357,SITE1!$C$4:$C$1223,SITE1!$F$4:$F$1223)),_xlpm.cleanRaw,SUBSTITUTE(SUBSTITUTE(_xlpm.raw,"_PIN","."),"PIN","."),_xlpm.mainPart,MID(_xlpm.cleanRaw,2,FIND(".",_xlpm.cleanRaw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G357" t="str">
        <f>_xlfn.LET(_xlpm.raw,_xlfn.XLOOKUP(A357,SITE3!$C$4:$C$1223,SITE3!$E$4:$E$1223,_xlfn.XLOOKUP(A357,SITE3!$C$4:$C$1223,SITE3!$F$4:$F$1223)),_xlpm.cleanRaw,SUBSTITUTE(_xlpm.raw,"_PIN","."),_xlpm.mainPart,MID(_xlpm.cleanRaw,2,FIND(".",_xlpm.cleanRaw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357" t="str">
        <f>_xlfn.LET(_xlpm.raw,_xlfn.XLOOKUP(A357,SITE5!$C$4:$C$1223,SITE5!$E$4:$E$1223,_xlfn.XLOOKUP(A357,SITE5!$C$4:$C$1223,SITE5!$F$4:$F$1223)),_xlpm.cleanRaw,SUBSTITUTE(_xlpm.raw,"_PIN","."),_xlpm.mainPart,MID(_xlpm.cleanRaw,2,FIND(".",_xlpm.cleanRaw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357" t="str">
        <f>_xlfn.LET(_xlpm.raw,_xlfn.XLOOKUP(A357,SITE5!$C$4:$C$1223,SITE5!$E$4:$E$1223,_xlfn.XLOOKUP(A357,SITE5!$C$4:$C$1223,SITE5!$F$4:$F$1223)),_xlpm.cleanRaw,SUBSTITUTE(_xlpm.raw,"_PIN","."),_xlpm.mainPart,MID(_xlpm.cleanRaw,2,FIND(".",_xlpm.cleanRaw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357" t="str">
        <f>""</f>
        <v/>
      </c>
      <c r="K357" t="str">
        <f t="shared" si="5"/>
        <v>K9;PCIEX16_RXN[4];KA105,LA109;102.04704;98.7552;504120;503039;707117;707117;</v>
      </c>
    </row>
    <row r="358" spans="1:11">
      <c r="A358" t="s">
        <v>4139</v>
      </c>
      <c r="B358" t="str">
        <f>_xlfn.XLOOKUP(A358,SITE1!$S$4:$S$1223,SITE1!$T$4:$T$1223)</f>
        <v>VSS</v>
      </c>
      <c r="C358" t="str" cm="1">
        <f t="array" ref="C358">_xlfn.TEXTJOIN(",",TRUE,_xlfn.UNIQUE(TRANSPOSE(_xlfn.MAP(_xlfn.XLOOKUP(A358,SITE1!$C$4:$C$1223,SITE1!$G$4:$L$1223),_xlfn.LAMBDA(_xlpm.x,IF(_xlpm.x&lt;&gt;"",TRIM(CLEAN(LEFT(_xlpm.x,FIND(".",_xlpm.x &amp; ".")-1))),""))))))</f>
        <v/>
      </c>
      <c r="D358">
        <v>98.755200000000002</v>
      </c>
      <c r="E358">
        <v>98.755200000000002</v>
      </c>
      <c r="F358" t="str">
        <f>_xlfn.LET(_xlpm.raw,_xlfn.XLOOKUP(A358,SITE1!$C$4:$C$1223,SITE1!$E$4:$E$1223,_xlfn.XLOOKUP(A358,SITE1!$C$4:$C$1223,SITE1!$F$4:$F$1223)),_xlpm.cleanRaw,SUBSTITUTE(SUBSTITUTE(_xlpm.raw,"_PIN","."),"PIN","."),_xlpm.mainPart,MID(_xlpm.cleanRaw,2,FIND(".",_xlpm.cleanRaw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8" t="str">
        <f>_xlfn.LET(_xlpm.raw,_xlfn.XLOOKUP(A358,SITE3!$C$4:$C$1223,SITE3!$E$4:$E$1223,_xlfn.XLOOKUP(A358,SITE3!$C$4:$C$1223,SITE3!$F$4:$F$1223)),_xlpm.cleanRaw,SUBSTITUTE(_xlpm.raw,"_PIN","."),_xlpm.mainPart,MID(_xlpm.cleanRaw,2,FIND(".",_xlpm.cleanRaw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8" t="str">
        <f>_xlfn.LET(_xlpm.raw,_xlfn.XLOOKUP(A358,SITE5!$C$4:$C$1223,SITE5!$E$4:$E$1223,_xlfn.XLOOKUP(A358,SITE5!$C$4:$C$1223,SITE5!$F$4:$F$1223)),_xlpm.cleanRaw,SUBSTITUTE(_xlpm.raw,"_PIN","."),_xlpm.mainPart,MID(_xlpm.cleanRaw,2,FIND(".",_xlpm.cleanRaw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8" t="str">
        <f>_xlfn.LET(_xlpm.raw,_xlfn.XLOOKUP(A358,SITE5!$C$4:$C$1223,SITE5!$E$4:$E$1223,_xlfn.XLOOKUP(A358,SITE5!$C$4:$C$1223,SITE5!$F$4:$F$1223)),_xlpm.cleanRaw,SUBSTITUTE(_xlpm.raw,"_PIN","."),_xlpm.mainPart,MID(_xlpm.cleanRaw,2,FIND(".",_xlpm.cleanRaw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8" t="str">
        <f>""</f>
        <v/>
      </c>
      <c r="K358" t="str">
        <f t="shared" si="5"/>
        <v>K10;VSS;;98.7552;98.7552;;;;;</v>
      </c>
    </row>
    <row r="359" spans="1:11">
      <c r="A359" t="s">
        <v>2610</v>
      </c>
      <c r="B359" t="str">
        <f>_xlfn.XLOOKUP(A359,SITE1!$S$4:$S$1223,SITE1!$T$4:$T$1223)</f>
        <v>EDP_AUXN</v>
      </c>
      <c r="C359" t="str" cm="1">
        <f t="array" ref="C359">_xlfn.TEXTJOIN(",",TRUE,_xlfn.UNIQUE(TRANSPOSE(_xlfn.MAP(_xlfn.XLOOKUP(A359,SITE1!$C$4:$C$1223,SITE1!$G$4:$L$1223),_xlfn.LAMBDA(_xlpm.x,IF(_xlpm.x&lt;&gt;"",TRIM(CLEAN(LEFT(_xlpm.x,FIND(".",_xlpm.x &amp; ".")-1))),""))))))</f>
        <v/>
      </c>
      <c r="D359">
        <v>95.463359999999597</v>
      </c>
      <c r="E359">
        <v>98.755200000000002</v>
      </c>
      <c r="F359" t="str">
        <f>_xlfn.LET(_xlpm.raw,_xlfn.XLOOKUP(A359,SITE1!$C$4:$C$1223,SITE1!$E$4:$E$1223,_xlfn.XLOOKUP(A359,SITE1!$C$4:$C$1223,SITE1!$F$4:$F$1223)),_xlpm.cleanRaw,SUBSTITUTE(SUBSTITUTE(_xlpm.raw,"_PIN","."),"PIN","."),_xlpm.mainPart,MID(_xlpm.cleanRaw,2,FIND(".",_xlpm.cleanRaw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G359" t="str">
        <f>_xlfn.LET(_xlpm.raw,_xlfn.XLOOKUP(A359,SITE3!$C$4:$C$1223,SITE3!$E$4:$E$1223,_xlfn.XLOOKUP(A359,SITE3!$C$4:$C$1223,SITE3!$F$4:$F$1223)),_xlpm.cleanRaw,SUBSTITUTE(_xlpm.raw,"_PIN","."),_xlpm.mainPart,MID(_xlpm.cleanRaw,2,FIND(".",_xlpm.cleanRaw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806086</v>
      </c>
      <c r="H359" t="str">
        <f>_xlfn.LET(_xlpm.raw,_xlfn.XLOOKUP(A359,SITE5!$C$4:$C$1223,SITE5!$E$4:$E$1223,_xlfn.XLOOKUP(A359,SITE5!$C$4:$C$1223,SITE5!$F$4:$F$1223)),_xlpm.cleanRaw,SUBSTITUTE(_xlpm.raw,"_PIN","."),_xlpm.mainPart,MID(_xlpm.cleanRaw,2,FIND(".",_xlpm.cleanRaw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I359" t="str">
        <f>_xlfn.LET(_xlpm.raw,_xlfn.XLOOKUP(A359,SITE5!$C$4:$C$1223,SITE5!$E$4:$E$1223,_xlfn.XLOOKUP(A359,SITE5!$C$4:$C$1223,SITE5!$F$4:$F$1223)),_xlpm.cleanRaw,SUBSTITUTE(_xlpm.raw,"_PIN","."),_xlpm.mainPart,MID(_xlpm.cleanRaw,2,FIND(".",_xlpm.cleanRaw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J359" t="str">
        <f>""</f>
        <v/>
      </c>
      <c r="K359" t="str">
        <f t="shared" si="5"/>
        <v>K11;EDP_AUXN;;95.4633599999996;98.7552;508049;806086;602056;602056;</v>
      </c>
    </row>
    <row r="360" spans="1:11">
      <c r="A360" t="s">
        <v>2618</v>
      </c>
      <c r="B360" t="str">
        <f>_xlfn.XLOOKUP(A360,SITE1!$S$4:$S$1223,SITE1!$T$4:$T$1223)</f>
        <v>EDP_AUXP</v>
      </c>
      <c r="C360" t="str" cm="1">
        <f t="array" ref="C360">_xlfn.TEXTJOIN(",",TRUE,_xlfn.UNIQUE(TRANSPOSE(_xlfn.MAP(_xlfn.XLOOKUP(A360,SITE1!$C$4:$C$1223,SITE1!$G$4:$L$1223),_xlfn.LAMBDA(_xlpm.x,IF(_xlpm.x&lt;&gt;"",TRIM(CLEAN(LEFT(_xlpm.x,FIND(".",_xlpm.x &amp; ".")-1))),""))))))</f>
        <v/>
      </c>
      <c r="D360">
        <v>92.171519999999603</v>
      </c>
      <c r="E360">
        <v>98.755200000000002</v>
      </c>
      <c r="F360" t="str">
        <f>_xlfn.LET(_xlpm.raw,_xlfn.XLOOKUP(A360,SITE1!$C$4:$C$1223,SITE1!$E$4:$E$1223,_xlfn.XLOOKUP(A360,SITE1!$C$4:$C$1223,SITE1!$F$4:$F$1223)),_xlpm.cleanRaw,SUBSTITUTE(SUBSTITUTE(_xlpm.raw,"_PIN","."),"PIN","."),_xlpm.mainPart,MID(_xlpm.cleanRaw,2,FIND(".",_xlpm.cleanRaw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G360" t="str">
        <f>_xlfn.LET(_xlpm.raw,_xlfn.XLOOKUP(A360,SITE3!$C$4:$C$1223,SITE3!$E$4:$E$1223,_xlfn.XLOOKUP(A360,SITE3!$C$4:$C$1223,SITE3!$F$4:$F$1223)),_xlpm.cleanRaw,SUBSTITUTE(_xlpm.raw,"_PIN","."),_xlpm.mainPart,MID(_xlpm.cleanRaw,2,FIND(".",_xlpm.cleanRaw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806088</v>
      </c>
      <c r="H360" t="str">
        <f>_xlfn.LET(_xlpm.raw,_xlfn.XLOOKUP(A360,SITE5!$C$4:$C$1223,SITE5!$E$4:$E$1223,_xlfn.XLOOKUP(A360,SITE5!$C$4:$C$1223,SITE5!$F$4:$F$1223)),_xlpm.cleanRaw,SUBSTITUTE(_xlpm.raw,"_PIN","."),_xlpm.mainPart,MID(_xlpm.cleanRaw,2,FIND(".",_xlpm.cleanRaw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I360" t="str">
        <f>_xlfn.LET(_xlpm.raw,_xlfn.XLOOKUP(A360,SITE5!$C$4:$C$1223,SITE5!$E$4:$E$1223,_xlfn.XLOOKUP(A360,SITE5!$C$4:$C$1223,SITE5!$F$4:$F$1223)),_xlpm.cleanRaw,SUBSTITUTE(_xlpm.raw,"_PIN","."),_xlpm.mainPart,MID(_xlpm.cleanRaw,2,FIND(".",_xlpm.cleanRaw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J360" t="str">
        <f>""</f>
        <v/>
      </c>
      <c r="K360" t="str">
        <f t="shared" si="5"/>
        <v>K12;EDP_AUXP;;92.1715199999996;98.7552;508051;806088;602058;602058;</v>
      </c>
    </row>
    <row r="361" spans="1:11">
      <c r="A361" t="s">
        <v>2659</v>
      </c>
      <c r="B361" t="str">
        <f>_xlfn.XLOOKUP(A361,SITE1!$S$4:$S$1223,SITE1!$T$4:$T$1223)</f>
        <v>EDP_TXN[3]</v>
      </c>
      <c r="C361" t="str" cm="1">
        <f t="array" ref="C361">_xlfn.TEXTJOIN(",",TRUE,_xlfn.UNIQUE(TRANSPOSE(_xlfn.MAP(_xlfn.XLOOKUP(A361,SITE1!$C$4:$C$1223,SITE1!$G$4:$L$1223),_xlfn.LAMBDA(_xlpm.x,IF(_xlpm.x&lt;&gt;"",TRIM(CLEAN(LEFT(_xlpm.x,FIND(".",_xlpm.x &amp; ".")-1))),""))))))</f>
        <v>LA148</v>
      </c>
      <c r="D361">
        <v>88.879679999999595</v>
      </c>
      <c r="E361">
        <v>98.755200000000002</v>
      </c>
      <c r="F361" t="str">
        <f>_xlfn.LET(_xlpm.raw,_xlfn.XLOOKUP(A361,SITE1!$C$4:$C$1223,SITE1!$E$4:$E$1223,_xlfn.XLOOKUP(A361,SITE1!$C$4:$C$1223,SITE1!$F$4:$F$1223)),_xlpm.cleanRaw,SUBSTITUTE(SUBSTITUTE(_xlpm.raw,"_PIN","."),"PIN","."),_xlpm.mainPart,MID(_xlpm.cleanRaw,2,FIND(".",_xlpm.cleanRaw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G361" t="str">
        <f>_xlfn.LET(_xlpm.raw,_xlfn.XLOOKUP(A361,SITE3!$C$4:$C$1223,SITE3!$E$4:$E$1223,_xlfn.XLOOKUP(A361,SITE3!$C$4:$C$1223,SITE3!$F$4:$F$1223)),_xlpm.cleanRaw,SUBSTITUTE(_xlpm.raw,"_PIN","."),_xlpm.mainPart,MID(_xlpm.cleanRaw,2,FIND(".",_xlpm.cleanRaw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502079</v>
      </c>
      <c r="H361" t="str">
        <f>_xlfn.LET(_xlpm.raw,_xlfn.XLOOKUP(A361,SITE5!$C$4:$C$1223,SITE5!$E$4:$E$1223,_xlfn.XLOOKUP(A361,SITE5!$C$4:$C$1223,SITE5!$F$4:$F$1223)),_xlpm.cleanRaw,SUBSTITUTE(_xlpm.raw,"_PIN","."),_xlpm.mainPart,MID(_xlpm.cleanRaw,2,FIND(".",_xlpm.cleanRaw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I361" t="str">
        <f>_xlfn.LET(_xlpm.raw,_xlfn.XLOOKUP(A361,SITE5!$C$4:$C$1223,SITE5!$E$4:$E$1223,_xlfn.XLOOKUP(A361,SITE5!$C$4:$C$1223,SITE5!$F$4:$F$1223)),_xlpm.cleanRaw,SUBSTITUTE(_xlpm.raw,"_PIN","."),_xlpm.mainPart,MID(_xlpm.cleanRaw,2,FIND(".",_xlpm.cleanRaw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J361" t="str">
        <f>""</f>
        <v/>
      </c>
      <c r="K361" t="str">
        <f t="shared" si="5"/>
        <v>K13;EDP_TXN[3];LA148;88.8796799999996;98.7552;508050;502079;706025;706025;</v>
      </c>
    </row>
    <row r="362" spans="1:11">
      <c r="A362" t="s">
        <v>4140</v>
      </c>
      <c r="B362" t="str">
        <f>_xlfn.XLOOKUP(A362,SITE1!$S$4:$S$1223,SITE1!$T$4:$T$1223)</f>
        <v>VSS</v>
      </c>
      <c r="C362" t="str" cm="1">
        <f t="array" ref="C362">_xlfn.TEXTJOIN(",",TRUE,_xlfn.UNIQUE(TRANSPOSE(_xlfn.MAP(_xlfn.XLOOKUP(A362,SITE1!$C$4:$C$1223,SITE1!$G$4:$L$1223),_xlfn.LAMBDA(_xlpm.x,IF(_xlpm.x&lt;&gt;"",TRIM(CLEAN(LEFT(_xlpm.x,FIND(".",_xlpm.x &amp; ".")-1))),""))))))</f>
        <v/>
      </c>
      <c r="D362">
        <v>85.58784</v>
      </c>
      <c r="E362">
        <v>98.755200000000002</v>
      </c>
      <c r="F362" t="str">
        <f>_xlfn.LET(_xlpm.raw,_xlfn.XLOOKUP(A362,SITE1!$C$4:$C$1223,SITE1!$E$4:$E$1223,_xlfn.XLOOKUP(A362,SITE1!$C$4:$C$1223,SITE1!$F$4:$F$1223)),_xlpm.cleanRaw,SUBSTITUTE(SUBSTITUTE(_xlpm.raw,"_PIN","."),"PIN","."),_xlpm.mainPart,MID(_xlpm.cleanRaw,2,FIND(".",_xlpm.cleanRaw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2" t="str">
        <f>_xlfn.LET(_xlpm.raw,_xlfn.XLOOKUP(A362,SITE3!$C$4:$C$1223,SITE3!$E$4:$E$1223,_xlfn.XLOOKUP(A362,SITE3!$C$4:$C$1223,SITE3!$F$4:$F$1223)),_xlpm.cleanRaw,SUBSTITUTE(_xlpm.raw,"_PIN","."),_xlpm.mainPart,MID(_xlpm.cleanRaw,2,FIND(".",_xlpm.cleanRaw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2" t="str">
        <f>_xlfn.LET(_xlpm.raw,_xlfn.XLOOKUP(A362,SITE5!$C$4:$C$1223,SITE5!$E$4:$E$1223,_xlfn.XLOOKUP(A362,SITE5!$C$4:$C$1223,SITE5!$F$4:$F$1223)),_xlpm.cleanRaw,SUBSTITUTE(_xlpm.raw,"_PIN","."),_xlpm.mainPart,MID(_xlpm.cleanRaw,2,FIND(".",_xlpm.cleanRaw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2" t="str">
        <f>_xlfn.LET(_xlpm.raw,_xlfn.XLOOKUP(A362,SITE5!$C$4:$C$1223,SITE5!$E$4:$E$1223,_xlfn.XLOOKUP(A362,SITE5!$C$4:$C$1223,SITE5!$F$4:$F$1223)),_xlpm.cleanRaw,SUBSTITUTE(_xlpm.raw,"_PIN","."),_xlpm.mainPart,MID(_xlpm.cleanRaw,2,FIND(".",_xlpm.cleanRaw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2" t="str">
        <f>""</f>
        <v/>
      </c>
      <c r="K362" t="str">
        <f t="shared" si="5"/>
        <v>K14;VSS;;85.58784;98.7552;;;;;</v>
      </c>
    </row>
    <row r="363" spans="1:11">
      <c r="A363" t="s">
        <v>4141</v>
      </c>
      <c r="B363" t="str">
        <f>_xlfn.XLOOKUP(A363,SITE1!$S$4:$S$1223,SITE1!$T$4:$T$1223)</f>
        <v>VSS</v>
      </c>
      <c r="C363" t="str" cm="1">
        <f t="array" ref="C363">_xlfn.TEXTJOIN(",",TRUE,_xlfn.UNIQUE(TRANSPOSE(_xlfn.MAP(_xlfn.XLOOKUP(A363,SITE1!$C$4:$C$1223,SITE1!$G$4:$L$1223),_xlfn.LAMBDA(_xlpm.x,IF(_xlpm.x&lt;&gt;"",TRIM(CLEAN(LEFT(_xlpm.x,FIND(".",_xlpm.x &amp; ".")-1))),""))))))</f>
        <v/>
      </c>
      <c r="D363">
        <v>82.296000000000006</v>
      </c>
      <c r="E363">
        <v>98.755200000000002</v>
      </c>
      <c r="F363" t="str">
        <f>_xlfn.LET(_xlpm.raw,_xlfn.XLOOKUP(A363,SITE1!$C$4:$C$1223,SITE1!$E$4:$E$1223,_xlfn.XLOOKUP(A363,SITE1!$C$4:$C$1223,SITE1!$F$4:$F$1223)),_xlpm.cleanRaw,SUBSTITUTE(SUBSTITUTE(_xlpm.raw,"_PIN","."),"PIN","."),_xlpm.mainPart,MID(_xlpm.cleanRaw,2,FIND(".",_xlpm.cleanRaw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_xlfn.LET(_xlpm.raw,_xlfn.XLOOKUP(A363,SITE3!$C$4:$C$1223,SITE3!$E$4:$E$1223,_xlfn.XLOOKUP(A363,SITE3!$C$4:$C$1223,SITE3!$F$4:$F$1223)),_xlpm.cleanRaw,SUBSTITUTE(_xlpm.raw,"_PIN","."),_xlpm.mainPart,MID(_xlpm.cleanRaw,2,FIND(".",_xlpm.cleanRaw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3" t="str">
        <f>_xlfn.LET(_xlpm.raw,_xlfn.XLOOKUP(A363,SITE5!$C$4:$C$1223,SITE5!$E$4:$E$1223,_xlfn.XLOOKUP(A363,SITE5!$C$4:$C$1223,SITE5!$F$4:$F$1223)),_xlpm.cleanRaw,SUBSTITUTE(_xlpm.raw,"_PIN","."),_xlpm.mainPart,MID(_xlpm.cleanRaw,2,FIND(".",_xlpm.cleanRaw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3" t="str">
        <f>_xlfn.LET(_xlpm.raw,_xlfn.XLOOKUP(A363,SITE5!$C$4:$C$1223,SITE5!$E$4:$E$1223,_xlfn.XLOOKUP(A363,SITE5!$C$4:$C$1223,SITE5!$F$4:$F$1223)),_xlpm.cleanRaw,SUBSTITUTE(_xlpm.raw,"_PIN","."),_xlpm.mainPart,MID(_xlpm.cleanRaw,2,FIND(".",_xlpm.cleanRaw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3" t="str">
        <f>""</f>
        <v/>
      </c>
      <c r="K363" t="str">
        <f t="shared" si="5"/>
        <v>K15;VSS;;82.296;98.7552;;;;;</v>
      </c>
    </row>
    <row r="364" spans="1:11">
      <c r="A364" t="s">
        <v>2713</v>
      </c>
      <c r="B364" t="str">
        <f>_xlfn.XLOOKUP(A364,SITE1!$S$4:$S$1223,SITE1!$T$4:$T$1223)</f>
        <v>FIVR_PROBE_ANA[1]</v>
      </c>
      <c r="C364" t="str" cm="1">
        <f t="array" ref="C364">_xlfn.TEXTJOIN(",",TRUE,_xlfn.UNIQUE(TRANSPOSE(_xlfn.MAP(_xlfn.XLOOKUP(A364,SITE1!$C$4:$C$1223,SITE1!$G$4:$L$1223),_xlfn.LAMBDA(_xlpm.x,IF(_xlpm.x&lt;&gt;"",TRIM(CLEAN(LEFT(_xlpm.x,FIND(".",_xlpm.x &amp; ".")-1))),""))))))</f>
        <v>TPA89</v>
      </c>
      <c r="D364">
        <v>79.004159999999999</v>
      </c>
      <c r="E364">
        <v>98.755200000000002</v>
      </c>
      <c r="F364" t="str">
        <f>_xlfn.LET(_xlpm.raw,_xlfn.XLOOKUP(A364,SITE1!$C$4:$C$1223,SITE1!$E$4:$E$1223,_xlfn.XLOOKUP(A364,SITE1!$C$4:$C$1223,SITE1!$F$4:$F$1223)),_xlpm.cleanRaw,SUBSTITUTE(SUBSTITUTE(_xlpm.raw,"_PIN","."),"PIN","."),_xlpm.mainPart,MID(_xlpm.cleanRaw,2,FIND(".",_xlpm.cleanRaw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G364" t="str">
        <f>_xlfn.LET(_xlpm.raw,_xlfn.XLOOKUP(A364,SITE3!$C$4:$C$1223,SITE3!$E$4:$E$1223,_xlfn.XLOOKUP(A364,SITE3!$C$4:$C$1223,SITE3!$F$4:$F$1223)),_xlpm.cleanRaw,SUBSTITUTE(_xlpm.raw,"_PIN","."),_xlpm.mainPart,MID(_xlpm.cleanRaw,2,FIND(".",_xlpm.cleanRaw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808054</v>
      </c>
      <c r="H364" t="str">
        <f>_xlfn.LET(_xlpm.raw,_xlfn.XLOOKUP(A364,SITE5!$C$4:$C$1223,SITE5!$E$4:$E$1223,_xlfn.XLOOKUP(A364,SITE5!$C$4:$C$1223,SITE5!$F$4:$F$1223)),_xlpm.cleanRaw,SUBSTITUTE(_xlpm.raw,"_PIN","."),_xlpm.mainPart,MID(_xlpm.cleanRaw,2,FIND(".",_xlpm.cleanRaw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I364" t="str">
        <f>_xlfn.LET(_xlpm.raw,_xlfn.XLOOKUP(A364,SITE5!$C$4:$C$1223,SITE5!$E$4:$E$1223,_xlfn.XLOOKUP(A364,SITE5!$C$4:$C$1223,SITE5!$F$4:$F$1223)),_xlpm.cleanRaw,SUBSTITUTE(_xlpm.raw,"_PIN","."),_xlpm.mainPart,MID(_xlpm.cleanRaw,2,FIND(".",_xlpm.cleanRaw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J364" t="str">
        <f>""</f>
        <v/>
      </c>
      <c r="K364" t="str">
        <f t="shared" si="5"/>
        <v>K16;FIVR_PROBE_ANA[1];TPA89;79.00416;98.7552;504088;808054;707092;707092;</v>
      </c>
    </row>
    <row r="365" spans="1:11">
      <c r="A365" t="s">
        <v>3694</v>
      </c>
      <c r="B365" t="str">
        <f>_xlfn.XLOOKUP(A365,SITE1!$S$4:$S$1223,SITE1!$T$4:$T$1223)</f>
        <v>VCCCORE</v>
      </c>
      <c r="C365" t="str" cm="1">
        <f t="array" ref="C365">_xlfn.TEXTJOIN(",",TRUE,_xlfn.UNIQUE(TRANSPOSE(_xlfn.MAP(_xlfn.XLOOKUP(A365,SITE1!$C$4:$C$1223,SITE1!$G$4:$L$1223),_xlfn.LAMBDA(_xlpm.x,IF(_xlpm.x&lt;&gt;"",TRIM(CLEAN(LEFT(_xlpm.x,FIND(".",_xlpm.x &amp; ".")-1))),""))))))</f>
        <v/>
      </c>
      <c r="D365">
        <v>75.712320000000005</v>
      </c>
      <c r="E365">
        <v>98.755200000000002</v>
      </c>
      <c r="F365" t="str">
        <f>_xlfn.LET(_xlpm.raw,_xlfn.XLOOKUP(A365,SITE1!$C$4:$C$1223,SITE1!$E$4:$E$1223,_xlfn.XLOOKUP(A365,SITE1!$C$4:$C$1223,SITE1!$F$4:$F$1223)),_xlpm.cleanRaw,SUBSTITUTE(SUBSTITUTE(_xlpm.raw,"_PIN","."),"PIN","."),_xlpm.mainPart,MID(_xlpm.cleanRaw,2,FIND(".",_xlpm.cleanRaw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5" t="str">
        <f>_xlfn.LET(_xlpm.raw,_xlfn.XLOOKUP(A365,SITE3!$C$4:$C$1223,SITE3!$E$4:$E$1223,_xlfn.XLOOKUP(A365,SITE3!$C$4:$C$1223,SITE3!$F$4:$F$1223)),_xlpm.cleanRaw,SUBSTITUTE(_xlpm.raw,"_PIN","."),_xlpm.mainPart,MID(_xlpm.cleanRaw,2,FIND(".",_xlpm.cleanRaw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5" t="str">
        <f>_xlfn.LET(_xlpm.raw,_xlfn.XLOOKUP(A365,SITE5!$C$4:$C$1223,SITE5!$E$4:$E$1223,_xlfn.XLOOKUP(A365,SITE5!$C$4:$C$1223,SITE5!$F$4:$F$1223)),_xlpm.cleanRaw,SUBSTITUTE(_xlpm.raw,"_PIN","."),_xlpm.mainPart,MID(_xlpm.cleanRaw,2,FIND(".",_xlpm.cleanRaw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5" t="str">
        <f>_xlfn.LET(_xlpm.raw,_xlfn.XLOOKUP(A365,SITE5!$C$4:$C$1223,SITE5!$E$4:$E$1223,_xlfn.XLOOKUP(A365,SITE5!$C$4:$C$1223,SITE5!$F$4:$F$1223)),_xlpm.cleanRaw,SUBSTITUTE(_xlpm.raw,"_PIN","."),_xlpm.mainPart,MID(_xlpm.cleanRaw,2,FIND(".",_xlpm.cleanRaw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5" t="str">
        <f>""</f>
        <v/>
      </c>
      <c r="K365" t="str">
        <f t="shared" si="5"/>
        <v>K17;VCCCORE;;75.71232;98.7552;;;;;</v>
      </c>
    </row>
    <row r="366" spans="1:11">
      <c r="A366" t="s">
        <v>4142</v>
      </c>
      <c r="B366" t="str">
        <f>_xlfn.XLOOKUP(A366,SITE1!$S$4:$S$1223,SITE1!$T$4:$T$1223)</f>
        <v>VSS</v>
      </c>
      <c r="C366" t="str" cm="1">
        <f t="array" ref="C366">_xlfn.TEXTJOIN(",",TRUE,_xlfn.UNIQUE(TRANSPOSE(_xlfn.MAP(_xlfn.XLOOKUP(A366,SITE1!$C$4:$C$1223,SITE1!$G$4:$L$1223),_xlfn.LAMBDA(_xlpm.x,IF(_xlpm.x&lt;&gt;"",TRIM(CLEAN(LEFT(_xlpm.x,FIND(".",_xlpm.x &amp; ".")-1))),""))))))</f>
        <v/>
      </c>
      <c r="D366">
        <v>72.420479999999998</v>
      </c>
      <c r="E366">
        <v>98.755200000000002</v>
      </c>
      <c r="F366" t="str">
        <f>_xlfn.LET(_xlpm.raw,_xlfn.XLOOKUP(A366,SITE1!$C$4:$C$1223,SITE1!$E$4:$E$1223,_xlfn.XLOOKUP(A366,SITE1!$C$4:$C$1223,SITE1!$F$4:$F$1223)),_xlpm.cleanRaw,SUBSTITUTE(SUBSTITUTE(_xlpm.raw,"_PIN","."),"PIN","."),_xlpm.mainPart,MID(_xlpm.cleanRaw,2,FIND(".",_xlpm.cleanRaw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6" t="str">
        <f>_xlfn.LET(_xlpm.raw,_xlfn.XLOOKUP(A366,SITE3!$C$4:$C$1223,SITE3!$E$4:$E$1223,_xlfn.XLOOKUP(A366,SITE3!$C$4:$C$1223,SITE3!$F$4:$F$1223)),_xlpm.cleanRaw,SUBSTITUTE(_xlpm.raw,"_PIN","."),_xlpm.mainPart,MID(_xlpm.cleanRaw,2,FIND(".",_xlpm.cleanRaw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6" t="str">
        <f>_xlfn.LET(_xlpm.raw,_xlfn.XLOOKUP(A366,SITE5!$C$4:$C$1223,SITE5!$E$4:$E$1223,_xlfn.XLOOKUP(A366,SITE5!$C$4:$C$1223,SITE5!$F$4:$F$1223)),_xlpm.cleanRaw,SUBSTITUTE(_xlpm.raw,"_PIN","."),_xlpm.mainPart,MID(_xlpm.cleanRaw,2,FIND(".",_xlpm.cleanRaw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6" t="str">
        <f>_xlfn.LET(_xlpm.raw,_xlfn.XLOOKUP(A366,SITE5!$C$4:$C$1223,SITE5!$E$4:$E$1223,_xlfn.XLOOKUP(A366,SITE5!$C$4:$C$1223,SITE5!$F$4:$F$1223)),_xlpm.cleanRaw,SUBSTITUTE(_xlpm.raw,"_PIN","."),_xlpm.mainPart,MID(_xlpm.cleanRaw,2,FIND(".",_xlpm.cleanRaw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6" t="str">
        <f>""</f>
        <v/>
      </c>
      <c r="K366" t="str">
        <f t="shared" si="5"/>
        <v>K18;VSS;;72.42048;98.7552;;;;;</v>
      </c>
    </row>
    <row r="367" spans="1:11">
      <c r="A367" t="s">
        <v>3695</v>
      </c>
      <c r="B367" t="str">
        <f>_xlfn.XLOOKUP(A367,SITE1!$S$4:$S$1223,SITE1!$T$4:$T$1223)</f>
        <v>VCCCORE</v>
      </c>
      <c r="C367" t="str" cm="1">
        <f t="array" ref="C367">_xlfn.TEXTJOIN(",",TRUE,_xlfn.UNIQUE(TRANSPOSE(_xlfn.MAP(_xlfn.XLOOKUP(A367,SITE1!$C$4:$C$1223,SITE1!$G$4:$L$1223),_xlfn.LAMBDA(_xlpm.x,IF(_xlpm.x&lt;&gt;"",TRIM(CLEAN(LEFT(_xlpm.x,FIND(".",_xlpm.x &amp; ".")-1))),""))))))</f>
        <v/>
      </c>
      <c r="D367">
        <v>69.128639999999905</v>
      </c>
      <c r="E367">
        <v>98.755200000000002</v>
      </c>
      <c r="F367" t="str">
        <f>_xlfn.LET(_xlpm.raw,_xlfn.XLOOKUP(A367,SITE1!$C$4:$C$1223,SITE1!$E$4:$E$1223,_xlfn.XLOOKUP(A367,SITE1!$C$4:$C$1223,SITE1!$F$4:$F$1223)),_xlpm.cleanRaw,SUBSTITUTE(SUBSTITUTE(_xlpm.raw,"_PIN","."),"PIN","."),_xlpm.mainPart,MID(_xlpm.cleanRaw,2,FIND(".",_xlpm.cleanRaw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7" t="str">
        <f>_xlfn.LET(_xlpm.raw,_xlfn.XLOOKUP(A367,SITE3!$C$4:$C$1223,SITE3!$E$4:$E$1223,_xlfn.XLOOKUP(A367,SITE3!$C$4:$C$1223,SITE3!$F$4:$F$1223)),_xlpm.cleanRaw,SUBSTITUTE(_xlpm.raw,"_PIN","."),_xlpm.mainPart,MID(_xlpm.cleanRaw,2,FIND(".",_xlpm.cleanRaw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7" t="str">
        <f>_xlfn.LET(_xlpm.raw,_xlfn.XLOOKUP(A367,SITE5!$C$4:$C$1223,SITE5!$E$4:$E$1223,_xlfn.XLOOKUP(A367,SITE5!$C$4:$C$1223,SITE5!$F$4:$F$1223)),_xlpm.cleanRaw,SUBSTITUTE(_xlpm.raw,"_PIN","."),_xlpm.mainPart,MID(_xlpm.cleanRaw,2,FIND(".",_xlpm.cleanRaw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7" t="str">
        <f>_xlfn.LET(_xlpm.raw,_xlfn.XLOOKUP(A367,SITE5!$C$4:$C$1223,SITE5!$E$4:$E$1223,_xlfn.XLOOKUP(A367,SITE5!$C$4:$C$1223,SITE5!$F$4:$F$1223)),_xlpm.cleanRaw,SUBSTITUTE(_xlpm.raw,"_PIN","."),_xlpm.mainPart,MID(_xlpm.cleanRaw,2,FIND(".",_xlpm.cleanRaw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7" t="str">
        <f>""</f>
        <v/>
      </c>
      <c r="K367" t="str">
        <f t="shared" si="5"/>
        <v>K19;VCCCORE;;69.1286399999999;98.7552;;;;;</v>
      </c>
    </row>
    <row r="368" spans="1:11">
      <c r="A368" t="s">
        <v>4143</v>
      </c>
      <c r="B368" t="str">
        <f>_xlfn.XLOOKUP(A368,SITE1!$S$4:$S$1223,SITE1!$T$4:$T$1223)</f>
        <v>VSS</v>
      </c>
      <c r="C368" t="str" cm="1">
        <f t="array" ref="C368">_xlfn.TEXTJOIN(",",TRUE,_xlfn.UNIQUE(TRANSPOSE(_xlfn.MAP(_xlfn.XLOOKUP(A368,SITE1!$C$4:$C$1223,SITE1!$G$4:$L$1223),_xlfn.LAMBDA(_xlpm.x,IF(_xlpm.x&lt;&gt;"",TRIM(CLEAN(LEFT(_xlpm.x,FIND(".",_xlpm.x &amp; ".")-1))),""))))))</f>
        <v/>
      </c>
      <c r="D368">
        <v>65.836799999999997</v>
      </c>
      <c r="E368">
        <v>98.755200000000002</v>
      </c>
      <c r="F368" t="str">
        <f>_xlfn.LET(_xlpm.raw,_xlfn.XLOOKUP(A368,SITE1!$C$4:$C$1223,SITE1!$E$4:$E$1223,_xlfn.XLOOKUP(A368,SITE1!$C$4:$C$1223,SITE1!$F$4:$F$1223)),_xlpm.cleanRaw,SUBSTITUTE(SUBSTITUTE(_xlpm.raw,"_PIN","."),"PIN","."),_xlpm.mainPart,MID(_xlpm.cleanRaw,2,FIND(".",_xlpm.cleanRaw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8" t="str">
        <f>_xlfn.LET(_xlpm.raw,_xlfn.XLOOKUP(A368,SITE3!$C$4:$C$1223,SITE3!$E$4:$E$1223,_xlfn.XLOOKUP(A368,SITE3!$C$4:$C$1223,SITE3!$F$4:$F$1223)),_xlpm.cleanRaw,SUBSTITUTE(_xlpm.raw,"_PIN","."),_xlpm.mainPart,MID(_xlpm.cleanRaw,2,FIND(".",_xlpm.cleanRaw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8" t="str">
        <f>_xlfn.LET(_xlpm.raw,_xlfn.XLOOKUP(A368,SITE5!$C$4:$C$1223,SITE5!$E$4:$E$1223,_xlfn.XLOOKUP(A368,SITE5!$C$4:$C$1223,SITE5!$F$4:$F$1223)),_xlpm.cleanRaw,SUBSTITUTE(_xlpm.raw,"_PIN","."),_xlpm.mainPart,MID(_xlpm.cleanRaw,2,FIND(".",_xlpm.cleanRaw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8" t="str">
        <f>_xlfn.LET(_xlpm.raw,_xlfn.XLOOKUP(A368,SITE5!$C$4:$C$1223,SITE5!$E$4:$E$1223,_xlfn.XLOOKUP(A368,SITE5!$C$4:$C$1223,SITE5!$F$4:$F$1223)),_xlpm.cleanRaw,SUBSTITUTE(_xlpm.raw,"_PIN","."),_xlpm.mainPart,MID(_xlpm.cleanRaw,2,FIND(".",_xlpm.cleanRaw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8" t="str">
        <f>""</f>
        <v/>
      </c>
      <c r="K368" t="str">
        <f t="shared" si="5"/>
        <v>K20;VSS;;65.8368;98.7552;;;;;</v>
      </c>
    </row>
    <row r="369" spans="1:11">
      <c r="A369" t="s">
        <v>3696</v>
      </c>
      <c r="B369" t="str">
        <f>_xlfn.XLOOKUP(A369,SITE1!$S$4:$S$1223,SITE1!$T$4:$T$1223)</f>
        <v>VCCCORE</v>
      </c>
      <c r="C369" t="str" cm="1">
        <f t="array" ref="C369">_xlfn.TEXTJOIN(",",TRUE,_xlfn.UNIQUE(TRANSPOSE(_xlfn.MAP(_xlfn.XLOOKUP(A369,SITE1!$C$4:$C$1223,SITE1!$G$4:$L$1223),_xlfn.LAMBDA(_xlpm.x,IF(_xlpm.x&lt;&gt;"",TRIM(CLEAN(LEFT(_xlpm.x,FIND(".",_xlpm.x &amp; ".")-1))),""))))))</f>
        <v/>
      </c>
      <c r="D369">
        <v>62.544960000000003</v>
      </c>
      <c r="E369">
        <v>98.755200000000002</v>
      </c>
      <c r="F369" t="str">
        <f>_xlfn.LET(_xlpm.raw,_xlfn.XLOOKUP(A369,SITE1!$C$4:$C$1223,SITE1!$E$4:$E$1223,_xlfn.XLOOKUP(A369,SITE1!$C$4:$C$1223,SITE1!$F$4:$F$1223)),_xlpm.cleanRaw,SUBSTITUTE(SUBSTITUTE(_xlpm.raw,"_PIN","."),"PIN","."),_xlpm.mainPart,MID(_xlpm.cleanRaw,2,FIND(".",_xlpm.cleanRaw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9" t="str">
        <f>_xlfn.LET(_xlpm.raw,_xlfn.XLOOKUP(A369,SITE3!$C$4:$C$1223,SITE3!$E$4:$E$1223,_xlfn.XLOOKUP(A369,SITE3!$C$4:$C$1223,SITE3!$F$4:$F$1223)),_xlpm.cleanRaw,SUBSTITUTE(_xlpm.raw,"_PIN","."),_xlpm.mainPart,MID(_xlpm.cleanRaw,2,FIND(".",_xlpm.cleanRaw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9" t="str">
        <f>_xlfn.LET(_xlpm.raw,_xlfn.XLOOKUP(A369,SITE5!$C$4:$C$1223,SITE5!$E$4:$E$1223,_xlfn.XLOOKUP(A369,SITE5!$C$4:$C$1223,SITE5!$F$4:$F$1223)),_xlpm.cleanRaw,SUBSTITUTE(_xlpm.raw,"_PIN","."),_xlpm.mainPart,MID(_xlpm.cleanRaw,2,FIND(".",_xlpm.cleanRaw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9" t="str">
        <f>_xlfn.LET(_xlpm.raw,_xlfn.XLOOKUP(A369,SITE5!$C$4:$C$1223,SITE5!$E$4:$E$1223,_xlfn.XLOOKUP(A369,SITE5!$C$4:$C$1223,SITE5!$F$4:$F$1223)),_xlpm.cleanRaw,SUBSTITUTE(_xlpm.raw,"_PIN","."),_xlpm.mainPart,MID(_xlpm.cleanRaw,2,FIND(".",_xlpm.cleanRaw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9" t="str">
        <f>""</f>
        <v/>
      </c>
      <c r="K369" t="str">
        <f t="shared" si="5"/>
        <v>K21;VCCCORE;;62.54496;98.7552;;;;;</v>
      </c>
    </row>
    <row r="370" spans="1:11">
      <c r="A370" t="s">
        <v>4144</v>
      </c>
      <c r="B370" t="str">
        <f>_xlfn.XLOOKUP(A370,SITE1!$S$4:$S$1223,SITE1!$T$4:$T$1223)</f>
        <v>VSS</v>
      </c>
      <c r="C370" t="str" cm="1">
        <f t="array" ref="C370">_xlfn.TEXTJOIN(",",TRUE,_xlfn.UNIQUE(TRANSPOSE(_xlfn.MAP(_xlfn.XLOOKUP(A370,SITE1!$C$4:$C$1223,SITE1!$G$4:$L$1223),_xlfn.LAMBDA(_xlpm.x,IF(_xlpm.x&lt;&gt;"",TRIM(CLEAN(LEFT(_xlpm.x,FIND(".",_xlpm.x &amp; ".")-1))),""))))))</f>
        <v/>
      </c>
      <c r="D370">
        <v>59.253120000000003</v>
      </c>
      <c r="E370">
        <v>98.755200000000002</v>
      </c>
      <c r="F370" t="str">
        <f>_xlfn.LET(_xlpm.raw,_xlfn.XLOOKUP(A370,SITE1!$C$4:$C$1223,SITE1!$E$4:$E$1223,_xlfn.XLOOKUP(A370,SITE1!$C$4:$C$1223,SITE1!$F$4:$F$1223)),_xlpm.cleanRaw,SUBSTITUTE(SUBSTITUTE(_xlpm.raw,"_PIN","."),"PIN","."),_xlpm.mainPart,MID(_xlpm.cleanRaw,2,FIND(".",_xlpm.cleanRaw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_xlfn.LET(_xlpm.raw,_xlfn.XLOOKUP(A370,SITE3!$C$4:$C$1223,SITE3!$E$4:$E$1223,_xlfn.XLOOKUP(A370,SITE3!$C$4:$C$1223,SITE3!$F$4:$F$1223)),_xlpm.cleanRaw,SUBSTITUTE(_xlpm.raw,"_PIN","."),_xlpm.mainPart,MID(_xlpm.cleanRaw,2,FIND(".",_xlpm.cleanRaw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0" t="str">
        <f>_xlfn.LET(_xlpm.raw,_xlfn.XLOOKUP(A370,SITE5!$C$4:$C$1223,SITE5!$E$4:$E$1223,_xlfn.XLOOKUP(A370,SITE5!$C$4:$C$1223,SITE5!$F$4:$F$1223)),_xlpm.cleanRaw,SUBSTITUTE(_xlpm.raw,"_PIN","."),_xlpm.mainPart,MID(_xlpm.cleanRaw,2,FIND(".",_xlpm.cleanRaw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0" t="str">
        <f>_xlfn.LET(_xlpm.raw,_xlfn.XLOOKUP(A370,SITE5!$C$4:$C$1223,SITE5!$E$4:$E$1223,_xlfn.XLOOKUP(A370,SITE5!$C$4:$C$1223,SITE5!$F$4:$F$1223)),_xlpm.cleanRaw,SUBSTITUTE(_xlpm.raw,"_PIN","."),_xlpm.mainPart,MID(_xlpm.cleanRaw,2,FIND(".",_xlpm.cleanRaw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0" t="str">
        <f>""</f>
        <v/>
      </c>
      <c r="K370" t="str">
        <f t="shared" si="5"/>
        <v>K22;VSS;;59.25312;98.7552;;;;;</v>
      </c>
    </row>
    <row r="371" spans="1:11">
      <c r="A371" t="s">
        <v>3697</v>
      </c>
      <c r="B371" t="str">
        <f>_xlfn.XLOOKUP(A371,SITE1!$S$4:$S$1223,SITE1!$T$4:$T$1223)</f>
        <v>VCCCORE</v>
      </c>
      <c r="C371" t="str" cm="1">
        <f t="array" ref="C371">_xlfn.TEXTJOIN(",",TRUE,_xlfn.UNIQUE(TRANSPOSE(_xlfn.MAP(_xlfn.XLOOKUP(A371,SITE1!$C$4:$C$1223,SITE1!$G$4:$L$1223),_xlfn.LAMBDA(_xlpm.x,IF(_xlpm.x&lt;&gt;"",TRIM(CLEAN(LEFT(_xlpm.x,FIND(".",_xlpm.x &amp; ".")-1))),""))))))</f>
        <v/>
      </c>
      <c r="D371">
        <v>55.961279999999597</v>
      </c>
      <c r="E371">
        <v>98.755200000000002</v>
      </c>
      <c r="F371" t="str">
        <f>_xlfn.LET(_xlpm.raw,_xlfn.XLOOKUP(A371,SITE1!$C$4:$C$1223,SITE1!$E$4:$E$1223,_xlfn.XLOOKUP(A371,SITE1!$C$4:$C$1223,SITE1!$F$4:$F$1223)),_xlpm.cleanRaw,SUBSTITUTE(SUBSTITUTE(_xlpm.raw,"_PIN","."),"PIN","."),_xlpm.mainPart,MID(_xlpm.cleanRaw,2,FIND(".",_xlpm.cleanRaw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_xlfn.LET(_xlpm.raw,_xlfn.XLOOKUP(A371,SITE3!$C$4:$C$1223,SITE3!$E$4:$E$1223,_xlfn.XLOOKUP(A371,SITE3!$C$4:$C$1223,SITE3!$F$4:$F$1223)),_xlpm.cleanRaw,SUBSTITUTE(_xlpm.raw,"_PIN","."),_xlpm.mainPart,MID(_xlpm.cleanRaw,2,FIND(".",_xlpm.cleanRaw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1" t="str">
        <f>_xlfn.LET(_xlpm.raw,_xlfn.XLOOKUP(A371,SITE5!$C$4:$C$1223,SITE5!$E$4:$E$1223,_xlfn.XLOOKUP(A371,SITE5!$C$4:$C$1223,SITE5!$F$4:$F$1223)),_xlpm.cleanRaw,SUBSTITUTE(_xlpm.raw,"_PIN","."),_xlpm.mainPart,MID(_xlpm.cleanRaw,2,FIND(".",_xlpm.cleanRaw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1" t="str">
        <f>_xlfn.LET(_xlpm.raw,_xlfn.XLOOKUP(A371,SITE5!$C$4:$C$1223,SITE5!$E$4:$E$1223,_xlfn.XLOOKUP(A371,SITE5!$C$4:$C$1223,SITE5!$F$4:$F$1223)),_xlpm.cleanRaw,SUBSTITUTE(_xlpm.raw,"_PIN","."),_xlpm.mainPart,MID(_xlpm.cleanRaw,2,FIND(".",_xlpm.cleanRaw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1" t="str">
        <f>""</f>
        <v/>
      </c>
      <c r="K371" t="str">
        <f t="shared" si="5"/>
        <v>K23;VCCCORE;;55.9612799999996;98.7552;;;;;</v>
      </c>
    </row>
    <row r="372" spans="1:11">
      <c r="A372" t="s">
        <v>4145</v>
      </c>
      <c r="B372" t="str">
        <f>_xlfn.XLOOKUP(A372,SITE1!$S$4:$S$1223,SITE1!$T$4:$T$1223)</f>
        <v>VSS</v>
      </c>
      <c r="C372" t="str" cm="1">
        <f t="array" ref="C372">_xlfn.TEXTJOIN(",",TRUE,_xlfn.UNIQUE(TRANSPOSE(_xlfn.MAP(_xlfn.XLOOKUP(A372,SITE1!$C$4:$C$1223,SITE1!$G$4:$L$1223),_xlfn.LAMBDA(_xlpm.x,IF(_xlpm.x&lt;&gt;"",TRIM(CLEAN(LEFT(_xlpm.x,FIND(".",_xlpm.x &amp; ".")-1))),""))))))</f>
        <v/>
      </c>
      <c r="D372">
        <v>52.669439999999597</v>
      </c>
      <c r="E372">
        <v>98.755200000000002</v>
      </c>
      <c r="F372" t="str">
        <f>_xlfn.LET(_xlpm.raw,_xlfn.XLOOKUP(A372,SITE1!$C$4:$C$1223,SITE1!$E$4:$E$1223,_xlfn.XLOOKUP(A372,SITE1!$C$4:$C$1223,SITE1!$F$4:$F$1223)),_xlpm.cleanRaw,SUBSTITUTE(SUBSTITUTE(_xlpm.raw,"_PIN","."),"PIN","."),_xlpm.mainPart,MID(_xlpm.cleanRaw,2,FIND(".",_xlpm.cleanRaw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_xlfn.LET(_xlpm.raw,_xlfn.XLOOKUP(A372,SITE3!$C$4:$C$1223,SITE3!$E$4:$E$1223,_xlfn.XLOOKUP(A372,SITE3!$C$4:$C$1223,SITE3!$F$4:$F$1223)),_xlpm.cleanRaw,SUBSTITUTE(_xlpm.raw,"_PIN","."),_xlpm.mainPart,MID(_xlpm.cleanRaw,2,FIND(".",_xlpm.cleanRaw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2" t="str">
        <f>_xlfn.LET(_xlpm.raw,_xlfn.XLOOKUP(A372,SITE5!$C$4:$C$1223,SITE5!$E$4:$E$1223,_xlfn.XLOOKUP(A372,SITE5!$C$4:$C$1223,SITE5!$F$4:$F$1223)),_xlpm.cleanRaw,SUBSTITUTE(_xlpm.raw,"_PIN","."),_xlpm.mainPart,MID(_xlpm.cleanRaw,2,FIND(".",_xlpm.cleanRaw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2" t="str">
        <f>_xlfn.LET(_xlpm.raw,_xlfn.XLOOKUP(A372,SITE5!$C$4:$C$1223,SITE5!$E$4:$E$1223,_xlfn.XLOOKUP(A372,SITE5!$C$4:$C$1223,SITE5!$F$4:$F$1223)),_xlpm.cleanRaw,SUBSTITUTE(_xlpm.raw,"_PIN","."),_xlpm.mainPart,MID(_xlpm.cleanRaw,2,FIND(".",_xlpm.cleanRaw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2" t="str">
        <f>""</f>
        <v/>
      </c>
      <c r="K372" t="str">
        <f t="shared" si="5"/>
        <v>K24;VSS;;52.6694399999996;98.7552;;;;;</v>
      </c>
    </row>
    <row r="373" spans="1:11">
      <c r="A373" t="s">
        <v>3698</v>
      </c>
      <c r="B373" t="str">
        <f>_xlfn.XLOOKUP(A373,SITE1!$S$4:$S$1223,SITE1!$T$4:$T$1223)</f>
        <v>VCCCORE</v>
      </c>
      <c r="C373" t="str" cm="1">
        <f t="array" ref="C373">_xlfn.TEXTJOIN(",",TRUE,_xlfn.UNIQUE(TRANSPOSE(_xlfn.MAP(_xlfn.XLOOKUP(A373,SITE1!$C$4:$C$1223,SITE1!$G$4:$L$1223),_xlfn.LAMBDA(_xlpm.x,IF(_xlpm.x&lt;&gt;"",TRIM(CLEAN(LEFT(_xlpm.x,FIND(".",_xlpm.x &amp; ".")-1))),""))))))</f>
        <v/>
      </c>
      <c r="D373">
        <v>49.377599999999603</v>
      </c>
      <c r="E373">
        <v>98.755200000000002</v>
      </c>
      <c r="F373" t="str">
        <f>_xlfn.LET(_xlpm.raw,_xlfn.XLOOKUP(A373,SITE1!$C$4:$C$1223,SITE1!$E$4:$E$1223,_xlfn.XLOOKUP(A373,SITE1!$C$4:$C$1223,SITE1!$F$4:$F$1223)),_xlpm.cleanRaw,SUBSTITUTE(SUBSTITUTE(_xlpm.raw,"_PIN","."),"PIN","."),_xlpm.mainPart,MID(_xlpm.cleanRaw,2,FIND(".",_xlpm.cleanRaw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_xlfn.LET(_xlpm.raw,_xlfn.XLOOKUP(A373,SITE3!$C$4:$C$1223,SITE3!$E$4:$E$1223,_xlfn.XLOOKUP(A373,SITE3!$C$4:$C$1223,SITE3!$F$4:$F$1223)),_xlpm.cleanRaw,SUBSTITUTE(_xlpm.raw,"_PIN","."),_xlpm.mainPart,MID(_xlpm.cleanRaw,2,FIND(".",_xlpm.cleanRaw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3" t="str">
        <f>_xlfn.LET(_xlpm.raw,_xlfn.XLOOKUP(A373,SITE5!$C$4:$C$1223,SITE5!$E$4:$E$1223,_xlfn.XLOOKUP(A373,SITE5!$C$4:$C$1223,SITE5!$F$4:$F$1223)),_xlpm.cleanRaw,SUBSTITUTE(_xlpm.raw,"_PIN","."),_xlpm.mainPart,MID(_xlpm.cleanRaw,2,FIND(".",_xlpm.cleanRaw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3" t="str">
        <f>_xlfn.LET(_xlpm.raw,_xlfn.XLOOKUP(A373,SITE5!$C$4:$C$1223,SITE5!$E$4:$E$1223,_xlfn.XLOOKUP(A373,SITE5!$C$4:$C$1223,SITE5!$F$4:$F$1223)),_xlpm.cleanRaw,SUBSTITUTE(_xlpm.raw,"_PIN","."),_xlpm.mainPart,MID(_xlpm.cleanRaw,2,FIND(".",_xlpm.cleanRaw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3" t="str">
        <f>""</f>
        <v/>
      </c>
      <c r="K373" t="str">
        <f t="shared" si="5"/>
        <v>K25;VCCCORE;;49.3775999999996;98.7552;;;;;</v>
      </c>
    </row>
    <row r="374" spans="1:11">
      <c r="A374" t="s">
        <v>4146</v>
      </c>
      <c r="B374" t="str">
        <f>_xlfn.XLOOKUP(A374,SITE1!$S$4:$S$1223,SITE1!$T$4:$T$1223)</f>
        <v>VSS</v>
      </c>
      <c r="C374" t="str" cm="1">
        <f t="array" ref="C374">_xlfn.TEXTJOIN(",",TRUE,_xlfn.UNIQUE(TRANSPOSE(_xlfn.MAP(_xlfn.XLOOKUP(A374,SITE1!$C$4:$C$1223,SITE1!$G$4:$L$1223),_xlfn.LAMBDA(_xlpm.x,IF(_xlpm.x&lt;&gt;"",TRIM(CLEAN(LEFT(_xlpm.x,FIND(".",_xlpm.x &amp; ".")-1))),""))))))</f>
        <v/>
      </c>
      <c r="D374">
        <v>46.085759999999603</v>
      </c>
      <c r="E374">
        <v>98.755200000000002</v>
      </c>
      <c r="F374" t="str">
        <f>_xlfn.LET(_xlpm.raw,_xlfn.XLOOKUP(A374,SITE1!$C$4:$C$1223,SITE1!$E$4:$E$1223,_xlfn.XLOOKUP(A374,SITE1!$C$4:$C$1223,SITE1!$F$4:$F$1223)),_xlpm.cleanRaw,SUBSTITUTE(SUBSTITUTE(_xlpm.raw,"_PIN","."),"PIN","."),_xlpm.mainPart,MID(_xlpm.cleanRaw,2,FIND(".",_xlpm.cleanRaw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_xlfn.LET(_xlpm.raw,_xlfn.XLOOKUP(A374,SITE3!$C$4:$C$1223,SITE3!$E$4:$E$1223,_xlfn.XLOOKUP(A374,SITE3!$C$4:$C$1223,SITE3!$F$4:$F$1223)),_xlpm.cleanRaw,SUBSTITUTE(_xlpm.raw,"_PIN","."),_xlpm.mainPart,MID(_xlpm.cleanRaw,2,FIND(".",_xlpm.cleanRaw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4" t="str">
        <f>_xlfn.LET(_xlpm.raw,_xlfn.XLOOKUP(A374,SITE5!$C$4:$C$1223,SITE5!$E$4:$E$1223,_xlfn.XLOOKUP(A374,SITE5!$C$4:$C$1223,SITE5!$F$4:$F$1223)),_xlpm.cleanRaw,SUBSTITUTE(_xlpm.raw,"_PIN","."),_xlpm.mainPart,MID(_xlpm.cleanRaw,2,FIND(".",_xlpm.cleanRaw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4" t="str">
        <f>_xlfn.LET(_xlpm.raw,_xlfn.XLOOKUP(A374,SITE5!$C$4:$C$1223,SITE5!$E$4:$E$1223,_xlfn.XLOOKUP(A374,SITE5!$C$4:$C$1223,SITE5!$F$4:$F$1223)),_xlpm.cleanRaw,SUBSTITUTE(_xlpm.raw,"_PIN","."),_xlpm.mainPart,MID(_xlpm.cleanRaw,2,FIND(".",_xlpm.cleanRaw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4" t="str">
        <f>""</f>
        <v/>
      </c>
      <c r="K374" t="str">
        <f t="shared" si="5"/>
        <v>K26;VSS;;46.0857599999996;98.7552;;;;;</v>
      </c>
    </row>
    <row r="375" spans="1:11">
      <c r="A375" t="s">
        <v>3699</v>
      </c>
      <c r="B375" t="str">
        <f>_xlfn.XLOOKUP(A375,SITE1!$S$4:$S$1223,SITE1!$T$4:$T$1223)</f>
        <v>VCCCORE</v>
      </c>
      <c r="C375" t="str" cm="1">
        <f t="array" ref="C375">_xlfn.TEXTJOIN(",",TRUE,_xlfn.UNIQUE(TRANSPOSE(_xlfn.MAP(_xlfn.XLOOKUP(A375,SITE1!$C$4:$C$1223,SITE1!$G$4:$L$1223),_xlfn.LAMBDA(_xlpm.x,IF(_xlpm.x&lt;&gt;"",TRIM(CLEAN(LEFT(_xlpm.x,FIND(".",_xlpm.x &amp; ".")-1))),""))))))</f>
        <v/>
      </c>
      <c r="D375">
        <v>42.793919999999602</v>
      </c>
      <c r="E375">
        <v>98.755200000000002</v>
      </c>
      <c r="F375" t="str">
        <f>_xlfn.LET(_xlpm.raw,_xlfn.XLOOKUP(A375,SITE1!$C$4:$C$1223,SITE1!$E$4:$E$1223,_xlfn.XLOOKUP(A375,SITE1!$C$4:$C$1223,SITE1!$F$4:$F$1223)),_xlpm.cleanRaw,SUBSTITUTE(SUBSTITUTE(_xlpm.raw,"_PIN","."),"PIN","."),_xlpm.mainPart,MID(_xlpm.cleanRaw,2,FIND(".",_xlpm.cleanRaw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_xlfn.LET(_xlpm.raw,_xlfn.XLOOKUP(A375,SITE3!$C$4:$C$1223,SITE3!$E$4:$E$1223,_xlfn.XLOOKUP(A375,SITE3!$C$4:$C$1223,SITE3!$F$4:$F$1223)),_xlpm.cleanRaw,SUBSTITUTE(_xlpm.raw,"_PIN","."),_xlpm.mainPart,MID(_xlpm.cleanRaw,2,FIND(".",_xlpm.cleanRaw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5" t="str">
        <f>_xlfn.LET(_xlpm.raw,_xlfn.XLOOKUP(A375,SITE5!$C$4:$C$1223,SITE5!$E$4:$E$1223,_xlfn.XLOOKUP(A375,SITE5!$C$4:$C$1223,SITE5!$F$4:$F$1223)),_xlpm.cleanRaw,SUBSTITUTE(_xlpm.raw,"_PIN","."),_xlpm.mainPart,MID(_xlpm.cleanRaw,2,FIND(".",_xlpm.cleanRaw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5" t="str">
        <f>_xlfn.LET(_xlpm.raw,_xlfn.XLOOKUP(A375,SITE5!$C$4:$C$1223,SITE5!$E$4:$E$1223,_xlfn.XLOOKUP(A375,SITE5!$C$4:$C$1223,SITE5!$F$4:$F$1223)),_xlpm.cleanRaw,SUBSTITUTE(_xlpm.raw,"_PIN","."),_xlpm.mainPart,MID(_xlpm.cleanRaw,2,FIND(".",_xlpm.cleanRaw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5" t="str">
        <f>""</f>
        <v/>
      </c>
      <c r="K375" t="str">
        <f t="shared" si="5"/>
        <v>K27;VCCCORE;;42.7939199999996;98.7552;;;;;</v>
      </c>
    </row>
    <row r="376" spans="1:11">
      <c r="A376" t="s">
        <v>4147</v>
      </c>
      <c r="B376" t="str">
        <f>_xlfn.XLOOKUP(A376,SITE1!$S$4:$S$1223,SITE1!$T$4:$T$1223)</f>
        <v>VSS</v>
      </c>
      <c r="C376" t="str" cm="1">
        <f t="array" ref="C376">_xlfn.TEXTJOIN(",",TRUE,_xlfn.UNIQUE(TRANSPOSE(_xlfn.MAP(_xlfn.XLOOKUP(A376,SITE1!$C$4:$C$1223,SITE1!$G$4:$L$1223),_xlfn.LAMBDA(_xlpm.x,IF(_xlpm.x&lt;&gt;"",TRIM(CLEAN(LEFT(_xlpm.x,FIND(".",_xlpm.x &amp; ".")-1))),""))))))</f>
        <v/>
      </c>
      <c r="D376">
        <v>39.502079999999999</v>
      </c>
      <c r="E376">
        <v>98.755200000000002</v>
      </c>
      <c r="F376" t="str">
        <f>_xlfn.LET(_xlpm.raw,_xlfn.XLOOKUP(A376,SITE1!$C$4:$C$1223,SITE1!$E$4:$E$1223,_xlfn.XLOOKUP(A376,SITE1!$C$4:$C$1223,SITE1!$F$4:$F$1223)),_xlpm.cleanRaw,SUBSTITUTE(SUBSTITUTE(_xlpm.raw,"_PIN","."),"PIN","."),_xlpm.mainPart,MID(_xlpm.cleanRaw,2,FIND(".",_xlpm.cleanRaw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_xlfn.LET(_xlpm.raw,_xlfn.XLOOKUP(A376,SITE3!$C$4:$C$1223,SITE3!$E$4:$E$1223,_xlfn.XLOOKUP(A376,SITE3!$C$4:$C$1223,SITE3!$F$4:$F$1223)),_xlpm.cleanRaw,SUBSTITUTE(_xlpm.raw,"_PIN","."),_xlpm.mainPart,MID(_xlpm.cleanRaw,2,FIND(".",_xlpm.cleanRaw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6" t="str">
        <f>_xlfn.LET(_xlpm.raw,_xlfn.XLOOKUP(A376,SITE5!$C$4:$C$1223,SITE5!$E$4:$E$1223,_xlfn.XLOOKUP(A376,SITE5!$C$4:$C$1223,SITE5!$F$4:$F$1223)),_xlpm.cleanRaw,SUBSTITUTE(_xlpm.raw,"_PIN","."),_xlpm.mainPart,MID(_xlpm.cleanRaw,2,FIND(".",_xlpm.cleanRaw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6" t="str">
        <f>_xlfn.LET(_xlpm.raw,_xlfn.XLOOKUP(A376,SITE5!$C$4:$C$1223,SITE5!$E$4:$E$1223,_xlfn.XLOOKUP(A376,SITE5!$C$4:$C$1223,SITE5!$F$4:$F$1223)),_xlpm.cleanRaw,SUBSTITUTE(_xlpm.raw,"_PIN","."),_xlpm.mainPart,MID(_xlpm.cleanRaw,2,FIND(".",_xlpm.cleanRaw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6" t="str">
        <f>""</f>
        <v/>
      </c>
      <c r="K376" t="str">
        <f t="shared" si="5"/>
        <v>K28;VSS;;39.50208;98.7552;;;;;</v>
      </c>
    </row>
    <row r="377" spans="1:11">
      <c r="A377" t="s">
        <v>3700</v>
      </c>
      <c r="B377" t="str">
        <f>_xlfn.XLOOKUP(A377,SITE1!$S$4:$S$1223,SITE1!$T$4:$T$1223)</f>
        <v>VCCCORE</v>
      </c>
      <c r="C377" t="str" cm="1">
        <f t="array" ref="C377">_xlfn.TEXTJOIN(",",TRUE,_xlfn.UNIQUE(TRANSPOSE(_xlfn.MAP(_xlfn.XLOOKUP(A377,SITE1!$C$4:$C$1223,SITE1!$G$4:$L$1223),_xlfn.LAMBDA(_xlpm.x,IF(_xlpm.x&lt;&gt;"",TRIM(CLEAN(LEFT(_xlpm.x,FIND(".",_xlpm.x &amp; ".")-1))),""))))))</f>
        <v/>
      </c>
      <c r="D377">
        <v>36.210239999999999</v>
      </c>
      <c r="E377">
        <v>98.755200000000002</v>
      </c>
      <c r="F377" t="str">
        <f>_xlfn.LET(_xlpm.raw,_xlfn.XLOOKUP(A377,SITE1!$C$4:$C$1223,SITE1!$E$4:$E$1223,_xlfn.XLOOKUP(A377,SITE1!$C$4:$C$1223,SITE1!$F$4:$F$1223)),_xlpm.cleanRaw,SUBSTITUTE(SUBSTITUTE(_xlpm.raw,"_PIN","."),"PIN","."),_xlpm.mainPart,MID(_xlpm.cleanRaw,2,FIND(".",_xlpm.cleanRaw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_xlfn.LET(_xlpm.raw,_xlfn.XLOOKUP(A377,SITE3!$C$4:$C$1223,SITE3!$E$4:$E$1223,_xlfn.XLOOKUP(A377,SITE3!$C$4:$C$1223,SITE3!$F$4:$F$1223)),_xlpm.cleanRaw,SUBSTITUTE(_xlpm.raw,"_PIN","."),_xlpm.mainPart,MID(_xlpm.cleanRaw,2,FIND(".",_xlpm.cleanRaw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7" t="str">
        <f>_xlfn.LET(_xlpm.raw,_xlfn.XLOOKUP(A377,SITE5!$C$4:$C$1223,SITE5!$E$4:$E$1223,_xlfn.XLOOKUP(A377,SITE5!$C$4:$C$1223,SITE5!$F$4:$F$1223)),_xlpm.cleanRaw,SUBSTITUTE(_xlpm.raw,"_PIN","."),_xlpm.mainPart,MID(_xlpm.cleanRaw,2,FIND(".",_xlpm.cleanRaw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7" t="str">
        <f>_xlfn.LET(_xlpm.raw,_xlfn.XLOOKUP(A377,SITE5!$C$4:$C$1223,SITE5!$E$4:$E$1223,_xlfn.XLOOKUP(A377,SITE5!$C$4:$C$1223,SITE5!$F$4:$F$1223)),_xlpm.cleanRaw,SUBSTITUTE(_xlpm.raw,"_PIN","."),_xlpm.mainPart,MID(_xlpm.cleanRaw,2,FIND(".",_xlpm.cleanRaw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7" t="str">
        <f>""</f>
        <v/>
      </c>
      <c r="K377" t="str">
        <f t="shared" si="5"/>
        <v>K29;VCCCORE;;36.21024;98.7552;;;;;</v>
      </c>
    </row>
    <row r="378" spans="1:11">
      <c r="A378" t="s">
        <v>4148</v>
      </c>
      <c r="B378" t="str">
        <f>_xlfn.XLOOKUP(A378,SITE1!$S$4:$S$1223,SITE1!$T$4:$T$1223)</f>
        <v>VSS</v>
      </c>
      <c r="C378" t="str" cm="1">
        <f t="array" ref="C378">_xlfn.TEXTJOIN(",",TRUE,_xlfn.UNIQUE(TRANSPOSE(_xlfn.MAP(_xlfn.XLOOKUP(A378,SITE1!$C$4:$C$1223,SITE1!$G$4:$L$1223),_xlfn.LAMBDA(_xlpm.x,IF(_xlpm.x&lt;&gt;"",TRIM(CLEAN(LEFT(_xlpm.x,FIND(".",_xlpm.x &amp; ".")-1))),""))))))</f>
        <v/>
      </c>
      <c r="D378">
        <v>32.918399999999998</v>
      </c>
      <c r="E378">
        <v>98.755200000000002</v>
      </c>
      <c r="F378" t="str">
        <f>_xlfn.LET(_xlpm.raw,_xlfn.XLOOKUP(A378,SITE1!$C$4:$C$1223,SITE1!$E$4:$E$1223,_xlfn.XLOOKUP(A378,SITE1!$C$4:$C$1223,SITE1!$F$4:$F$1223)),_xlpm.cleanRaw,SUBSTITUTE(SUBSTITUTE(_xlpm.raw,"_PIN","."),"PIN","."),_xlpm.mainPart,MID(_xlpm.cleanRaw,2,FIND(".",_xlpm.cleanRaw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_xlfn.LET(_xlpm.raw,_xlfn.XLOOKUP(A378,SITE3!$C$4:$C$1223,SITE3!$E$4:$E$1223,_xlfn.XLOOKUP(A378,SITE3!$C$4:$C$1223,SITE3!$F$4:$F$1223)),_xlpm.cleanRaw,SUBSTITUTE(_xlpm.raw,"_PIN","."),_xlpm.mainPart,MID(_xlpm.cleanRaw,2,FIND(".",_xlpm.cleanRaw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8" t="str">
        <f>_xlfn.LET(_xlpm.raw,_xlfn.XLOOKUP(A378,SITE5!$C$4:$C$1223,SITE5!$E$4:$E$1223,_xlfn.XLOOKUP(A378,SITE5!$C$4:$C$1223,SITE5!$F$4:$F$1223)),_xlpm.cleanRaw,SUBSTITUTE(_xlpm.raw,"_PIN","."),_xlpm.mainPart,MID(_xlpm.cleanRaw,2,FIND(".",_xlpm.cleanRaw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8" t="str">
        <f>_xlfn.LET(_xlpm.raw,_xlfn.XLOOKUP(A378,SITE5!$C$4:$C$1223,SITE5!$E$4:$E$1223,_xlfn.XLOOKUP(A378,SITE5!$C$4:$C$1223,SITE5!$F$4:$F$1223)),_xlpm.cleanRaw,SUBSTITUTE(_xlpm.raw,"_PIN","."),_xlpm.mainPart,MID(_xlpm.cleanRaw,2,FIND(".",_xlpm.cleanRaw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8" t="str">
        <f>""</f>
        <v/>
      </c>
      <c r="K378" t="str">
        <f t="shared" si="5"/>
        <v>K30;VSS;;32.9184;98.7552;;;;;</v>
      </c>
    </row>
    <row r="379" spans="1:11">
      <c r="A379" t="s">
        <v>3701</v>
      </c>
      <c r="B379" t="str">
        <f>_xlfn.XLOOKUP(A379,SITE1!$S$4:$S$1223,SITE1!$T$4:$T$1223)</f>
        <v>VCCCORE</v>
      </c>
      <c r="C379" t="str" cm="1">
        <f t="array" ref="C379">_xlfn.TEXTJOIN(",",TRUE,_xlfn.UNIQUE(TRANSPOSE(_xlfn.MAP(_xlfn.XLOOKUP(A379,SITE1!$C$4:$C$1223,SITE1!$G$4:$L$1223),_xlfn.LAMBDA(_xlpm.x,IF(_xlpm.x&lt;&gt;"",TRIM(CLEAN(LEFT(_xlpm.x,FIND(".",_xlpm.x &amp; ".")-1))),""))))))</f>
        <v/>
      </c>
      <c r="D379">
        <v>29.626560000000001</v>
      </c>
      <c r="E379">
        <v>98.755200000000002</v>
      </c>
      <c r="F379" t="str">
        <f>_xlfn.LET(_xlpm.raw,_xlfn.XLOOKUP(A379,SITE1!$C$4:$C$1223,SITE1!$E$4:$E$1223,_xlfn.XLOOKUP(A379,SITE1!$C$4:$C$1223,SITE1!$F$4:$F$1223)),_xlpm.cleanRaw,SUBSTITUTE(SUBSTITUTE(_xlpm.raw,"_PIN","."),"PIN","."),_xlpm.mainPart,MID(_xlpm.cleanRaw,2,FIND(".",_xlpm.cleanRaw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_xlfn.LET(_xlpm.raw,_xlfn.XLOOKUP(A379,SITE3!$C$4:$C$1223,SITE3!$E$4:$E$1223,_xlfn.XLOOKUP(A379,SITE3!$C$4:$C$1223,SITE3!$F$4:$F$1223)),_xlpm.cleanRaw,SUBSTITUTE(_xlpm.raw,"_PIN","."),_xlpm.mainPart,MID(_xlpm.cleanRaw,2,FIND(".",_xlpm.cleanRaw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9" t="str">
        <f>_xlfn.LET(_xlpm.raw,_xlfn.XLOOKUP(A379,SITE5!$C$4:$C$1223,SITE5!$E$4:$E$1223,_xlfn.XLOOKUP(A379,SITE5!$C$4:$C$1223,SITE5!$F$4:$F$1223)),_xlpm.cleanRaw,SUBSTITUTE(_xlpm.raw,"_PIN","."),_xlpm.mainPart,MID(_xlpm.cleanRaw,2,FIND(".",_xlpm.cleanRaw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9" t="str">
        <f>_xlfn.LET(_xlpm.raw,_xlfn.XLOOKUP(A379,SITE5!$C$4:$C$1223,SITE5!$E$4:$E$1223,_xlfn.XLOOKUP(A379,SITE5!$C$4:$C$1223,SITE5!$F$4:$F$1223)),_xlpm.cleanRaw,SUBSTITUTE(_xlpm.raw,"_PIN","."),_xlpm.mainPart,MID(_xlpm.cleanRaw,2,FIND(".",_xlpm.cleanRaw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9" t="str">
        <f>""</f>
        <v/>
      </c>
      <c r="K379" t="str">
        <f t="shared" si="5"/>
        <v>K31;VCCCORE;;29.62656;98.7552;;;;;</v>
      </c>
    </row>
    <row r="380" spans="1:11">
      <c r="A380" t="s">
        <v>3702</v>
      </c>
      <c r="B380" t="str">
        <f>_xlfn.XLOOKUP(A380,SITE1!$S$4:$S$1223,SITE1!$T$4:$T$1223)</f>
        <v>VCCCORE</v>
      </c>
      <c r="C380" t="str" cm="1">
        <f t="array" ref="C380">_xlfn.TEXTJOIN(",",TRUE,_xlfn.UNIQUE(TRANSPOSE(_xlfn.MAP(_xlfn.XLOOKUP(A380,SITE1!$C$4:$C$1223,SITE1!$G$4:$L$1223),_xlfn.LAMBDA(_xlpm.x,IF(_xlpm.x&lt;&gt;"",TRIM(CLEAN(LEFT(_xlpm.x,FIND(".",_xlpm.x &amp; ".")-1))),""))))))</f>
        <v/>
      </c>
      <c r="D380">
        <v>26.334719999999901</v>
      </c>
      <c r="E380">
        <v>98.755200000000002</v>
      </c>
      <c r="F380" t="str">
        <f>_xlfn.LET(_xlpm.raw,_xlfn.XLOOKUP(A380,SITE1!$C$4:$C$1223,SITE1!$E$4:$E$1223,_xlfn.XLOOKUP(A380,SITE1!$C$4:$C$1223,SITE1!$F$4:$F$1223)),_xlpm.cleanRaw,SUBSTITUTE(SUBSTITUTE(_xlpm.raw,"_PIN","."),"PIN","."),_xlpm.mainPart,MID(_xlpm.cleanRaw,2,FIND(".",_xlpm.cleanRaw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0" t="str">
        <f>_xlfn.LET(_xlpm.raw,_xlfn.XLOOKUP(A380,SITE3!$C$4:$C$1223,SITE3!$E$4:$E$1223,_xlfn.XLOOKUP(A380,SITE3!$C$4:$C$1223,SITE3!$F$4:$F$1223)),_xlpm.cleanRaw,SUBSTITUTE(_xlpm.raw,"_PIN","."),_xlpm.mainPart,MID(_xlpm.cleanRaw,2,FIND(".",_xlpm.cleanRaw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0" t="str">
        <f>_xlfn.LET(_xlpm.raw,_xlfn.XLOOKUP(A380,SITE5!$C$4:$C$1223,SITE5!$E$4:$E$1223,_xlfn.XLOOKUP(A380,SITE5!$C$4:$C$1223,SITE5!$F$4:$F$1223)),_xlpm.cleanRaw,SUBSTITUTE(_xlpm.raw,"_PIN","."),_xlpm.mainPart,MID(_xlpm.cleanRaw,2,FIND(".",_xlpm.cleanRaw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0" t="str">
        <f>_xlfn.LET(_xlpm.raw,_xlfn.XLOOKUP(A380,SITE5!$C$4:$C$1223,SITE5!$E$4:$E$1223,_xlfn.XLOOKUP(A380,SITE5!$C$4:$C$1223,SITE5!$F$4:$F$1223)),_xlpm.cleanRaw,SUBSTITUTE(_xlpm.raw,"_PIN","."),_xlpm.mainPart,MID(_xlpm.cleanRaw,2,FIND(".",_xlpm.cleanRaw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0" t="str">
        <f>""</f>
        <v/>
      </c>
      <c r="K380" t="str">
        <f t="shared" si="5"/>
        <v>K32;VCCCORE;;26.3347199999999;98.7552;;;;;</v>
      </c>
    </row>
    <row r="381" spans="1:11">
      <c r="A381" t="s">
        <v>3703</v>
      </c>
      <c r="B381" t="str">
        <f>_xlfn.XLOOKUP(A381,SITE1!$S$4:$S$1223,SITE1!$T$4:$T$1223)</f>
        <v>VCCCORE</v>
      </c>
      <c r="C381" t="str" cm="1">
        <f t="array" ref="C381">_xlfn.TEXTJOIN(",",TRUE,_xlfn.UNIQUE(TRANSPOSE(_xlfn.MAP(_xlfn.XLOOKUP(A381,SITE1!$C$4:$C$1223,SITE1!$G$4:$L$1223),_xlfn.LAMBDA(_xlpm.x,IF(_xlpm.x&lt;&gt;"",TRIM(CLEAN(LEFT(_xlpm.x,FIND(".",_xlpm.x &amp; ".")-1))),""))))))</f>
        <v/>
      </c>
      <c r="D381">
        <v>23.04288</v>
      </c>
      <c r="E381">
        <v>98.755200000000002</v>
      </c>
      <c r="F381" t="str">
        <f>_xlfn.LET(_xlpm.raw,_xlfn.XLOOKUP(A381,SITE1!$C$4:$C$1223,SITE1!$E$4:$E$1223,_xlfn.XLOOKUP(A381,SITE1!$C$4:$C$1223,SITE1!$F$4:$F$1223)),_xlpm.cleanRaw,SUBSTITUTE(SUBSTITUTE(_xlpm.raw,"_PIN","."),"PIN","."),_xlpm.mainPart,MID(_xlpm.cleanRaw,2,FIND(".",_xlpm.cleanRaw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_xlfn.LET(_xlpm.raw,_xlfn.XLOOKUP(A381,SITE3!$C$4:$C$1223,SITE3!$E$4:$E$1223,_xlfn.XLOOKUP(A381,SITE3!$C$4:$C$1223,SITE3!$F$4:$F$1223)),_xlpm.cleanRaw,SUBSTITUTE(_xlpm.raw,"_PIN","."),_xlpm.mainPart,MID(_xlpm.cleanRaw,2,FIND(".",_xlpm.cleanRaw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1" t="str">
        <f>_xlfn.LET(_xlpm.raw,_xlfn.XLOOKUP(A381,SITE5!$C$4:$C$1223,SITE5!$E$4:$E$1223,_xlfn.XLOOKUP(A381,SITE5!$C$4:$C$1223,SITE5!$F$4:$F$1223)),_xlpm.cleanRaw,SUBSTITUTE(_xlpm.raw,"_PIN","."),_xlpm.mainPart,MID(_xlpm.cleanRaw,2,FIND(".",_xlpm.cleanRaw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1" t="str">
        <f>_xlfn.LET(_xlpm.raw,_xlfn.XLOOKUP(A381,SITE5!$C$4:$C$1223,SITE5!$E$4:$E$1223,_xlfn.XLOOKUP(A381,SITE5!$C$4:$C$1223,SITE5!$F$4:$F$1223)),_xlpm.cleanRaw,SUBSTITUTE(_xlpm.raw,"_PIN","."),_xlpm.mainPart,MID(_xlpm.cleanRaw,2,FIND(".",_xlpm.cleanRaw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1" t="str">
        <f>""</f>
        <v/>
      </c>
      <c r="K381" t="str">
        <f t="shared" si="5"/>
        <v>K33;VCCCORE;;23.04288;98.7552;;;;;</v>
      </c>
    </row>
    <row r="382" spans="1:11">
      <c r="A382" t="s">
        <v>4149</v>
      </c>
      <c r="B382" t="str">
        <f>_xlfn.XLOOKUP(A382,SITE1!$S$4:$S$1223,SITE1!$T$4:$T$1223)</f>
        <v>VSS</v>
      </c>
      <c r="C382" t="str" cm="1">
        <f t="array" ref="C382">_xlfn.TEXTJOIN(",",TRUE,_xlfn.UNIQUE(TRANSPOSE(_xlfn.MAP(_xlfn.XLOOKUP(A382,SITE1!$C$4:$C$1223,SITE1!$G$4:$L$1223),_xlfn.LAMBDA(_xlpm.x,IF(_xlpm.x&lt;&gt;"",TRIM(CLEAN(LEFT(_xlpm.x,FIND(".",_xlpm.x &amp; ".")-1))),""))))))</f>
        <v/>
      </c>
      <c r="D382">
        <v>19.75104</v>
      </c>
      <c r="E382">
        <v>98.755200000000002</v>
      </c>
      <c r="F382" t="str">
        <f>_xlfn.LET(_xlpm.raw,_xlfn.XLOOKUP(A382,SITE1!$C$4:$C$1223,SITE1!$E$4:$E$1223,_xlfn.XLOOKUP(A382,SITE1!$C$4:$C$1223,SITE1!$F$4:$F$1223)),_xlpm.cleanRaw,SUBSTITUTE(SUBSTITUTE(_xlpm.raw,"_PIN","."),"PIN","."),_xlpm.mainPart,MID(_xlpm.cleanRaw,2,FIND(".",_xlpm.cleanRaw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2" t="str">
        <f>_xlfn.LET(_xlpm.raw,_xlfn.XLOOKUP(A382,SITE3!$C$4:$C$1223,SITE3!$E$4:$E$1223,_xlfn.XLOOKUP(A382,SITE3!$C$4:$C$1223,SITE3!$F$4:$F$1223)),_xlpm.cleanRaw,SUBSTITUTE(_xlpm.raw,"_PIN","."),_xlpm.mainPart,MID(_xlpm.cleanRaw,2,FIND(".",_xlpm.cleanRaw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2" t="str">
        <f>_xlfn.LET(_xlpm.raw,_xlfn.XLOOKUP(A382,SITE5!$C$4:$C$1223,SITE5!$E$4:$E$1223,_xlfn.XLOOKUP(A382,SITE5!$C$4:$C$1223,SITE5!$F$4:$F$1223)),_xlpm.cleanRaw,SUBSTITUTE(_xlpm.raw,"_PIN","."),_xlpm.mainPart,MID(_xlpm.cleanRaw,2,FIND(".",_xlpm.cleanRaw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2" t="str">
        <f>_xlfn.LET(_xlpm.raw,_xlfn.XLOOKUP(A382,SITE5!$C$4:$C$1223,SITE5!$E$4:$E$1223,_xlfn.XLOOKUP(A382,SITE5!$C$4:$C$1223,SITE5!$F$4:$F$1223)),_xlpm.cleanRaw,SUBSTITUTE(_xlpm.raw,"_PIN","."),_xlpm.mainPart,MID(_xlpm.cleanRaw,2,FIND(".",_xlpm.cleanRaw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2" t="str">
        <f>""</f>
        <v/>
      </c>
      <c r="K382" t="str">
        <f t="shared" si="5"/>
        <v>K34;VSS;;19.75104;98.7552;;;;;</v>
      </c>
    </row>
    <row r="383" spans="1:11">
      <c r="A383" t="s">
        <v>3454</v>
      </c>
      <c r="B383" t="str">
        <f>_xlfn.XLOOKUP(A383,SITE1!$S$4:$S$1223,SITE1!$T$4:$T$1223)</f>
        <v>PREQ_N</v>
      </c>
      <c r="C383" t="str" cm="1">
        <f t="array" ref="C383">_xlfn.TEXTJOIN(",",TRUE,_xlfn.UNIQUE(TRANSPOSE(_xlfn.MAP(_xlfn.XLOOKUP(A383,SITE1!$C$4:$C$1223,SITE1!$G$4:$L$1223),_xlfn.LAMBDA(_xlpm.x,IF(_xlpm.x&lt;&gt;"",TRIM(CLEAN(LEFT(_xlpm.x,FIND(".",_xlpm.x &amp; ".")-1))),""))))))</f>
        <v/>
      </c>
      <c r="D383">
        <v>16.459199999999999</v>
      </c>
      <c r="E383">
        <v>98.755200000000002</v>
      </c>
      <c r="F383" t="str">
        <f>_xlfn.LET(_xlpm.raw,_xlfn.XLOOKUP(A383,SITE1!$C$4:$C$1223,SITE1!$E$4:$E$1223,_xlfn.XLOOKUP(A383,SITE1!$C$4:$C$1223,SITE1!$F$4:$F$1223)),_xlpm.cleanRaw,SUBSTITUTE(SUBSTITUTE(_xlpm.raw,"_PIN","."),"PIN","."),_xlpm.mainPart,MID(_xlpm.cleanRaw,2,FIND(".",_xlpm.cleanRaw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G383" t="str">
        <f>_xlfn.LET(_xlpm.raw,_xlfn.XLOOKUP(A383,SITE3!$C$4:$C$1223,SITE3!$E$4:$E$1223,_xlfn.XLOOKUP(A383,SITE3!$C$4:$C$1223,SITE3!$F$4:$F$1223)),_xlpm.cleanRaw,SUBSTITUTE(_xlpm.raw,"_PIN","."),_xlpm.mainPart,MID(_xlpm.cleanRaw,2,FIND(".",_xlpm.cleanRaw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503016</v>
      </c>
      <c r="H383" t="str">
        <f>_xlfn.LET(_xlpm.raw,_xlfn.XLOOKUP(A383,SITE5!$C$4:$C$1223,SITE5!$E$4:$E$1223,_xlfn.XLOOKUP(A383,SITE5!$C$4:$C$1223,SITE5!$F$4:$F$1223)),_xlpm.cleanRaw,SUBSTITUTE(_xlpm.raw,"_PIN","."),_xlpm.mainPart,MID(_xlpm.cleanRaw,2,FIND(".",_xlpm.cleanRaw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I383" t="str">
        <f>_xlfn.LET(_xlpm.raw,_xlfn.XLOOKUP(A383,SITE5!$C$4:$C$1223,SITE5!$E$4:$E$1223,_xlfn.XLOOKUP(A383,SITE5!$C$4:$C$1223,SITE5!$F$4:$F$1223)),_xlpm.cleanRaw,SUBSTITUTE(_xlpm.raw,"_PIN","."),_xlpm.mainPart,MID(_xlpm.cleanRaw,2,FIND(".",_xlpm.cleanRaw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J383" t="str">
        <f>""</f>
        <v/>
      </c>
      <c r="K383" t="str">
        <f t="shared" si="5"/>
        <v>K35;PREQ_N;;16.4592;98.7552;505084;503016;709029;709029;</v>
      </c>
    </row>
    <row r="384" spans="1:11">
      <c r="A384" t="s">
        <v>2773</v>
      </c>
      <c r="B384" t="str">
        <f>_xlfn.XLOOKUP(A384,SITE1!$S$4:$S$1223,SITE1!$T$4:$T$1223)</f>
        <v>NOA_N[1]</v>
      </c>
      <c r="C384" t="str" cm="1">
        <f t="array" ref="C384">_xlfn.TEXTJOIN(",",TRUE,_xlfn.UNIQUE(TRANSPOSE(_xlfn.MAP(_xlfn.XLOOKUP(A384,SITE1!$C$4:$C$1223,SITE1!$G$4:$L$1223),_xlfn.LAMBDA(_xlpm.x,IF(_xlpm.x&lt;&gt;"",TRIM(CLEAN(LEFT(_xlpm.x,FIND(".",_xlpm.x &amp; ".")-1))),""))))))</f>
        <v>TPA50</v>
      </c>
      <c r="D384">
        <v>13.167359999999899</v>
      </c>
      <c r="E384">
        <v>98.755200000000002</v>
      </c>
      <c r="F384" t="str">
        <f>_xlfn.LET(_xlpm.raw,_xlfn.XLOOKUP(A384,SITE1!$C$4:$C$1223,SITE1!$E$4:$E$1223,_xlfn.XLOOKUP(A384,SITE1!$C$4:$C$1223,SITE1!$F$4:$F$1223)),_xlpm.cleanRaw,SUBSTITUTE(SUBSTITUTE(_xlpm.raw,"_PIN","."),"PIN","."),_xlpm.mainPart,MID(_xlpm.cleanRaw,2,FIND(".",_xlpm.cleanRaw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G384" t="str">
        <f>_xlfn.LET(_xlpm.raw,_xlfn.XLOOKUP(A384,SITE3!$C$4:$C$1223,SITE3!$E$4:$E$1223,_xlfn.XLOOKUP(A384,SITE3!$C$4:$C$1223,SITE3!$F$4:$F$1223)),_xlpm.cleanRaw,SUBSTITUTE(_xlpm.raw,"_PIN","."),_xlpm.mainPart,MID(_xlpm.cleanRaw,2,FIND(".",_xlpm.cleanRaw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808079</v>
      </c>
      <c r="H384" t="str">
        <f>_xlfn.LET(_xlpm.raw,_xlfn.XLOOKUP(A384,SITE5!$C$4:$C$1223,SITE5!$E$4:$E$1223,_xlfn.XLOOKUP(A384,SITE5!$C$4:$C$1223,SITE5!$F$4:$F$1223)),_xlpm.cleanRaw,SUBSTITUTE(_xlpm.raw,"_PIN","."),_xlpm.mainPart,MID(_xlpm.cleanRaw,2,FIND(".",_xlpm.cleanRaw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I384" t="str">
        <f>_xlfn.LET(_xlpm.raw,_xlfn.XLOOKUP(A384,SITE5!$C$4:$C$1223,SITE5!$E$4:$E$1223,_xlfn.XLOOKUP(A384,SITE5!$C$4:$C$1223,SITE5!$F$4:$F$1223)),_xlpm.cleanRaw,SUBSTITUTE(_xlpm.raw,"_PIN","."),_xlpm.mainPart,MID(_xlpm.cleanRaw,2,FIND(".",_xlpm.cleanRaw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J384" t="str">
        <f>""</f>
        <v/>
      </c>
      <c r="K384" t="str">
        <f t="shared" si="5"/>
        <v>K36;NOA_N[1];TPA50;13.1673599999999;98.7552;506019;808079;603105;603105;</v>
      </c>
    </row>
    <row r="385" spans="1:11">
      <c r="A385" t="s">
        <v>4150</v>
      </c>
      <c r="B385" t="str">
        <f>_xlfn.XLOOKUP(A385,SITE1!$S$4:$S$1223,SITE1!$T$4:$T$1223)</f>
        <v>VSS</v>
      </c>
      <c r="C385" t="str" cm="1">
        <f t="array" ref="C385">_xlfn.TEXTJOIN(",",TRUE,_xlfn.UNIQUE(TRANSPOSE(_xlfn.MAP(_xlfn.XLOOKUP(A385,SITE1!$C$4:$C$1223,SITE1!$G$4:$L$1223),_xlfn.LAMBDA(_xlpm.x,IF(_xlpm.x&lt;&gt;"",TRIM(CLEAN(LEFT(_xlpm.x,FIND(".",_xlpm.x &amp; ".")-1))),""))))))</f>
        <v/>
      </c>
      <c r="D385">
        <v>9.8755199999999999</v>
      </c>
      <c r="E385">
        <v>98.755200000000002</v>
      </c>
      <c r="F385" t="str">
        <f>_xlfn.LET(_xlpm.raw,_xlfn.XLOOKUP(A385,SITE1!$C$4:$C$1223,SITE1!$E$4:$E$1223,_xlfn.XLOOKUP(A385,SITE1!$C$4:$C$1223,SITE1!$F$4:$F$1223)),_xlpm.cleanRaw,SUBSTITUTE(SUBSTITUTE(_xlpm.raw,"_PIN","."),"PIN","."),_xlpm.mainPart,MID(_xlpm.cleanRaw,2,FIND(".",_xlpm.cleanRaw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_xlfn.LET(_xlpm.raw,_xlfn.XLOOKUP(A385,SITE3!$C$4:$C$1223,SITE3!$E$4:$E$1223,_xlfn.XLOOKUP(A385,SITE3!$C$4:$C$1223,SITE3!$F$4:$F$1223)),_xlpm.cleanRaw,SUBSTITUTE(_xlpm.raw,"_PIN","."),_xlpm.mainPart,MID(_xlpm.cleanRaw,2,FIND(".",_xlpm.cleanRaw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5" t="str">
        <f>_xlfn.LET(_xlpm.raw,_xlfn.XLOOKUP(A385,SITE5!$C$4:$C$1223,SITE5!$E$4:$E$1223,_xlfn.XLOOKUP(A385,SITE5!$C$4:$C$1223,SITE5!$F$4:$F$1223)),_xlpm.cleanRaw,SUBSTITUTE(_xlpm.raw,"_PIN","."),_xlpm.mainPart,MID(_xlpm.cleanRaw,2,FIND(".",_xlpm.cleanRaw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5" t="str">
        <f>_xlfn.LET(_xlpm.raw,_xlfn.XLOOKUP(A385,SITE5!$C$4:$C$1223,SITE5!$E$4:$E$1223,_xlfn.XLOOKUP(A385,SITE5!$C$4:$C$1223,SITE5!$F$4:$F$1223)),_xlpm.cleanRaw,SUBSTITUTE(_xlpm.raw,"_PIN","."),_xlpm.mainPart,MID(_xlpm.cleanRaw,2,FIND(".",_xlpm.cleanRaw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5" t="str">
        <f>""</f>
        <v/>
      </c>
      <c r="K385" t="str">
        <f t="shared" si="5"/>
        <v>K37;VSS;;9.87552;98.7552;;;;;</v>
      </c>
    </row>
    <row r="386" spans="1:11">
      <c r="A386" t="s">
        <v>557</v>
      </c>
      <c r="B386" t="str">
        <f>_xlfn.XLOOKUP(A386,SITE1!$S$4:$S$1223,SITE1!$T$4:$T$1223)</f>
        <v>DDI1_AUXN</v>
      </c>
      <c r="C386" t="str" cm="1">
        <f t="array" ref="C386">_xlfn.TEXTJOIN(",",TRUE,_xlfn.UNIQUE(TRANSPOSE(_xlfn.MAP(_xlfn.XLOOKUP(A386,SITE1!$C$4:$C$1223,SITE1!$G$4:$L$1223),_xlfn.LAMBDA(_xlpm.x,IF(_xlpm.x&lt;&gt;"",TRIM(CLEAN(LEFT(_xlpm.x,FIND(".",_xlpm.x &amp; ".")-1))),""))))))</f>
        <v/>
      </c>
      <c r="D386">
        <v>6.5836799999999904</v>
      </c>
      <c r="E386">
        <v>98.755200000000002</v>
      </c>
      <c r="F386" t="str">
        <f>_xlfn.LET(_xlpm.raw,_xlfn.XLOOKUP(A386,SITE1!$C$4:$C$1223,SITE1!$E$4:$E$1223,_xlfn.XLOOKUP(A386,SITE1!$C$4:$C$1223,SITE1!$F$4:$F$1223)),_xlpm.cleanRaw,SUBSTITUTE(SUBSTITUTE(_xlpm.raw,"_PIN","."),"PIN","."),_xlpm.mainPart,MID(_xlpm.cleanRaw,2,FIND(".",_xlpm.cleanRaw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506002</v>
      </c>
      <c r="G386" t="str">
        <f>_xlfn.LET(_xlpm.raw,_xlfn.XLOOKUP(A386,SITE3!$C$4:$C$1223,SITE3!$E$4:$E$1223,_xlfn.XLOOKUP(A386,SITE3!$C$4:$C$1223,SITE3!$F$4:$F$1223)),_xlpm.cleanRaw,SUBSTITUTE(_xlpm.raw,"_PIN","."),_xlpm.mainPart,MID(_xlpm.cleanRaw,2,FIND(".",_xlpm.cleanRaw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502063</v>
      </c>
      <c r="H386" t="str">
        <f>_xlfn.LET(_xlpm.raw,_xlfn.XLOOKUP(A386,SITE5!$C$4:$C$1223,SITE5!$E$4:$E$1223,_xlfn.XLOOKUP(A386,SITE5!$C$4:$C$1223,SITE5!$F$4:$F$1223)),_xlpm.cleanRaw,SUBSTITUTE(_xlpm.raw,"_PIN","."),_xlpm.mainPart,MID(_xlpm.cleanRaw,2,FIND(".",_xlpm.cleanRaw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I386" t="str">
        <f>_xlfn.LET(_xlpm.raw,_xlfn.XLOOKUP(A386,SITE5!$C$4:$C$1223,SITE5!$E$4:$E$1223,_xlfn.XLOOKUP(A386,SITE5!$C$4:$C$1223,SITE5!$F$4:$F$1223)),_xlpm.cleanRaw,SUBSTITUTE(_xlpm.raw,"_PIN","."),_xlpm.mainPart,MID(_xlpm.cleanRaw,2,FIND(".",_xlpm.cleanRaw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J386" t="str">
        <f>""</f>
        <v/>
      </c>
      <c r="K386" t="str">
        <f t="shared" ref="K386:K449" si="6">A386&amp;";"&amp;B386&amp;";"&amp;C386&amp;";"&amp;D386&amp;";"&amp;E386&amp;";"&amp;F386&amp;";"&amp;G386&amp;";"&amp;H386&amp;";"&amp;I386&amp;";"&amp;J386</f>
        <v>K38;DDI1_AUXN;;6.58367999999999;98.7552;506002;502063;709026;709026;</v>
      </c>
    </row>
    <row r="387" spans="1:11">
      <c r="A387" t="s">
        <v>566</v>
      </c>
      <c r="B387" t="str">
        <f>_xlfn.XLOOKUP(A387,SITE1!$S$4:$S$1223,SITE1!$T$4:$T$1223)</f>
        <v>DDI1_AUXP</v>
      </c>
      <c r="C387" t="str" cm="1">
        <f t="array" ref="C387">_xlfn.TEXTJOIN(",",TRUE,_xlfn.UNIQUE(TRANSPOSE(_xlfn.MAP(_xlfn.XLOOKUP(A387,SITE1!$C$4:$C$1223,SITE1!$G$4:$L$1223),_xlfn.LAMBDA(_xlpm.x,IF(_xlpm.x&lt;&gt;"",TRIM(CLEAN(LEFT(_xlpm.x,FIND(".",_xlpm.x &amp; ".")-1))),""))))))</f>
        <v/>
      </c>
      <c r="D387">
        <v>3.2918399999999899</v>
      </c>
      <c r="E387">
        <v>98.755200000000002</v>
      </c>
      <c r="F387" t="str">
        <f>_xlfn.LET(_xlpm.raw,_xlfn.XLOOKUP(A387,SITE1!$C$4:$C$1223,SITE1!$E$4:$E$1223,_xlfn.XLOOKUP(A387,SITE1!$C$4:$C$1223,SITE1!$F$4:$F$1223)),_xlpm.cleanRaw,SUBSTITUTE(SUBSTITUTE(_xlpm.raw,"_PIN","."),"PIN","."),_xlpm.mainPart,MID(_xlpm.cleanRaw,2,FIND(".",_xlpm.cleanRaw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G387" t="str">
        <f>_xlfn.LET(_xlpm.raw,_xlfn.XLOOKUP(A387,SITE3!$C$4:$C$1223,SITE3!$E$4:$E$1223,_xlfn.XLOOKUP(A387,SITE3!$C$4:$C$1223,SITE3!$F$4:$F$1223)),_xlpm.cleanRaw,SUBSTITUTE(_xlpm.raw,"_PIN","."),_xlpm.mainPart,MID(_xlpm.cleanRaw,2,FIND(".",_xlpm.cleanRaw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502064</v>
      </c>
      <c r="H387" t="str">
        <f>_xlfn.LET(_xlpm.raw,_xlfn.XLOOKUP(A387,SITE5!$C$4:$C$1223,SITE5!$E$4:$E$1223,_xlfn.XLOOKUP(A387,SITE5!$C$4:$C$1223,SITE5!$F$4:$F$1223)),_xlpm.cleanRaw,SUBSTITUTE(_xlpm.raw,"_PIN","."),_xlpm.mainPart,MID(_xlpm.cleanRaw,2,FIND(".",_xlpm.cleanRaw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I387" t="str">
        <f>_xlfn.LET(_xlpm.raw,_xlfn.XLOOKUP(A387,SITE5!$C$4:$C$1223,SITE5!$E$4:$E$1223,_xlfn.XLOOKUP(A387,SITE5!$C$4:$C$1223,SITE5!$F$4:$F$1223)),_xlpm.cleanRaw,SUBSTITUTE(_xlpm.raw,"_PIN","."),_xlpm.mainPart,MID(_xlpm.cleanRaw,2,FIND(".",_xlpm.cleanRaw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J387" t="str">
        <f>""</f>
        <v/>
      </c>
      <c r="K387" t="str">
        <f t="shared" si="6"/>
        <v>K39;DDI1_AUXP;;3.29183999999999;98.7552;506004;502064;709024;709024;</v>
      </c>
    </row>
    <row r="388" spans="1:11">
      <c r="A388" t="s">
        <v>4152</v>
      </c>
      <c r="B388" t="str">
        <f>_xlfn.XLOOKUP(A388,SITE1!$S$4:$S$1223,SITE1!$T$4:$T$1223)</f>
        <v>VSS</v>
      </c>
      <c r="C388" t="str" cm="1">
        <f t="array" ref="C388">_xlfn.TEXTJOIN(",",TRUE,_xlfn.UNIQUE(TRANSPOSE(_xlfn.MAP(_xlfn.XLOOKUP(A388,SITE1!$C$4:$C$1223,SITE1!$G$4:$L$1223),_xlfn.LAMBDA(_xlpm.x,IF(_xlpm.x&lt;&gt;"",TRIM(CLEAN(LEFT(_xlpm.x,FIND(".",_xlpm.x &amp; ".")-1))),""))))))</f>
        <v/>
      </c>
      <c r="D388">
        <v>0</v>
      </c>
      <c r="E388">
        <v>98.755200000000002</v>
      </c>
      <c r="F388" t="str">
        <f>_xlfn.LET(_xlpm.raw,_xlfn.XLOOKUP(A388,SITE1!$C$4:$C$1223,SITE1!$E$4:$E$1223,_xlfn.XLOOKUP(A388,SITE1!$C$4:$C$1223,SITE1!$F$4:$F$1223)),_xlpm.cleanRaw,SUBSTITUTE(SUBSTITUTE(_xlpm.raw,"_PIN","."),"PIN","."),_xlpm.mainPart,MID(_xlpm.cleanRaw,2,FIND(".",_xlpm.cleanRaw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_xlfn.LET(_xlpm.raw,_xlfn.XLOOKUP(A388,SITE3!$C$4:$C$1223,SITE3!$E$4:$E$1223,_xlfn.XLOOKUP(A388,SITE3!$C$4:$C$1223,SITE3!$F$4:$F$1223)),_xlpm.cleanRaw,SUBSTITUTE(_xlpm.raw,"_PIN","."),_xlpm.mainPart,MID(_xlpm.cleanRaw,2,FIND(".",_xlpm.cleanRaw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8" t="str">
        <f>_xlfn.LET(_xlpm.raw,_xlfn.XLOOKUP(A388,SITE5!$C$4:$C$1223,SITE5!$E$4:$E$1223,_xlfn.XLOOKUP(A388,SITE5!$C$4:$C$1223,SITE5!$F$4:$F$1223)),_xlpm.cleanRaw,SUBSTITUTE(_xlpm.raw,"_PIN","."),_xlpm.mainPart,MID(_xlpm.cleanRaw,2,FIND(".",_xlpm.cleanRaw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8" t="str">
        <f>_xlfn.LET(_xlpm.raw,_xlfn.XLOOKUP(A388,SITE5!$C$4:$C$1223,SITE5!$E$4:$E$1223,_xlfn.XLOOKUP(A388,SITE5!$C$4:$C$1223,SITE5!$F$4:$F$1223)),_xlpm.cleanRaw,SUBSTITUTE(_xlpm.raw,"_PIN","."),_xlpm.mainPart,MID(_xlpm.cleanRaw,2,FIND(".",_xlpm.cleanRaw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8" t="str">
        <f>""</f>
        <v/>
      </c>
      <c r="K388" t="str">
        <f t="shared" si="6"/>
        <v>K40;VSS;;0;98.7552;;;;;</v>
      </c>
    </row>
    <row r="389" spans="1:11">
      <c r="A389" t="s">
        <v>3297</v>
      </c>
      <c r="B389" t="str">
        <f>_xlfn.XLOOKUP(A389,SITE1!$S$4:$S$1223,SITE1!$T$4:$T$1223)</f>
        <v>PCIEX16_TXN[12]</v>
      </c>
      <c r="C389" t="str" cm="1">
        <f t="array" ref="C389">_xlfn.TEXTJOIN(",",TRUE,_xlfn.UNIQUE(TRANSPOSE(_xlfn.MAP(_xlfn.XLOOKUP(A389,SITE1!$C$4:$C$1223,SITE1!$G$4:$L$1223),_xlfn.LAMBDA(_xlpm.x,IF(_xlpm.x&lt;&gt;"",TRIM(CLEAN(LEFT(_xlpm.x,FIND(".",_xlpm.x &amp; ".")-1))),""))))))</f>
        <v>LA125,CA125,KA113</v>
      </c>
      <c r="D389">
        <v>128.38176000000001</v>
      </c>
      <c r="E389">
        <v>95.463359999999994</v>
      </c>
      <c r="F389" t="str">
        <f>_xlfn.LET(_xlpm.raw,_xlfn.XLOOKUP(A389,SITE1!$C$4:$C$1223,SITE1!$E$4:$E$1223,_xlfn.XLOOKUP(A389,SITE1!$C$4:$C$1223,SITE1!$F$4:$F$1223)),_xlpm.cleanRaw,SUBSTITUTE(SUBSTITUTE(_xlpm.raw,"_PIN","."),"PIN","."),_xlpm.mainPart,MID(_xlpm.cleanRaw,2,FIND(".",_xlpm.cleanRaw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G389" t="str">
        <f>_xlfn.LET(_xlpm.raw,_xlfn.XLOOKUP(A389,SITE3!$C$4:$C$1223,SITE3!$E$4:$E$1223,_xlfn.XLOOKUP(A389,SITE3!$C$4:$C$1223,SITE3!$F$4:$F$1223)),_xlpm.cleanRaw,SUBSTITUTE(_xlpm.raw,"_PIN","."),_xlpm.mainPart,MID(_xlpm.cleanRaw,2,FIND(".",_xlpm.cleanRaw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389" t="str">
        <f>_xlfn.LET(_xlpm.raw,_xlfn.XLOOKUP(A389,SITE5!$C$4:$C$1223,SITE5!$E$4:$E$1223,_xlfn.XLOOKUP(A389,SITE5!$C$4:$C$1223,SITE5!$F$4:$F$1223)),_xlpm.cleanRaw,SUBSTITUTE(_xlpm.raw,"_PIN","."),_xlpm.mainPart,MID(_xlpm.cleanRaw,2,FIND(".",_xlpm.cleanRaw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I389" t="str">
        <f>_xlfn.LET(_xlpm.raw,_xlfn.XLOOKUP(A389,SITE5!$C$4:$C$1223,SITE5!$E$4:$E$1223,_xlfn.XLOOKUP(A389,SITE5!$C$4:$C$1223,SITE5!$F$4:$F$1223)),_xlpm.cleanRaw,SUBSTITUTE(_xlpm.raw,"_PIN","."),_xlpm.mainPart,MID(_xlpm.cleanRaw,2,FIND(".",_xlpm.cleanRaw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J389" t="str">
        <f>""</f>
        <v/>
      </c>
      <c r="K389" t="str">
        <f t="shared" si="6"/>
        <v>L1;PCIEX16_TXN[12];LA125,CA125,KA113;128.38176;95.46336;506034;809090;603116;603116;</v>
      </c>
    </row>
    <row r="390" spans="1:11">
      <c r="A390" t="s">
        <v>3373</v>
      </c>
      <c r="B390" t="str">
        <f>_xlfn.XLOOKUP(A390,SITE1!$S$4:$S$1223,SITE1!$T$4:$T$1223)</f>
        <v>PCIEX16_TXP[12]</v>
      </c>
      <c r="C390" t="str" cm="1">
        <f t="array" ref="C390">_xlfn.TEXTJOIN(",",TRUE,_xlfn.UNIQUE(TRANSPOSE(_xlfn.MAP(_xlfn.XLOOKUP(A390,SITE1!$C$4:$C$1223,SITE1!$G$4:$L$1223),_xlfn.LAMBDA(_xlpm.x,IF(_xlpm.x&lt;&gt;"",TRIM(CLEAN(LEFT(_xlpm.x,FIND(".",_xlpm.x &amp; ".")-1))),""))))))</f>
        <v>LA126,CA126,KA113</v>
      </c>
      <c r="D390">
        <v>125.08992000000001</v>
      </c>
      <c r="E390">
        <v>95.463359999999994</v>
      </c>
      <c r="F390" t="str">
        <f>_xlfn.LET(_xlpm.raw,_xlfn.XLOOKUP(A390,SITE1!$C$4:$C$1223,SITE1!$E$4:$E$1223,_xlfn.XLOOKUP(A390,SITE1!$C$4:$C$1223,SITE1!$F$4:$F$1223)),_xlpm.cleanRaw,SUBSTITUTE(SUBSTITUTE(_xlpm.raw,"_PIN","."),"PIN","."),_xlpm.mainPart,MID(_xlpm.cleanRaw,2,FIND(".",_xlpm.cleanRaw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G390" t="str">
        <f>_xlfn.LET(_xlpm.raw,_xlfn.XLOOKUP(A390,SITE3!$C$4:$C$1223,SITE3!$E$4:$E$1223,_xlfn.XLOOKUP(A390,SITE3!$C$4:$C$1223,SITE3!$F$4:$F$1223)),_xlpm.cleanRaw,SUBSTITUTE(_xlpm.raw,"_PIN","."),_xlpm.mainPart,MID(_xlpm.cleanRaw,2,FIND(".",_xlpm.cleanRaw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390" t="str">
        <f>_xlfn.LET(_xlpm.raw,_xlfn.XLOOKUP(A390,SITE5!$C$4:$C$1223,SITE5!$E$4:$E$1223,_xlfn.XLOOKUP(A390,SITE5!$C$4:$C$1223,SITE5!$F$4:$F$1223)),_xlpm.cleanRaw,SUBSTITUTE(_xlpm.raw,"_PIN","."),_xlpm.mainPart,MID(_xlpm.cleanRaw,2,FIND(".",_xlpm.cleanRaw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390" t="str">
        <f>_xlfn.LET(_xlpm.raw,_xlfn.XLOOKUP(A390,SITE5!$C$4:$C$1223,SITE5!$E$4:$E$1223,_xlfn.XLOOKUP(A390,SITE5!$C$4:$C$1223,SITE5!$F$4:$F$1223)),_xlpm.cleanRaw,SUBSTITUTE(_xlpm.raw,"_PIN","."),_xlpm.mainPart,MID(_xlpm.cleanRaw,2,FIND(".",_xlpm.cleanRaw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390" t="str">
        <f>""</f>
        <v/>
      </c>
      <c r="K390" t="str">
        <f t="shared" si="6"/>
        <v>L2;PCIEX16_TXP[12];LA126,CA126,KA113;125.08992;95.46336;506032;809089;603118;603118;</v>
      </c>
    </row>
    <row r="391" spans="1:11">
      <c r="A391" t="s">
        <v>3775</v>
      </c>
      <c r="B391" t="str">
        <f>_xlfn.XLOOKUP(A391,SITE1!$S$4:$S$1223,SITE1!$T$4:$T$1223)</f>
        <v>VCCSA</v>
      </c>
      <c r="C391" t="str" cm="1">
        <f t="array" ref="C391">_xlfn.TEXTJOIN(",",TRUE,_xlfn.UNIQUE(TRANSPOSE(_xlfn.MAP(_xlfn.XLOOKUP(A391,SITE1!$C$4:$C$1223,SITE1!$G$4:$L$1223),_xlfn.LAMBDA(_xlpm.x,IF(_xlpm.x&lt;&gt;"",TRIM(CLEAN(LEFT(_xlpm.x,FIND(".",_xlpm.x &amp; ".")-1))),""))))))</f>
        <v/>
      </c>
      <c r="D391">
        <v>121.79808</v>
      </c>
      <c r="E391">
        <v>95.463359999999994</v>
      </c>
      <c r="F391" t="str">
        <f>_xlfn.LET(_xlpm.raw,_xlfn.XLOOKUP(A391,SITE1!$C$4:$C$1223,SITE1!$E$4:$E$1223,_xlfn.XLOOKUP(A391,SITE1!$C$4:$C$1223,SITE1!$F$4:$F$1223)),_xlpm.cleanRaw,SUBSTITUTE(SUBSTITUTE(_xlpm.raw,"_PIN","."),"PIN","."),_xlpm.mainPart,MID(_xlpm.cleanRaw,2,FIND(".",_xlpm.cleanRaw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_xlfn.LET(_xlpm.raw,_xlfn.XLOOKUP(A391,SITE3!$C$4:$C$1223,SITE3!$E$4:$E$1223,_xlfn.XLOOKUP(A391,SITE3!$C$4:$C$1223,SITE3!$F$4:$F$1223)),_xlpm.cleanRaw,SUBSTITUTE(_xlpm.raw,"_PIN","."),_xlpm.mainPart,MID(_xlpm.cleanRaw,2,FIND(".",_xlpm.cleanRaw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1" t="str">
        <f>_xlfn.LET(_xlpm.raw,_xlfn.XLOOKUP(A391,SITE5!$C$4:$C$1223,SITE5!$E$4:$E$1223,_xlfn.XLOOKUP(A391,SITE5!$C$4:$C$1223,SITE5!$F$4:$F$1223)),_xlpm.cleanRaw,SUBSTITUTE(_xlpm.raw,"_PIN","."),_xlpm.mainPart,MID(_xlpm.cleanRaw,2,FIND(".",_xlpm.cleanRaw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1" t="str">
        <f>_xlfn.LET(_xlpm.raw,_xlfn.XLOOKUP(A391,SITE5!$C$4:$C$1223,SITE5!$E$4:$E$1223,_xlfn.XLOOKUP(A391,SITE5!$C$4:$C$1223,SITE5!$F$4:$F$1223)),_xlpm.cleanRaw,SUBSTITUTE(_xlpm.raw,"_PIN","."),_xlpm.mainPart,MID(_xlpm.cleanRaw,2,FIND(".",_xlpm.cleanRaw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1" t="str">
        <f>""</f>
        <v/>
      </c>
      <c r="K391" t="str">
        <f t="shared" si="6"/>
        <v>L3;VCCSA;;121.79808;95.46336;;;;;</v>
      </c>
    </row>
    <row r="392" spans="1:11">
      <c r="A392" t="s">
        <v>3412</v>
      </c>
      <c r="B392" t="str">
        <f>_xlfn.XLOOKUP(A392,SITE1!$S$4:$S$1223,SITE1!$T$4:$T$1223)</f>
        <v>PE16_AMON1_PEG_VIEW[0]</v>
      </c>
      <c r="C392" t="str" cm="1">
        <f t="array" ref="C392">_xlfn.TEXTJOIN(",",TRUE,_xlfn.UNIQUE(TRANSPOSE(_xlfn.MAP(_xlfn.XLOOKUP(A392,SITE1!$C$4:$C$1223,SITE1!$G$4:$L$1223),_xlfn.LAMBDA(_xlpm.x,IF(_xlpm.x&lt;&gt;"",TRIM(CLEAN(LEFT(_xlpm.x,FIND(".",_xlpm.x &amp; ".")-1))),""))))))</f>
        <v/>
      </c>
      <c r="D392">
        <v>118.50624000000001</v>
      </c>
      <c r="E392">
        <v>95.463359999999994</v>
      </c>
      <c r="F392" t="str">
        <f>_xlfn.LET(_xlpm.raw,_xlfn.XLOOKUP(A392,SITE1!$C$4:$C$1223,SITE1!$E$4:$E$1223,_xlfn.XLOOKUP(A392,SITE1!$C$4:$C$1223,SITE1!$F$4:$F$1223)),_xlpm.cleanRaw,SUBSTITUTE(SUBSTITUTE(_xlpm.raw,"_PIN","."),"PIN","."),_xlpm.mainPart,MID(_xlpm.cleanRaw,2,FIND(".",_xlpm.cleanRaw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G392" t="str">
        <f>_xlfn.LET(_xlpm.raw,_xlfn.XLOOKUP(A392,SITE3!$C$4:$C$1223,SITE3!$E$4:$E$1223,_xlfn.XLOOKUP(A392,SITE3!$C$4:$C$1223,SITE3!$F$4:$F$1223)),_xlpm.cleanRaw,SUBSTITUTE(_xlpm.raw,"_PIN","."),_xlpm.mainPart,MID(_xlpm.cleanRaw,2,FIND(".",_xlpm.cleanRaw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809120</v>
      </c>
      <c r="H392" t="str">
        <f>_xlfn.LET(_xlpm.raw,_xlfn.XLOOKUP(A392,SITE5!$C$4:$C$1223,SITE5!$E$4:$E$1223,_xlfn.XLOOKUP(A392,SITE5!$C$4:$C$1223,SITE5!$F$4:$F$1223)),_xlpm.cleanRaw,SUBSTITUTE(_xlpm.raw,"_PIN","."),_xlpm.mainPart,MID(_xlpm.cleanRaw,2,FIND(".",_xlpm.cleanRaw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I392" t="str">
        <f>_xlfn.LET(_xlpm.raw,_xlfn.XLOOKUP(A392,SITE5!$C$4:$C$1223,SITE5!$E$4:$E$1223,_xlfn.XLOOKUP(A392,SITE5!$C$4:$C$1223,SITE5!$F$4:$F$1223)),_xlpm.cleanRaw,SUBSTITUTE(_xlpm.raw,"_PIN","."),_xlpm.mainPart,MID(_xlpm.cleanRaw,2,FIND(".",_xlpm.cleanRaw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J392" t="str">
        <f>""</f>
        <v/>
      </c>
      <c r="K392" t="str">
        <f t="shared" si="6"/>
        <v>L4;PE16_AMON1_PEG_VIEW[0];;118.50624;95.46336;508078;809120;602070;602070;</v>
      </c>
    </row>
    <row r="393" spans="1:11">
      <c r="A393" t="s">
        <v>4155</v>
      </c>
      <c r="B393" t="str">
        <f>_xlfn.XLOOKUP(A393,SITE1!$S$4:$S$1223,SITE1!$T$4:$T$1223)</f>
        <v>VSS</v>
      </c>
      <c r="C393" t="str" cm="1">
        <f t="array" ref="C393">_xlfn.TEXTJOIN(",",TRUE,_xlfn.UNIQUE(TRANSPOSE(_xlfn.MAP(_xlfn.XLOOKUP(A393,SITE1!$C$4:$C$1223,SITE1!$G$4:$L$1223),_xlfn.LAMBDA(_xlpm.x,IF(_xlpm.x&lt;&gt;"",TRIM(CLEAN(LEFT(_xlpm.x,FIND(".",_xlpm.x &amp; ".")-1))),""))))))</f>
        <v/>
      </c>
      <c r="D393">
        <v>115.2144</v>
      </c>
      <c r="E393">
        <v>95.463359999999994</v>
      </c>
      <c r="F393" t="str">
        <f>_xlfn.LET(_xlpm.raw,_xlfn.XLOOKUP(A393,SITE1!$C$4:$C$1223,SITE1!$E$4:$E$1223,_xlfn.XLOOKUP(A393,SITE1!$C$4:$C$1223,SITE1!$F$4:$F$1223)),_xlpm.cleanRaw,SUBSTITUTE(SUBSTITUTE(_xlpm.raw,"_PIN","."),"PIN","."),_xlpm.mainPart,MID(_xlpm.cleanRaw,2,FIND(".",_xlpm.cleanRaw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3" t="str">
        <f>_xlfn.LET(_xlpm.raw,_xlfn.XLOOKUP(A393,SITE3!$C$4:$C$1223,SITE3!$E$4:$E$1223,_xlfn.XLOOKUP(A393,SITE3!$C$4:$C$1223,SITE3!$F$4:$F$1223)),_xlpm.cleanRaw,SUBSTITUTE(_xlpm.raw,"_PIN","."),_xlpm.mainPart,MID(_xlpm.cleanRaw,2,FIND(".",_xlpm.cleanRaw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3" t="str">
        <f>_xlfn.LET(_xlpm.raw,_xlfn.XLOOKUP(A393,SITE5!$C$4:$C$1223,SITE5!$E$4:$E$1223,_xlfn.XLOOKUP(A393,SITE5!$C$4:$C$1223,SITE5!$F$4:$F$1223)),_xlpm.cleanRaw,SUBSTITUTE(_xlpm.raw,"_PIN","."),_xlpm.mainPart,MID(_xlpm.cleanRaw,2,FIND(".",_xlpm.cleanRaw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3" t="str">
        <f>_xlfn.LET(_xlpm.raw,_xlfn.XLOOKUP(A393,SITE5!$C$4:$C$1223,SITE5!$E$4:$E$1223,_xlfn.XLOOKUP(A393,SITE5!$C$4:$C$1223,SITE5!$F$4:$F$1223)),_xlpm.cleanRaw,SUBSTITUTE(_xlpm.raw,"_PIN","."),_xlpm.mainPart,MID(_xlpm.cleanRaw,2,FIND(".",_xlpm.cleanRaw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3" t="str">
        <f>""</f>
        <v/>
      </c>
      <c r="K393" t="str">
        <f t="shared" si="6"/>
        <v>L5;VSS;;115.2144;95.46336;;;;;</v>
      </c>
    </row>
    <row r="394" spans="1:11">
      <c r="A394" t="s">
        <v>3153</v>
      </c>
      <c r="B394" t="str">
        <f>_xlfn.XLOOKUP(A394,SITE1!$S$4:$S$1223,SITE1!$T$4:$T$1223)</f>
        <v>PCIEX16_RXP[11]</v>
      </c>
      <c r="C394" t="str" cm="1">
        <f t="array" ref="C394">_xlfn.TEXTJOIN(",",TRUE,_xlfn.UNIQUE(TRANSPOSE(_xlfn.MAP(_xlfn.XLOOKUP(A394,SITE1!$C$4:$C$1223,SITE1!$G$4:$L$1223),_xlfn.LAMBDA(_xlpm.x,IF(_xlpm.x&lt;&gt;"",TRIM(CLEAN(LEFT(_xlpm.x,FIND(".",_xlpm.x &amp; ".")-1))),""))))))</f>
        <v>KA112,LA124</v>
      </c>
      <c r="D394">
        <v>111.92256</v>
      </c>
      <c r="E394">
        <v>95.463359999999994</v>
      </c>
      <c r="F394" t="str">
        <f>_xlfn.LET(_xlpm.raw,_xlfn.XLOOKUP(A394,SITE1!$C$4:$C$1223,SITE1!$E$4:$E$1223,_xlfn.XLOOKUP(A394,SITE1!$C$4:$C$1223,SITE1!$F$4:$F$1223)),_xlpm.cleanRaw,SUBSTITUTE(SUBSTITUTE(_xlpm.raw,"_PIN","."),"PIN","."),_xlpm.mainPart,MID(_xlpm.cleanRaw,2,FIND(".",_xlpm.cleanRaw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G394" t="str">
        <f>_xlfn.LET(_xlpm.raw,_xlfn.XLOOKUP(A394,SITE3!$C$4:$C$1223,SITE3!$E$4:$E$1223,_xlfn.XLOOKUP(A394,SITE3!$C$4:$C$1223,SITE3!$F$4:$F$1223)),_xlpm.cleanRaw,SUBSTITUTE(_xlpm.raw,"_PIN","."),_xlpm.mainPart,MID(_xlpm.cleanRaw,2,FIND(".",_xlpm.cleanRaw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94" t="str">
        <f>_xlfn.LET(_xlpm.raw,_xlfn.XLOOKUP(A394,SITE5!$C$4:$C$1223,SITE5!$E$4:$E$1223,_xlfn.XLOOKUP(A394,SITE5!$C$4:$C$1223,SITE5!$F$4:$F$1223)),_xlpm.cleanRaw,SUBSTITUTE(_xlpm.raw,"_PIN","."),_xlpm.mainPart,MID(_xlpm.cleanRaw,2,FIND(".",_xlpm.cleanRaw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94" t="str">
        <f>_xlfn.LET(_xlpm.raw,_xlfn.XLOOKUP(A394,SITE5!$C$4:$C$1223,SITE5!$E$4:$E$1223,_xlfn.XLOOKUP(A394,SITE5!$C$4:$C$1223,SITE5!$F$4:$F$1223)),_xlpm.cleanRaw,SUBSTITUTE(_xlpm.raw,"_PIN","."),_xlpm.mainPart,MID(_xlpm.cleanRaw,2,FIND(".",_xlpm.cleanRaw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94" t="str">
        <f>""</f>
        <v/>
      </c>
      <c r="K394" t="str">
        <f t="shared" si="6"/>
        <v>L6;PCIEX16_RXP[11];KA112,LA124;111.92256;95.46336;506018;807004;709033;709033;</v>
      </c>
    </row>
    <row r="395" spans="1:11">
      <c r="A395" t="s">
        <v>2983</v>
      </c>
      <c r="B395" t="str">
        <f>_xlfn.XLOOKUP(A395,SITE1!$S$4:$S$1223,SITE1!$T$4:$T$1223)</f>
        <v>PCIEX16_RXN[11]</v>
      </c>
      <c r="C395" t="str" cm="1">
        <f t="array" ref="C395">_xlfn.TEXTJOIN(",",TRUE,_xlfn.UNIQUE(TRANSPOSE(_xlfn.MAP(_xlfn.XLOOKUP(A395,SITE1!$C$4:$C$1223,SITE1!$G$4:$L$1223),_xlfn.LAMBDA(_xlpm.x,IF(_xlpm.x&lt;&gt;"",TRIM(CLEAN(LEFT(_xlpm.x,FIND(".",_xlpm.x &amp; ".")-1))),""))))))</f>
        <v>KA112,LA123</v>
      </c>
      <c r="D395">
        <v>108.63072</v>
      </c>
      <c r="E395">
        <v>95.463359999999994</v>
      </c>
      <c r="F395" t="str">
        <f>_xlfn.LET(_xlpm.raw,_xlfn.XLOOKUP(A395,SITE1!$C$4:$C$1223,SITE1!$E$4:$E$1223,_xlfn.XLOOKUP(A395,SITE1!$C$4:$C$1223,SITE1!$F$4:$F$1223)),_xlpm.cleanRaw,SUBSTITUTE(SUBSTITUTE(_xlpm.raw,"_PIN","."),"PIN","."),_xlpm.mainPart,MID(_xlpm.cleanRaw,2,FIND(".",_xlpm.cleanRaw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G395" t="str">
        <f>_xlfn.LET(_xlpm.raw,_xlfn.XLOOKUP(A395,SITE3!$C$4:$C$1223,SITE3!$E$4:$E$1223,_xlfn.XLOOKUP(A395,SITE3!$C$4:$C$1223,SITE3!$F$4:$F$1223)),_xlpm.cleanRaw,SUBSTITUTE(_xlpm.raw,"_PIN","."),_xlpm.mainPart,MID(_xlpm.cleanRaw,2,FIND(".",_xlpm.cleanRaw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95" t="str">
        <f>_xlfn.LET(_xlpm.raw,_xlfn.XLOOKUP(A395,SITE5!$C$4:$C$1223,SITE5!$E$4:$E$1223,_xlfn.XLOOKUP(A395,SITE5!$C$4:$C$1223,SITE5!$F$4:$F$1223)),_xlpm.cleanRaw,SUBSTITUTE(_xlpm.raw,"_PIN","."),_xlpm.mainPart,MID(_xlpm.cleanRaw,2,FIND(".",_xlpm.cleanRaw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95" t="str">
        <f>_xlfn.LET(_xlpm.raw,_xlfn.XLOOKUP(A395,SITE5!$C$4:$C$1223,SITE5!$E$4:$E$1223,_xlfn.XLOOKUP(A395,SITE5!$C$4:$C$1223,SITE5!$F$4:$F$1223)),_xlpm.cleanRaw,SUBSTITUTE(_xlpm.raw,"_PIN","."),_xlpm.mainPart,MID(_xlpm.cleanRaw,2,FIND(".",_xlpm.cleanRaw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95" t="str">
        <f>""</f>
        <v/>
      </c>
      <c r="K395" t="str">
        <f t="shared" si="6"/>
        <v>L7;PCIEX16_RXN[11];KA112,LA123;108.63072;95.46336;506016;807002;709035;709035;</v>
      </c>
    </row>
    <row r="396" spans="1:11">
      <c r="A396" t="s">
        <v>4156</v>
      </c>
      <c r="B396" t="str">
        <f>_xlfn.XLOOKUP(A396,SITE1!$S$4:$S$1223,SITE1!$T$4:$T$1223)</f>
        <v>VSS</v>
      </c>
      <c r="C396" t="str" cm="1">
        <f t="array" ref="C396">_xlfn.TEXTJOIN(",",TRUE,_xlfn.UNIQUE(TRANSPOSE(_xlfn.MAP(_xlfn.XLOOKUP(A396,SITE1!$C$4:$C$1223,SITE1!$G$4:$L$1223),_xlfn.LAMBDA(_xlpm.x,IF(_xlpm.x&lt;&gt;"",TRIM(CLEAN(LEFT(_xlpm.x,FIND(".",_xlpm.x &amp; ".")-1))),""))))))</f>
        <v/>
      </c>
      <c r="D396">
        <v>105.33887999999899</v>
      </c>
      <c r="E396">
        <v>95.463359999999994</v>
      </c>
      <c r="F396" t="str">
        <f>_xlfn.LET(_xlpm.raw,_xlfn.XLOOKUP(A396,SITE1!$C$4:$C$1223,SITE1!$E$4:$E$1223,_xlfn.XLOOKUP(A396,SITE1!$C$4:$C$1223,SITE1!$F$4:$F$1223)),_xlpm.cleanRaw,SUBSTITUTE(SUBSTITUTE(_xlpm.raw,"_PIN","."),"PIN","."),_xlpm.mainPart,MID(_xlpm.cleanRaw,2,FIND(".",_xlpm.cleanRaw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6" t="str">
        <f>_xlfn.LET(_xlpm.raw,_xlfn.XLOOKUP(A396,SITE3!$C$4:$C$1223,SITE3!$E$4:$E$1223,_xlfn.XLOOKUP(A396,SITE3!$C$4:$C$1223,SITE3!$F$4:$F$1223)),_xlpm.cleanRaw,SUBSTITUTE(_xlpm.raw,"_PIN","."),_xlpm.mainPart,MID(_xlpm.cleanRaw,2,FIND(".",_xlpm.cleanRaw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6" t="str">
        <f>_xlfn.LET(_xlpm.raw,_xlfn.XLOOKUP(A396,SITE5!$C$4:$C$1223,SITE5!$E$4:$E$1223,_xlfn.XLOOKUP(A396,SITE5!$C$4:$C$1223,SITE5!$F$4:$F$1223)),_xlpm.cleanRaw,SUBSTITUTE(_xlpm.raw,"_PIN","."),_xlpm.mainPart,MID(_xlpm.cleanRaw,2,FIND(".",_xlpm.cleanRaw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6" t="str">
        <f>_xlfn.LET(_xlpm.raw,_xlfn.XLOOKUP(A396,SITE5!$C$4:$C$1223,SITE5!$E$4:$E$1223,_xlfn.XLOOKUP(A396,SITE5!$C$4:$C$1223,SITE5!$F$4:$F$1223)),_xlpm.cleanRaw,SUBSTITUTE(_xlpm.raw,"_PIN","."),_xlpm.mainPart,MID(_xlpm.cleanRaw,2,FIND(".",_xlpm.cleanRaw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6" t="str">
        <f>""</f>
        <v/>
      </c>
      <c r="K396" t="str">
        <f t="shared" si="6"/>
        <v>L8;VSS;;105.338879999999;95.46336;;;;;</v>
      </c>
    </row>
    <row r="397" spans="1:11">
      <c r="A397" t="s">
        <v>4157</v>
      </c>
      <c r="B397" t="str">
        <f>_xlfn.XLOOKUP(A397,SITE1!$S$4:$S$1223,SITE1!$T$4:$T$1223)</f>
        <v>VSS</v>
      </c>
      <c r="C397" t="str" cm="1">
        <f t="array" ref="C397">_xlfn.TEXTJOIN(",",TRUE,_xlfn.UNIQUE(TRANSPOSE(_xlfn.MAP(_xlfn.XLOOKUP(A397,SITE1!$C$4:$C$1223,SITE1!$G$4:$L$1223),_xlfn.LAMBDA(_xlpm.x,IF(_xlpm.x&lt;&gt;"",TRIM(CLEAN(LEFT(_xlpm.x,FIND(".",_xlpm.x &amp; ".")-1))),""))))))</f>
        <v/>
      </c>
      <c r="D397">
        <v>102.04704</v>
      </c>
      <c r="E397">
        <v>95.463359999999994</v>
      </c>
      <c r="F397" t="str">
        <f>_xlfn.LET(_xlpm.raw,_xlfn.XLOOKUP(A397,SITE1!$C$4:$C$1223,SITE1!$E$4:$E$1223,_xlfn.XLOOKUP(A397,SITE1!$C$4:$C$1223,SITE1!$F$4:$F$1223)),_xlpm.cleanRaw,SUBSTITUTE(SUBSTITUTE(_xlpm.raw,"_PIN","."),"PIN","."),_xlpm.mainPart,MID(_xlpm.cleanRaw,2,FIND(".",_xlpm.cleanRaw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_xlfn.LET(_xlpm.raw,_xlfn.XLOOKUP(A397,SITE3!$C$4:$C$1223,SITE3!$E$4:$E$1223,_xlfn.XLOOKUP(A397,SITE3!$C$4:$C$1223,SITE3!$F$4:$F$1223)),_xlpm.cleanRaw,SUBSTITUTE(_xlpm.raw,"_PIN","."),_xlpm.mainPart,MID(_xlpm.cleanRaw,2,FIND(".",_xlpm.cleanRaw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7" t="str">
        <f>_xlfn.LET(_xlpm.raw,_xlfn.XLOOKUP(A397,SITE5!$C$4:$C$1223,SITE5!$E$4:$E$1223,_xlfn.XLOOKUP(A397,SITE5!$C$4:$C$1223,SITE5!$F$4:$F$1223)),_xlpm.cleanRaw,SUBSTITUTE(_xlpm.raw,"_PIN","."),_xlpm.mainPart,MID(_xlpm.cleanRaw,2,FIND(".",_xlpm.cleanRaw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7" t="str">
        <f>_xlfn.LET(_xlpm.raw,_xlfn.XLOOKUP(A397,SITE5!$C$4:$C$1223,SITE5!$E$4:$E$1223,_xlfn.XLOOKUP(A397,SITE5!$C$4:$C$1223,SITE5!$F$4:$F$1223)),_xlpm.cleanRaw,SUBSTITUTE(_xlpm.raw,"_PIN","."),_xlpm.mainPart,MID(_xlpm.cleanRaw,2,FIND(".",_xlpm.cleanRaw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7" t="str">
        <f>""</f>
        <v/>
      </c>
      <c r="K397" t="str">
        <f t="shared" si="6"/>
        <v>L9;VSS;;102.04704;95.46336;;;;;</v>
      </c>
    </row>
    <row r="398" spans="1:11">
      <c r="A398" t="s">
        <v>2970</v>
      </c>
      <c r="B398" t="str">
        <f>_xlfn.XLOOKUP(A398,SITE1!$S$4:$S$1223,SITE1!$T$4:$T$1223)</f>
        <v>VSS</v>
      </c>
      <c r="C398" t="str" cm="1">
        <f t="array" ref="C398">_xlfn.TEXTJOIN(",",TRUE,_xlfn.UNIQUE(TRANSPOSE(_xlfn.MAP(_xlfn.XLOOKUP(A398,SITE1!$C$4:$C$1223,SITE1!$G$4:$L$1223),_xlfn.LAMBDA(_xlpm.x,IF(_xlpm.x&lt;&gt;"",TRIM(CLEAN(LEFT(_xlpm.x,FIND(".",_xlpm.x &amp; ".")-1))),""))))))</f>
        <v/>
      </c>
      <c r="D398">
        <v>98.755200000000002</v>
      </c>
      <c r="E398">
        <v>95.463359999999994</v>
      </c>
      <c r="F398" t="str">
        <f>_xlfn.LET(_xlpm.raw,_xlfn.XLOOKUP(A398,SITE1!$C$4:$C$1223,SITE1!$E$4:$E$1223,_xlfn.XLOOKUP(A398,SITE1!$C$4:$C$1223,SITE1!$F$4:$F$1223)),_xlpm.cleanRaw,SUBSTITUTE(SUBSTITUTE(_xlpm.raw,"_PIN","."),"PIN","."),_xlpm.mainPart,MID(_xlpm.cleanRaw,2,FIND(".",_xlpm.cleanRaw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8" t="str">
        <f>_xlfn.LET(_xlpm.raw,_xlfn.XLOOKUP(A398,SITE3!$C$4:$C$1223,SITE3!$E$4:$E$1223,_xlfn.XLOOKUP(A398,SITE3!$C$4:$C$1223,SITE3!$F$4:$F$1223)),_xlpm.cleanRaw,SUBSTITUTE(_xlpm.raw,"_PIN","."),_xlpm.mainPart,MID(_xlpm.cleanRaw,2,FIND(".",_xlpm.cleanRaw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8" t="str">
        <f>_xlfn.LET(_xlpm.raw,_xlfn.XLOOKUP(A398,SITE5!$C$4:$C$1223,SITE5!$E$4:$E$1223,_xlfn.XLOOKUP(A398,SITE5!$C$4:$C$1223,SITE5!$F$4:$F$1223)),_xlpm.cleanRaw,SUBSTITUTE(_xlpm.raw,"_PIN","."),_xlpm.mainPart,MID(_xlpm.cleanRaw,2,FIND(".",_xlpm.cleanRaw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8" t="str">
        <f>_xlfn.LET(_xlpm.raw,_xlfn.XLOOKUP(A398,SITE5!$C$4:$C$1223,SITE5!$E$4:$E$1223,_xlfn.XLOOKUP(A398,SITE5!$C$4:$C$1223,SITE5!$F$4:$F$1223)),_xlpm.cleanRaw,SUBSTITUTE(_xlpm.raw,"_PIN","."),_xlpm.mainPart,MID(_xlpm.cleanRaw,2,FIND(".",_xlpm.cleanRaw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8" t="str">
        <f>""</f>
        <v/>
      </c>
      <c r="K398" t="str">
        <f t="shared" si="6"/>
        <v>L10;VSS;;98.7552;95.46336;;;;;</v>
      </c>
    </row>
    <row r="399" spans="1:11">
      <c r="A399" t="s">
        <v>2981</v>
      </c>
      <c r="B399" t="str">
        <f>_xlfn.XLOOKUP(A399,SITE1!$S$4:$S$1223,SITE1!$T$4:$T$1223)</f>
        <v>VCCSA</v>
      </c>
      <c r="C399" t="str" cm="1">
        <f t="array" ref="C399">_xlfn.TEXTJOIN(",",TRUE,_xlfn.UNIQUE(TRANSPOSE(_xlfn.MAP(_xlfn.XLOOKUP(A399,SITE1!$C$4:$C$1223,SITE1!$G$4:$L$1223),_xlfn.LAMBDA(_xlpm.x,IF(_xlpm.x&lt;&gt;"",TRIM(CLEAN(LEFT(_xlpm.x,FIND(".",_xlpm.x &amp; ".")-1))),""))))))</f>
        <v/>
      </c>
      <c r="D399">
        <v>95.463359999999597</v>
      </c>
      <c r="E399">
        <v>95.463359999999994</v>
      </c>
      <c r="F399" t="str">
        <f>_xlfn.LET(_xlpm.raw,_xlfn.XLOOKUP(A399,SITE1!$C$4:$C$1223,SITE1!$E$4:$E$1223,_xlfn.XLOOKUP(A399,SITE1!$C$4:$C$1223,SITE1!$F$4:$F$1223)),_xlpm.cleanRaw,SUBSTITUTE(SUBSTITUTE(_xlpm.raw,"_PIN","."),"PIN","."),_xlpm.mainPart,MID(_xlpm.cleanRaw,2,FIND(".",_xlpm.cleanRaw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9" t="str">
        <f>_xlfn.LET(_xlpm.raw,_xlfn.XLOOKUP(A399,SITE3!$C$4:$C$1223,SITE3!$E$4:$E$1223,_xlfn.XLOOKUP(A399,SITE3!$C$4:$C$1223,SITE3!$F$4:$F$1223)),_xlpm.cleanRaw,SUBSTITUTE(_xlpm.raw,"_PIN","."),_xlpm.mainPart,MID(_xlpm.cleanRaw,2,FIND(".",_xlpm.cleanRaw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9" t="str">
        <f>_xlfn.LET(_xlpm.raw,_xlfn.XLOOKUP(A399,SITE5!$C$4:$C$1223,SITE5!$E$4:$E$1223,_xlfn.XLOOKUP(A399,SITE5!$C$4:$C$1223,SITE5!$F$4:$F$1223)),_xlpm.cleanRaw,SUBSTITUTE(_xlpm.raw,"_PIN","."),_xlpm.mainPart,MID(_xlpm.cleanRaw,2,FIND(".",_xlpm.cleanRaw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9" t="str">
        <f>_xlfn.LET(_xlpm.raw,_xlfn.XLOOKUP(A399,SITE5!$C$4:$C$1223,SITE5!$E$4:$E$1223,_xlfn.XLOOKUP(A399,SITE5!$C$4:$C$1223,SITE5!$F$4:$F$1223)),_xlpm.cleanRaw,SUBSTITUTE(_xlpm.raw,"_PIN","."),_xlpm.mainPart,MID(_xlpm.cleanRaw,2,FIND(".",_xlpm.cleanRaw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9" t="str">
        <f>""</f>
        <v/>
      </c>
      <c r="K399" t="str">
        <f t="shared" si="6"/>
        <v>L11;VCCSA;;95.4633599999996;95.46336;;;;;</v>
      </c>
    </row>
    <row r="400" spans="1:11">
      <c r="A400" t="s">
        <v>2992</v>
      </c>
      <c r="B400" t="str">
        <f>_xlfn.XLOOKUP(A400,SITE1!$S$4:$S$1223,SITE1!$T$4:$T$1223)</f>
        <v>VCCSA</v>
      </c>
      <c r="C400" t="str" cm="1">
        <f t="array" ref="C400">_xlfn.TEXTJOIN(",",TRUE,_xlfn.UNIQUE(TRANSPOSE(_xlfn.MAP(_xlfn.XLOOKUP(A400,SITE1!$C$4:$C$1223,SITE1!$G$4:$L$1223),_xlfn.LAMBDA(_xlpm.x,IF(_xlpm.x&lt;&gt;"",TRIM(CLEAN(LEFT(_xlpm.x,FIND(".",_xlpm.x &amp; ".")-1))),""))))))</f>
        <v/>
      </c>
      <c r="D400">
        <v>92.171519999999603</v>
      </c>
      <c r="E400">
        <v>95.463359999999994</v>
      </c>
      <c r="F400" t="str">
        <f>_xlfn.LET(_xlpm.raw,_xlfn.XLOOKUP(A400,SITE1!$C$4:$C$1223,SITE1!$E$4:$E$1223,_xlfn.XLOOKUP(A400,SITE1!$C$4:$C$1223,SITE1!$F$4:$F$1223)),_xlpm.cleanRaw,SUBSTITUTE(SUBSTITUTE(_xlpm.raw,"_PIN","."),"PIN","."),_xlpm.mainPart,MID(_xlpm.cleanRaw,2,FIND(".",_xlpm.cleanRaw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0" t="str">
        <f>_xlfn.LET(_xlpm.raw,_xlfn.XLOOKUP(A400,SITE3!$C$4:$C$1223,SITE3!$E$4:$E$1223,_xlfn.XLOOKUP(A400,SITE3!$C$4:$C$1223,SITE3!$F$4:$F$1223)),_xlpm.cleanRaw,SUBSTITUTE(_xlpm.raw,"_PIN","."),_xlpm.mainPart,MID(_xlpm.cleanRaw,2,FIND(".",_xlpm.cleanRaw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0" t="str">
        <f>_xlfn.LET(_xlpm.raw,_xlfn.XLOOKUP(A400,SITE5!$C$4:$C$1223,SITE5!$E$4:$E$1223,_xlfn.XLOOKUP(A400,SITE5!$C$4:$C$1223,SITE5!$F$4:$F$1223)),_xlpm.cleanRaw,SUBSTITUTE(_xlpm.raw,"_PIN","."),_xlpm.mainPart,MID(_xlpm.cleanRaw,2,FIND(".",_xlpm.cleanRaw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0" t="str">
        <f>_xlfn.LET(_xlpm.raw,_xlfn.XLOOKUP(A400,SITE5!$C$4:$C$1223,SITE5!$E$4:$E$1223,_xlfn.XLOOKUP(A400,SITE5!$C$4:$C$1223,SITE5!$F$4:$F$1223)),_xlpm.cleanRaw,SUBSTITUTE(_xlpm.raw,"_PIN","."),_xlpm.mainPart,MID(_xlpm.cleanRaw,2,FIND(".",_xlpm.cleanRaw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0" t="str">
        <f>""</f>
        <v/>
      </c>
      <c r="K400" t="str">
        <f t="shared" si="6"/>
        <v>L12;VCCSA;;92.1715199999996;95.46336;;;;;</v>
      </c>
    </row>
    <row r="401" spans="1:11">
      <c r="A401" t="s">
        <v>2692</v>
      </c>
      <c r="B401" t="str">
        <f>_xlfn.XLOOKUP(A401,SITE1!$S$4:$S$1223,SITE1!$T$4:$T$1223)</f>
        <v>EDP_TXP[3]</v>
      </c>
      <c r="C401" t="str" cm="1">
        <f t="array" ref="C401">_xlfn.TEXTJOIN(",",TRUE,_xlfn.UNIQUE(TRANSPOSE(_xlfn.MAP(_xlfn.XLOOKUP(A401,SITE1!$C$4:$C$1223,SITE1!$G$4:$L$1223),_xlfn.LAMBDA(_xlpm.x,IF(_xlpm.x&lt;&gt;"",TRIM(CLEAN(LEFT(_xlpm.x,FIND(".",_xlpm.x &amp; ".")-1))),""))))))</f>
        <v>LA148</v>
      </c>
      <c r="D401">
        <v>88.879679999999595</v>
      </c>
      <c r="E401">
        <v>95.463359999999994</v>
      </c>
      <c r="F401" t="str">
        <f>_xlfn.LET(_xlpm.raw,_xlfn.XLOOKUP(A401,SITE1!$C$4:$C$1223,SITE1!$E$4:$E$1223,_xlfn.XLOOKUP(A401,SITE1!$C$4:$C$1223,SITE1!$F$4:$F$1223)),_xlpm.cleanRaw,SUBSTITUTE(SUBSTITUTE(_xlpm.raw,"_PIN","."),"PIN","."),_xlpm.mainPart,MID(_xlpm.cleanRaw,2,FIND(".",_xlpm.cleanRaw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G401" t="str">
        <f>_xlfn.LET(_xlpm.raw,_xlfn.XLOOKUP(A401,SITE3!$C$4:$C$1223,SITE3!$E$4:$E$1223,_xlfn.XLOOKUP(A401,SITE3!$C$4:$C$1223,SITE3!$F$4:$F$1223)),_xlpm.cleanRaw,SUBSTITUTE(_xlpm.raw,"_PIN","."),_xlpm.mainPart,MID(_xlpm.cleanRaw,2,FIND(".",_xlpm.cleanRaw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502081</v>
      </c>
      <c r="H401" t="str">
        <f>_xlfn.LET(_xlpm.raw,_xlfn.XLOOKUP(A401,SITE5!$C$4:$C$1223,SITE5!$E$4:$E$1223,_xlfn.XLOOKUP(A401,SITE5!$C$4:$C$1223,SITE5!$F$4:$F$1223)),_xlpm.cleanRaw,SUBSTITUTE(_xlpm.raw,"_PIN","."),_xlpm.mainPart,MID(_xlpm.cleanRaw,2,FIND(".",_xlpm.cleanRaw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I401" t="str">
        <f>_xlfn.LET(_xlpm.raw,_xlfn.XLOOKUP(A401,SITE5!$C$4:$C$1223,SITE5!$E$4:$E$1223,_xlfn.XLOOKUP(A401,SITE5!$C$4:$C$1223,SITE5!$F$4:$F$1223)),_xlpm.cleanRaw,SUBSTITUTE(_xlpm.raw,"_PIN","."),_xlpm.mainPart,MID(_xlpm.cleanRaw,2,FIND(".",_xlpm.cleanRaw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J401" t="str">
        <f>""</f>
        <v/>
      </c>
      <c r="K401" t="str">
        <f t="shared" si="6"/>
        <v>L13;EDP_TXP[3];LA148;88.8796799999996;95.46336;508052;502081;706027;706027;</v>
      </c>
    </row>
    <row r="402" spans="1:11">
      <c r="A402" t="s">
        <v>2684</v>
      </c>
      <c r="B402" t="str">
        <f>_xlfn.XLOOKUP(A402,SITE1!$S$4:$S$1223,SITE1!$T$4:$T$1223)</f>
        <v>EDP_TXP[2]</v>
      </c>
      <c r="C402" t="str" cm="1">
        <f t="array" ref="C402">_xlfn.TEXTJOIN(",",TRUE,_xlfn.UNIQUE(TRANSPOSE(_xlfn.MAP(_xlfn.XLOOKUP(A402,SITE1!$C$4:$C$1223,SITE1!$G$4:$L$1223),_xlfn.LAMBDA(_xlpm.x,IF(_xlpm.x&lt;&gt;"",TRIM(CLEAN(LEFT(_xlpm.x,FIND(".",_xlpm.x &amp; ".")-1))),""))))))</f>
        <v>LA148</v>
      </c>
      <c r="D402">
        <v>85.58784</v>
      </c>
      <c r="E402">
        <v>95.463359999999994</v>
      </c>
      <c r="F402" t="str">
        <f>_xlfn.LET(_xlpm.raw,_xlfn.XLOOKUP(A402,SITE1!$C$4:$C$1223,SITE1!$E$4:$E$1223,_xlfn.XLOOKUP(A402,SITE1!$C$4:$C$1223,SITE1!$F$4:$F$1223)),_xlpm.cleanRaw,SUBSTITUTE(SUBSTITUTE(_xlpm.raw,"_PIN","."),"PIN","."),_xlpm.mainPart,MID(_xlpm.cleanRaw,2,FIND(".",_xlpm.cleanRaw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G402" t="str">
        <f>_xlfn.LET(_xlpm.raw,_xlfn.XLOOKUP(A402,SITE3!$C$4:$C$1223,SITE3!$E$4:$E$1223,_xlfn.XLOOKUP(A402,SITE3!$C$4:$C$1223,SITE3!$F$4:$F$1223)),_xlpm.cleanRaw,SUBSTITUTE(_xlpm.raw,"_PIN","."),_xlpm.mainPart,MID(_xlpm.cleanRaw,2,FIND(".",_xlpm.cleanRaw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502077</v>
      </c>
      <c r="H402" t="str">
        <f>_xlfn.LET(_xlpm.raw,_xlfn.XLOOKUP(A402,SITE5!$C$4:$C$1223,SITE5!$E$4:$E$1223,_xlfn.XLOOKUP(A402,SITE5!$C$4:$C$1223,SITE5!$F$4:$F$1223)),_xlpm.cleanRaw,SUBSTITUTE(_xlpm.raw,"_PIN","."),_xlpm.mainPart,MID(_xlpm.cleanRaw,2,FIND(".",_xlpm.cleanRaw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I402" t="str">
        <f>_xlfn.LET(_xlpm.raw,_xlfn.XLOOKUP(A402,SITE5!$C$4:$C$1223,SITE5!$E$4:$E$1223,_xlfn.XLOOKUP(A402,SITE5!$C$4:$C$1223,SITE5!$F$4:$F$1223)),_xlpm.cleanRaw,SUBSTITUTE(_xlpm.raw,"_PIN","."),_xlpm.mainPart,MID(_xlpm.cleanRaw,2,FIND(".",_xlpm.cleanRaw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J402" t="str">
        <f>""</f>
        <v/>
      </c>
      <c r="K402" t="str">
        <f t="shared" si="6"/>
        <v>L14;EDP_TXP[2];LA148;85.58784;95.46336;508045;502077;706003;706003;</v>
      </c>
    </row>
    <row r="403" spans="1:11">
      <c r="A403" t="s">
        <v>2650</v>
      </c>
      <c r="B403" t="str">
        <f>_xlfn.XLOOKUP(A403,SITE1!$S$4:$S$1223,SITE1!$T$4:$T$1223)</f>
        <v>EDP_TXN[2]</v>
      </c>
      <c r="C403" t="str" cm="1">
        <f t="array" ref="C403">_xlfn.TEXTJOIN(",",TRUE,_xlfn.UNIQUE(TRANSPOSE(_xlfn.MAP(_xlfn.XLOOKUP(A403,SITE1!$C$4:$C$1223,SITE1!$G$4:$L$1223),_xlfn.LAMBDA(_xlpm.x,IF(_xlpm.x&lt;&gt;"",TRIM(CLEAN(LEFT(_xlpm.x,FIND(".",_xlpm.x &amp; ".")-1))),""))))))</f>
        <v>LA148</v>
      </c>
      <c r="D403">
        <v>82.296000000000006</v>
      </c>
      <c r="E403">
        <v>95.463359999999994</v>
      </c>
      <c r="F403" t="str">
        <f>_xlfn.LET(_xlpm.raw,_xlfn.XLOOKUP(A403,SITE1!$C$4:$C$1223,SITE1!$E$4:$E$1223,_xlfn.XLOOKUP(A403,SITE1!$C$4:$C$1223,SITE1!$F$4:$F$1223)),_xlpm.cleanRaw,SUBSTITUTE(SUBSTITUTE(_xlpm.raw,"_PIN","."),"PIN","."),_xlpm.mainPart,MID(_xlpm.cleanRaw,2,FIND(".",_xlpm.cleanRaw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G403" t="str">
        <f>_xlfn.LET(_xlpm.raw,_xlfn.XLOOKUP(A403,SITE3!$C$4:$C$1223,SITE3!$E$4:$E$1223,_xlfn.XLOOKUP(A403,SITE3!$C$4:$C$1223,SITE3!$F$4:$F$1223)),_xlpm.cleanRaw,SUBSTITUTE(_xlpm.raw,"_PIN","."),_xlpm.mainPart,MID(_xlpm.cleanRaw,2,FIND(".",_xlpm.cleanRaw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502075</v>
      </c>
      <c r="H403" t="str">
        <f>_xlfn.LET(_xlpm.raw,_xlfn.XLOOKUP(A403,SITE5!$C$4:$C$1223,SITE5!$E$4:$E$1223,_xlfn.XLOOKUP(A403,SITE5!$C$4:$C$1223,SITE5!$F$4:$F$1223)),_xlpm.cleanRaw,SUBSTITUTE(_xlpm.raw,"_PIN","."),_xlpm.mainPart,MID(_xlpm.cleanRaw,2,FIND(".",_xlpm.cleanRaw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I403" t="str">
        <f>_xlfn.LET(_xlpm.raw,_xlfn.XLOOKUP(A403,SITE5!$C$4:$C$1223,SITE5!$E$4:$E$1223,_xlfn.XLOOKUP(A403,SITE5!$C$4:$C$1223,SITE5!$F$4:$F$1223)),_xlpm.cleanRaw,SUBSTITUTE(_xlpm.raw,"_PIN","."),_xlpm.mainPart,MID(_xlpm.cleanRaw,2,FIND(".",_xlpm.cleanRaw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J403" t="str">
        <f>""</f>
        <v/>
      </c>
      <c r="K403" t="str">
        <f t="shared" si="6"/>
        <v>L15;EDP_TXN[2];LA148;82.296;95.46336;508047;502075;706001;706001;</v>
      </c>
    </row>
    <row r="404" spans="1:11">
      <c r="A404" t="s">
        <v>3033</v>
      </c>
      <c r="B404" t="str">
        <f>_xlfn.XLOOKUP(A404,SITE1!$S$4:$S$1223,SITE1!$T$4:$T$1223)</f>
        <v>VSS</v>
      </c>
      <c r="C404" t="str" cm="1">
        <f t="array" ref="C404">_xlfn.TEXTJOIN(",",TRUE,_xlfn.UNIQUE(TRANSPOSE(_xlfn.MAP(_xlfn.XLOOKUP(A404,SITE1!$C$4:$C$1223,SITE1!$G$4:$L$1223),_xlfn.LAMBDA(_xlpm.x,IF(_xlpm.x&lt;&gt;"",TRIM(CLEAN(LEFT(_xlpm.x,FIND(".",_xlpm.x &amp; ".")-1))),""))))))</f>
        <v/>
      </c>
      <c r="D404">
        <v>79.004159999999999</v>
      </c>
      <c r="E404">
        <v>95.463359999999994</v>
      </c>
      <c r="F404" t="str">
        <f>_xlfn.LET(_xlpm.raw,_xlfn.XLOOKUP(A404,SITE1!$C$4:$C$1223,SITE1!$E$4:$E$1223,_xlfn.XLOOKUP(A404,SITE1!$C$4:$C$1223,SITE1!$F$4:$F$1223)),_xlpm.cleanRaw,SUBSTITUTE(SUBSTITUTE(_xlpm.raw,"_PIN","."),"PIN","."),_xlpm.mainPart,MID(_xlpm.cleanRaw,2,FIND(".",_xlpm.cleanRaw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4" t="str">
        <f>_xlfn.LET(_xlpm.raw,_xlfn.XLOOKUP(A404,SITE3!$C$4:$C$1223,SITE3!$E$4:$E$1223,_xlfn.XLOOKUP(A404,SITE3!$C$4:$C$1223,SITE3!$F$4:$F$1223)),_xlpm.cleanRaw,SUBSTITUTE(_xlpm.raw,"_PIN","."),_xlpm.mainPart,MID(_xlpm.cleanRaw,2,FIND(".",_xlpm.cleanRaw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4" t="str">
        <f>_xlfn.LET(_xlpm.raw,_xlfn.XLOOKUP(A404,SITE5!$C$4:$C$1223,SITE5!$E$4:$E$1223,_xlfn.XLOOKUP(A404,SITE5!$C$4:$C$1223,SITE5!$F$4:$F$1223)),_xlpm.cleanRaw,SUBSTITUTE(_xlpm.raw,"_PIN","."),_xlpm.mainPart,MID(_xlpm.cleanRaw,2,FIND(".",_xlpm.cleanRaw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4" t="str">
        <f>_xlfn.LET(_xlpm.raw,_xlfn.XLOOKUP(A404,SITE5!$C$4:$C$1223,SITE5!$E$4:$E$1223,_xlfn.XLOOKUP(A404,SITE5!$C$4:$C$1223,SITE5!$F$4:$F$1223)),_xlpm.cleanRaw,SUBSTITUTE(_xlpm.raw,"_PIN","."),_xlpm.mainPart,MID(_xlpm.cleanRaw,2,FIND(".",_xlpm.cleanRaw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4" t="str">
        <f>""</f>
        <v/>
      </c>
      <c r="K404" t="str">
        <f t="shared" si="6"/>
        <v>L16;VSS;;79.00416;95.46336;;;;;</v>
      </c>
    </row>
    <row r="405" spans="1:11">
      <c r="A405" t="s">
        <v>3044</v>
      </c>
      <c r="B405" t="str">
        <f>_xlfn.XLOOKUP(A405,SITE1!$S$4:$S$1223,SITE1!$T$4:$T$1223)</f>
        <v>VCCCORE</v>
      </c>
      <c r="C405" t="str" cm="1">
        <f t="array" ref="C405">_xlfn.TEXTJOIN(",",TRUE,_xlfn.UNIQUE(TRANSPOSE(_xlfn.MAP(_xlfn.XLOOKUP(A405,SITE1!$C$4:$C$1223,SITE1!$G$4:$L$1223),_xlfn.LAMBDA(_xlpm.x,IF(_xlpm.x&lt;&gt;"",TRIM(CLEAN(LEFT(_xlpm.x,FIND(".",_xlpm.x &amp; ".")-1))),""))))))</f>
        <v/>
      </c>
      <c r="D405">
        <v>75.712320000000005</v>
      </c>
      <c r="E405">
        <v>95.463359999999994</v>
      </c>
      <c r="F405" t="str">
        <f>_xlfn.LET(_xlpm.raw,_xlfn.XLOOKUP(A405,SITE1!$C$4:$C$1223,SITE1!$E$4:$E$1223,_xlfn.XLOOKUP(A405,SITE1!$C$4:$C$1223,SITE1!$F$4:$F$1223)),_xlpm.cleanRaw,SUBSTITUTE(SUBSTITUTE(_xlpm.raw,"_PIN","."),"PIN","."),_xlpm.mainPart,MID(_xlpm.cleanRaw,2,FIND(".",_xlpm.cleanRaw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_xlfn.LET(_xlpm.raw,_xlfn.XLOOKUP(A405,SITE3!$C$4:$C$1223,SITE3!$E$4:$E$1223,_xlfn.XLOOKUP(A405,SITE3!$C$4:$C$1223,SITE3!$F$4:$F$1223)),_xlpm.cleanRaw,SUBSTITUTE(_xlpm.raw,"_PIN","."),_xlpm.mainPart,MID(_xlpm.cleanRaw,2,FIND(".",_xlpm.cleanRaw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5" t="str">
        <f>_xlfn.LET(_xlpm.raw,_xlfn.XLOOKUP(A405,SITE5!$C$4:$C$1223,SITE5!$E$4:$E$1223,_xlfn.XLOOKUP(A405,SITE5!$C$4:$C$1223,SITE5!$F$4:$F$1223)),_xlpm.cleanRaw,SUBSTITUTE(_xlpm.raw,"_PIN","."),_xlpm.mainPart,MID(_xlpm.cleanRaw,2,FIND(".",_xlpm.cleanRaw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5" t="str">
        <f>_xlfn.LET(_xlpm.raw,_xlfn.XLOOKUP(A405,SITE5!$C$4:$C$1223,SITE5!$E$4:$E$1223,_xlfn.XLOOKUP(A405,SITE5!$C$4:$C$1223,SITE5!$F$4:$F$1223)),_xlpm.cleanRaw,SUBSTITUTE(_xlpm.raw,"_PIN","."),_xlpm.mainPart,MID(_xlpm.cleanRaw,2,FIND(".",_xlpm.cleanRaw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5" t="str">
        <f>""</f>
        <v/>
      </c>
      <c r="K405" t="str">
        <f t="shared" si="6"/>
        <v>L17;VCCCORE;;75.71232;95.46336;;;;;</v>
      </c>
    </row>
    <row r="406" spans="1:11">
      <c r="A406" t="s">
        <v>3055</v>
      </c>
      <c r="B406" t="str">
        <f>_xlfn.XLOOKUP(A406,SITE1!$S$4:$S$1223,SITE1!$T$4:$T$1223)</f>
        <v>VCCCORE</v>
      </c>
      <c r="C406" t="str" cm="1">
        <f t="array" ref="C406">_xlfn.TEXTJOIN(",",TRUE,_xlfn.UNIQUE(TRANSPOSE(_xlfn.MAP(_xlfn.XLOOKUP(A406,SITE1!$C$4:$C$1223,SITE1!$G$4:$L$1223),_xlfn.LAMBDA(_xlpm.x,IF(_xlpm.x&lt;&gt;"",TRIM(CLEAN(LEFT(_xlpm.x,FIND(".",_xlpm.x &amp; ".")-1))),""))))))</f>
        <v/>
      </c>
      <c r="D406">
        <v>72.420479999999998</v>
      </c>
      <c r="E406">
        <v>95.463359999999994</v>
      </c>
      <c r="F406" t="str">
        <f>_xlfn.LET(_xlpm.raw,_xlfn.XLOOKUP(A406,SITE1!$C$4:$C$1223,SITE1!$E$4:$E$1223,_xlfn.XLOOKUP(A406,SITE1!$C$4:$C$1223,SITE1!$F$4:$F$1223)),_xlpm.cleanRaw,SUBSTITUTE(SUBSTITUTE(_xlpm.raw,"_PIN","."),"PIN","."),_xlpm.mainPart,MID(_xlpm.cleanRaw,2,FIND(".",_xlpm.cleanRaw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6" t="str">
        <f>_xlfn.LET(_xlpm.raw,_xlfn.XLOOKUP(A406,SITE3!$C$4:$C$1223,SITE3!$E$4:$E$1223,_xlfn.XLOOKUP(A406,SITE3!$C$4:$C$1223,SITE3!$F$4:$F$1223)),_xlpm.cleanRaw,SUBSTITUTE(_xlpm.raw,"_PIN","."),_xlpm.mainPart,MID(_xlpm.cleanRaw,2,FIND(".",_xlpm.cleanRaw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6" t="str">
        <f>_xlfn.LET(_xlpm.raw,_xlfn.XLOOKUP(A406,SITE5!$C$4:$C$1223,SITE5!$E$4:$E$1223,_xlfn.XLOOKUP(A406,SITE5!$C$4:$C$1223,SITE5!$F$4:$F$1223)),_xlpm.cleanRaw,SUBSTITUTE(_xlpm.raw,"_PIN","."),_xlpm.mainPart,MID(_xlpm.cleanRaw,2,FIND(".",_xlpm.cleanRaw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6" t="str">
        <f>_xlfn.LET(_xlpm.raw,_xlfn.XLOOKUP(A406,SITE5!$C$4:$C$1223,SITE5!$E$4:$E$1223,_xlfn.XLOOKUP(A406,SITE5!$C$4:$C$1223,SITE5!$F$4:$F$1223)),_xlpm.cleanRaw,SUBSTITUTE(_xlpm.raw,"_PIN","."),_xlpm.mainPart,MID(_xlpm.cleanRaw,2,FIND(".",_xlpm.cleanRaw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6" t="str">
        <f>""</f>
        <v/>
      </c>
      <c r="K406" t="str">
        <f t="shared" si="6"/>
        <v>L18;VCCCORE;;72.42048;95.46336;;;;;</v>
      </c>
    </row>
    <row r="407" spans="1:11">
      <c r="A407" t="s">
        <v>3066</v>
      </c>
      <c r="B407" t="str">
        <f>_xlfn.XLOOKUP(A407,SITE1!$S$4:$S$1223,SITE1!$T$4:$T$1223)</f>
        <v>VCCCORE</v>
      </c>
      <c r="C407" t="str" cm="1">
        <f t="array" ref="C407">_xlfn.TEXTJOIN(",",TRUE,_xlfn.UNIQUE(TRANSPOSE(_xlfn.MAP(_xlfn.XLOOKUP(A407,SITE1!$C$4:$C$1223,SITE1!$G$4:$L$1223),_xlfn.LAMBDA(_xlpm.x,IF(_xlpm.x&lt;&gt;"",TRIM(CLEAN(LEFT(_xlpm.x,FIND(".",_xlpm.x &amp; ".")-1))),""))))))</f>
        <v/>
      </c>
      <c r="D407">
        <v>69.128639999999905</v>
      </c>
      <c r="E407">
        <v>95.463359999999994</v>
      </c>
      <c r="F407" t="str">
        <f>_xlfn.LET(_xlpm.raw,_xlfn.XLOOKUP(A407,SITE1!$C$4:$C$1223,SITE1!$E$4:$E$1223,_xlfn.XLOOKUP(A407,SITE1!$C$4:$C$1223,SITE1!$F$4:$F$1223)),_xlpm.cleanRaw,SUBSTITUTE(SUBSTITUTE(_xlpm.raw,"_PIN","."),"PIN","."),_xlpm.mainPart,MID(_xlpm.cleanRaw,2,FIND(".",_xlpm.cleanRaw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_xlfn.LET(_xlpm.raw,_xlfn.XLOOKUP(A407,SITE3!$C$4:$C$1223,SITE3!$E$4:$E$1223,_xlfn.XLOOKUP(A407,SITE3!$C$4:$C$1223,SITE3!$F$4:$F$1223)),_xlpm.cleanRaw,SUBSTITUTE(_xlpm.raw,"_PIN","."),_xlpm.mainPart,MID(_xlpm.cleanRaw,2,FIND(".",_xlpm.cleanRaw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7" t="str">
        <f>_xlfn.LET(_xlpm.raw,_xlfn.XLOOKUP(A407,SITE5!$C$4:$C$1223,SITE5!$E$4:$E$1223,_xlfn.XLOOKUP(A407,SITE5!$C$4:$C$1223,SITE5!$F$4:$F$1223)),_xlpm.cleanRaw,SUBSTITUTE(_xlpm.raw,"_PIN","."),_xlpm.mainPart,MID(_xlpm.cleanRaw,2,FIND(".",_xlpm.cleanRaw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7" t="str">
        <f>_xlfn.LET(_xlpm.raw,_xlfn.XLOOKUP(A407,SITE5!$C$4:$C$1223,SITE5!$E$4:$E$1223,_xlfn.XLOOKUP(A407,SITE5!$C$4:$C$1223,SITE5!$F$4:$F$1223)),_xlpm.cleanRaw,SUBSTITUTE(_xlpm.raw,"_PIN","."),_xlpm.mainPart,MID(_xlpm.cleanRaw,2,FIND(".",_xlpm.cleanRaw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7" t="str">
        <f>""</f>
        <v/>
      </c>
      <c r="K407" t="str">
        <f t="shared" si="6"/>
        <v>L19;VCCCORE;;69.1286399999999;95.46336;;;;;</v>
      </c>
    </row>
    <row r="408" spans="1:11">
      <c r="A408" t="s">
        <v>3077</v>
      </c>
      <c r="B408" t="str">
        <f>_xlfn.XLOOKUP(A408,SITE1!$S$4:$S$1223,SITE1!$T$4:$T$1223)</f>
        <v>VCCCORE</v>
      </c>
      <c r="C408" t="str" cm="1">
        <f t="array" ref="C408">_xlfn.TEXTJOIN(",",TRUE,_xlfn.UNIQUE(TRANSPOSE(_xlfn.MAP(_xlfn.XLOOKUP(A408,SITE1!$C$4:$C$1223,SITE1!$G$4:$L$1223),_xlfn.LAMBDA(_xlpm.x,IF(_xlpm.x&lt;&gt;"",TRIM(CLEAN(LEFT(_xlpm.x,FIND(".",_xlpm.x &amp; ".")-1))),""))))))</f>
        <v/>
      </c>
      <c r="D408">
        <v>65.836799999999997</v>
      </c>
      <c r="E408">
        <v>95.463359999999994</v>
      </c>
      <c r="F408" t="str">
        <f>_xlfn.LET(_xlpm.raw,_xlfn.XLOOKUP(A408,SITE1!$C$4:$C$1223,SITE1!$E$4:$E$1223,_xlfn.XLOOKUP(A408,SITE1!$C$4:$C$1223,SITE1!$F$4:$F$1223)),_xlpm.cleanRaw,SUBSTITUTE(SUBSTITUTE(_xlpm.raw,"_PIN","."),"PIN","."),_xlpm.mainPart,MID(_xlpm.cleanRaw,2,FIND(".",_xlpm.cleanRaw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_xlfn.LET(_xlpm.raw,_xlfn.XLOOKUP(A408,SITE3!$C$4:$C$1223,SITE3!$E$4:$E$1223,_xlfn.XLOOKUP(A408,SITE3!$C$4:$C$1223,SITE3!$F$4:$F$1223)),_xlpm.cleanRaw,SUBSTITUTE(_xlpm.raw,"_PIN","."),_xlpm.mainPart,MID(_xlpm.cleanRaw,2,FIND(".",_xlpm.cleanRaw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8" t="str">
        <f>_xlfn.LET(_xlpm.raw,_xlfn.XLOOKUP(A408,SITE5!$C$4:$C$1223,SITE5!$E$4:$E$1223,_xlfn.XLOOKUP(A408,SITE5!$C$4:$C$1223,SITE5!$F$4:$F$1223)),_xlpm.cleanRaw,SUBSTITUTE(_xlpm.raw,"_PIN","."),_xlpm.mainPart,MID(_xlpm.cleanRaw,2,FIND(".",_xlpm.cleanRaw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8" t="str">
        <f>_xlfn.LET(_xlpm.raw,_xlfn.XLOOKUP(A408,SITE5!$C$4:$C$1223,SITE5!$E$4:$E$1223,_xlfn.XLOOKUP(A408,SITE5!$C$4:$C$1223,SITE5!$F$4:$F$1223)),_xlpm.cleanRaw,SUBSTITUTE(_xlpm.raw,"_PIN","."),_xlpm.mainPart,MID(_xlpm.cleanRaw,2,FIND(".",_xlpm.cleanRaw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8" t="str">
        <f>""</f>
        <v/>
      </c>
      <c r="K408" t="str">
        <f t="shared" si="6"/>
        <v>L20;VCCCORE;;65.8368;95.46336;;;;;</v>
      </c>
    </row>
    <row r="409" spans="1:11">
      <c r="A409" t="s">
        <v>3088</v>
      </c>
      <c r="B409" t="str">
        <f>_xlfn.XLOOKUP(A409,SITE1!$S$4:$S$1223,SITE1!$T$4:$T$1223)</f>
        <v>VCCCORE</v>
      </c>
      <c r="C409" t="str" cm="1">
        <f t="array" ref="C409">_xlfn.TEXTJOIN(",",TRUE,_xlfn.UNIQUE(TRANSPOSE(_xlfn.MAP(_xlfn.XLOOKUP(A409,SITE1!$C$4:$C$1223,SITE1!$G$4:$L$1223),_xlfn.LAMBDA(_xlpm.x,IF(_xlpm.x&lt;&gt;"",TRIM(CLEAN(LEFT(_xlpm.x,FIND(".",_xlpm.x &amp; ".")-1))),""))))))</f>
        <v/>
      </c>
      <c r="D409">
        <v>62.544960000000003</v>
      </c>
      <c r="E409">
        <v>95.463359999999994</v>
      </c>
      <c r="F409" t="str">
        <f>_xlfn.LET(_xlpm.raw,_xlfn.XLOOKUP(A409,SITE1!$C$4:$C$1223,SITE1!$E$4:$E$1223,_xlfn.XLOOKUP(A409,SITE1!$C$4:$C$1223,SITE1!$F$4:$F$1223)),_xlpm.cleanRaw,SUBSTITUTE(SUBSTITUTE(_xlpm.raw,"_PIN","."),"PIN","."),_xlpm.mainPart,MID(_xlpm.cleanRaw,2,FIND(".",_xlpm.cleanRaw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_xlfn.LET(_xlpm.raw,_xlfn.XLOOKUP(A409,SITE3!$C$4:$C$1223,SITE3!$E$4:$E$1223,_xlfn.XLOOKUP(A409,SITE3!$C$4:$C$1223,SITE3!$F$4:$F$1223)),_xlpm.cleanRaw,SUBSTITUTE(_xlpm.raw,"_PIN","."),_xlpm.mainPart,MID(_xlpm.cleanRaw,2,FIND(".",_xlpm.cleanRaw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9" t="str">
        <f>_xlfn.LET(_xlpm.raw,_xlfn.XLOOKUP(A409,SITE5!$C$4:$C$1223,SITE5!$E$4:$E$1223,_xlfn.XLOOKUP(A409,SITE5!$C$4:$C$1223,SITE5!$F$4:$F$1223)),_xlpm.cleanRaw,SUBSTITUTE(_xlpm.raw,"_PIN","."),_xlpm.mainPart,MID(_xlpm.cleanRaw,2,FIND(".",_xlpm.cleanRaw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9" t="str">
        <f>_xlfn.LET(_xlpm.raw,_xlfn.XLOOKUP(A409,SITE5!$C$4:$C$1223,SITE5!$E$4:$E$1223,_xlfn.XLOOKUP(A409,SITE5!$C$4:$C$1223,SITE5!$F$4:$F$1223)),_xlpm.cleanRaw,SUBSTITUTE(_xlpm.raw,"_PIN","."),_xlpm.mainPart,MID(_xlpm.cleanRaw,2,FIND(".",_xlpm.cleanRaw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9" t="str">
        <f>""</f>
        <v/>
      </c>
      <c r="K409" t="str">
        <f t="shared" si="6"/>
        <v>L21;VCCCORE;;62.54496;95.46336;;;;;</v>
      </c>
    </row>
    <row r="410" spans="1:11">
      <c r="A410" t="s">
        <v>3099</v>
      </c>
      <c r="B410" t="str">
        <f>_xlfn.XLOOKUP(A410,SITE1!$S$4:$S$1223,SITE1!$T$4:$T$1223)</f>
        <v>VCCCORE</v>
      </c>
      <c r="C410" t="str" cm="1">
        <f t="array" ref="C410">_xlfn.TEXTJOIN(",",TRUE,_xlfn.UNIQUE(TRANSPOSE(_xlfn.MAP(_xlfn.XLOOKUP(A410,SITE1!$C$4:$C$1223,SITE1!$G$4:$L$1223),_xlfn.LAMBDA(_xlpm.x,IF(_xlpm.x&lt;&gt;"",TRIM(CLEAN(LEFT(_xlpm.x,FIND(".",_xlpm.x &amp; ".")-1))),""))))))</f>
        <v/>
      </c>
      <c r="D410">
        <v>59.253120000000003</v>
      </c>
      <c r="E410">
        <v>95.463359999999994</v>
      </c>
      <c r="F410" t="str">
        <f>_xlfn.LET(_xlpm.raw,_xlfn.XLOOKUP(A410,SITE1!$C$4:$C$1223,SITE1!$E$4:$E$1223,_xlfn.XLOOKUP(A410,SITE1!$C$4:$C$1223,SITE1!$F$4:$F$1223)),_xlpm.cleanRaw,SUBSTITUTE(SUBSTITUTE(_xlpm.raw,"_PIN","."),"PIN","."),_xlpm.mainPart,MID(_xlpm.cleanRaw,2,FIND(".",_xlpm.cleanRaw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0" t="str">
        <f>_xlfn.LET(_xlpm.raw,_xlfn.XLOOKUP(A410,SITE3!$C$4:$C$1223,SITE3!$E$4:$E$1223,_xlfn.XLOOKUP(A410,SITE3!$C$4:$C$1223,SITE3!$F$4:$F$1223)),_xlpm.cleanRaw,SUBSTITUTE(_xlpm.raw,"_PIN","."),_xlpm.mainPart,MID(_xlpm.cleanRaw,2,FIND(".",_xlpm.cleanRaw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0" t="str">
        <f>_xlfn.LET(_xlpm.raw,_xlfn.XLOOKUP(A410,SITE5!$C$4:$C$1223,SITE5!$E$4:$E$1223,_xlfn.XLOOKUP(A410,SITE5!$C$4:$C$1223,SITE5!$F$4:$F$1223)),_xlpm.cleanRaw,SUBSTITUTE(_xlpm.raw,"_PIN","."),_xlpm.mainPart,MID(_xlpm.cleanRaw,2,FIND(".",_xlpm.cleanRaw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0" t="str">
        <f>_xlfn.LET(_xlpm.raw,_xlfn.XLOOKUP(A410,SITE5!$C$4:$C$1223,SITE5!$E$4:$E$1223,_xlfn.XLOOKUP(A410,SITE5!$C$4:$C$1223,SITE5!$F$4:$F$1223)),_xlpm.cleanRaw,SUBSTITUTE(_xlpm.raw,"_PIN","."),_xlpm.mainPart,MID(_xlpm.cleanRaw,2,FIND(".",_xlpm.cleanRaw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0" t="str">
        <f>""</f>
        <v/>
      </c>
      <c r="K410" t="str">
        <f t="shared" si="6"/>
        <v>L22;VCCCORE;;59.25312;95.46336;;;;;</v>
      </c>
    </row>
    <row r="411" spans="1:11">
      <c r="A411" t="s">
        <v>3110</v>
      </c>
      <c r="B411" t="str">
        <f>_xlfn.XLOOKUP(A411,SITE1!$S$4:$S$1223,SITE1!$T$4:$T$1223)</f>
        <v>VCCCORE</v>
      </c>
      <c r="C411" t="str" cm="1">
        <f t="array" ref="C411">_xlfn.TEXTJOIN(",",TRUE,_xlfn.UNIQUE(TRANSPOSE(_xlfn.MAP(_xlfn.XLOOKUP(A411,SITE1!$C$4:$C$1223,SITE1!$G$4:$L$1223),_xlfn.LAMBDA(_xlpm.x,IF(_xlpm.x&lt;&gt;"",TRIM(CLEAN(LEFT(_xlpm.x,FIND(".",_xlpm.x &amp; ".")-1))),""))))))</f>
        <v/>
      </c>
      <c r="D411">
        <v>55.961279999999597</v>
      </c>
      <c r="E411">
        <v>95.463359999999994</v>
      </c>
      <c r="F411" t="str">
        <f>_xlfn.LET(_xlpm.raw,_xlfn.XLOOKUP(A411,SITE1!$C$4:$C$1223,SITE1!$E$4:$E$1223,_xlfn.XLOOKUP(A411,SITE1!$C$4:$C$1223,SITE1!$F$4:$F$1223)),_xlpm.cleanRaw,SUBSTITUTE(SUBSTITUTE(_xlpm.raw,"_PIN","."),"PIN","."),_xlpm.mainPart,MID(_xlpm.cleanRaw,2,FIND(".",_xlpm.cleanRaw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1" t="str">
        <f>_xlfn.LET(_xlpm.raw,_xlfn.XLOOKUP(A411,SITE3!$C$4:$C$1223,SITE3!$E$4:$E$1223,_xlfn.XLOOKUP(A411,SITE3!$C$4:$C$1223,SITE3!$F$4:$F$1223)),_xlpm.cleanRaw,SUBSTITUTE(_xlpm.raw,"_PIN","."),_xlpm.mainPart,MID(_xlpm.cleanRaw,2,FIND(".",_xlpm.cleanRaw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1" t="str">
        <f>_xlfn.LET(_xlpm.raw,_xlfn.XLOOKUP(A411,SITE5!$C$4:$C$1223,SITE5!$E$4:$E$1223,_xlfn.XLOOKUP(A411,SITE5!$C$4:$C$1223,SITE5!$F$4:$F$1223)),_xlpm.cleanRaw,SUBSTITUTE(_xlpm.raw,"_PIN","."),_xlpm.mainPart,MID(_xlpm.cleanRaw,2,FIND(".",_xlpm.cleanRaw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1" t="str">
        <f>_xlfn.LET(_xlpm.raw,_xlfn.XLOOKUP(A411,SITE5!$C$4:$C$1223,SITE5!$E$4:$E$1223,_xlfn.XLOOKUP(A411,SITE5!$C$4:$C$1223,SITE5!$F$4:$F$1223)),_xlpm.cleanRaw,SUBSTITUTE(_xlpm.raw,"_PIN","."),_xlpm.mainPart,MID(_xlpm.cleanRaw,2,FIND(".",_xlpm.cleanRaw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1" t="str">
        <f>""</f>
        <v/>
      </c>
      <c r="K411" t="str">
        <f t="shared" si="6"/>
        <v>L23;VCCCORE;;55.9612799999996;95.46336;;;;;</v>
      </c>
    </row>
    <row r="412" spans="1:11">
      <c r="A412" t="s">
        <v>3121</v>
      </c>
      <c r="B412" t="str">
        <f>_xlfn.XLOOKUP(A412,SITE1!$S$4:$S$1223,SITE1!$T$4:$T$1223)</f>
        <v>VCCCORE</v>
      </c>
      <c r="C412" t="str" cm="1">
        <f t="array" ref="C412">_xlfn.TEXTJOIN(",",TRUE,_xlfn.UNIQUE(TRANSPOSE(_xlfn.MAP(_xlfn.XLOOKUP(A412,SITE1!$C$4:$C$1223,SITE1!$G$4:$L$1223),_xlfn.LAMBDA(_xlpm.x,IF(_xlpm.x&lt;&gt;"",TRIM(CLEAN(LEFT(_xlpm.x,FIND(".",_xlpm.x &amp; ".")-1))),""))))))</f>
        <v/>
      </c>
      <c r="D412">
        <v>52.669439999999597</v>
      </c>
      <c r="E412">
        <v>95.463359999999994</v>
      </c>
      <c r="F412" t="str">
        <f>_xlfn.LET(_xlpm.raw,_xlfn.XLOOKUP(A412,SITE1!$C$4:$C$1223,SITE1!$E$4:$E$1223,_xlfn.XLOOKUP(A412,SITE1!$C$4:$C$1223,SITE1!$F$4:$F$1223)),_xlpm.cleanRaw,SUBSTITUTE(SUBSTITUTE(_xlpm.raw,"_PIN","."),"PIN","."),_xlpm.mainPart,MID(_xlpm.cleanRaw,2,FIND(".",_xlpm.cleanRaw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2" t="str">
        <f>_xlfn.LET(_xlpm.raw,_xlfn.XLOOKUP(A412,SITE3!$C$4:$C$1223,SITE3!$E$4:$E$1223,_xlfn.XLOOKUP(A412,SITE3!$C$4:$C$1223,SITE3!$F$4:$F$1223)),_xlpm.cleanRaw,SUBSTITUTE(_xlpm.raw,"_PIN","."),_xlpm.mainPart,MID(_xlpm.cleanRaw,2,FIND(".",_xlpm.cleanRaw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2" t="str">
        <f>_xlfn.LET(_xlpm.raw,_xlfn.XLOOKUP(A412,SITE5!$C$4:$C$1223,SITE5!$E$4:$E$1223,_xlfn.XLOOKUP(A412,SITE5!$C$4:$C$1223,SITE5!$F$4:$F$1223)),_xlpm.cleanRaw,SUBSTITUTE(_xlpm.raw,"_PIN","."),_xlpm.mainPart,MID(_xlpm.cleanRaw,2,FIND(".",_xlpm.cleanRaw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2" t="str">
        <f>_xlfn.LET(_xlpm.raw,_xlfn.XLOOKUP(A412,SITE5!$C$4:$C$1223,SITE5!$E$4:$E$1223,_xlfn.XLOOKUP(A412,SITE5!$C$4:$C$1223,SITE5!$F$4:$F$1223)),_xlpm.cleanRaw,SUBSTITUTE(_xlpm.raw,"_PIN","."),_xlpm.mainPart,MID(_xlpm.cleanRaw,2,FIND(".",_xlpm.cleanRaw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2" t="str">
        <f>""</f>
        <v/>
      </c>
      <c r="K412" t="str">
        <f t="shared" si="6"/>
        <v>L24;VCCCORE;;52.6694399999996;95.46336;;;;;</v>
      </c>
    </row>
    <row r="413" spans="1:11">
      <c r="A413" t="s">
        <v>3131</v>
      </c>
      <c r="B413" t="str">
        <f>_xlfn.XLOOKUP(A413,SITE1!$S$4:$S$1223,SITE1!$T$4:$T$1223)</f>
        <v>VCCCORE</v>
      </c>
      <c r="C413" t="str" cm="1">
        <f t="array" ref="C413">_xlfn.TEXTJOIN(",",TRUE,_xlfn.UNIQUE(TRANSPOSE(_xlfn.MAP(_xlfn.XLOOKUP(A413,SITE1!$C$4:$C$1223,SITE1!$G$4:$L$1223),_xlfn.LAMBDA(_xlpm.x,IF(_xlpm.x&lt;&gt;"",TRIM(CLEAN(LEFT(_xlpm.x,FIND(".",_xlpm.x &amp; ".")-1))),""))))))</f>
        <v/>
      </c>
      <c r="D413">
        <v>49.377599999999603</v>
      </c>
      <c r="E413">
        <v>95.463359999999994</v>
      </c>
      <c r="F413" t="str">
        <f>_xlfn.LET(_xlpm.raw,_xlfn.XLOOKUP(A413,SITE1!$C$4:$C$1223,SITE1!$E$4:$E$1223,_xlfn.XLOOKUP(A413,SITE1!$C$4:$C$1223,SITE1!$F$4:$F$1223)),_xlpm.cleanRaw,SUBSTITUTE(SUBSTITUTE(_xlpm.raw,"_PIN","."),"PIN","."),_xlpm.mainPart,MID(_xlpm.cleanRaw,2,FIND(".",_xlpm.cleanRaw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3" t="str">
        <f>_xlfn.LET(_xlpm.raw,_xlfn.XLOOKUP(A413,SITE3!$C$4:$C$1223,SITE3!$E$4:$E$1223,_xlfn.XLOOKUP(A413,SITE3!$C$4:$C$1223,SITE3!$F$4:$F$1223)),_xlpm.cleanRaw,SUBSTITUTE(_xlpm.raw,"_PIN","."),_xlpm.mainPart,MID(_xlpm.cleanRaw,2,FIND(".",_xlpm.cleanRaw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3" t="str">
        <f>_xlfn.LET(_xlpm.raw,_xlfn.XLOOKUP(A413,SITE5!$C$4:$C$1223,SITE5!$E$4:$E$1223,_xlfn.XLOOKUP(A413,SITE5!$C$4:$C$1223,SITE5!$F$4:$F$1223)),_xlpm.cleanRaw,SUBSTITUTE(_xlpm.raw,"_PIN","."),_xlpm.mainPart,MID(_xlpm.cleanRaw,2,FIND(".",_xlpm.cleanRaw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3" t="str">
        <f>_xlfn.LET(_xlpm.raw,_xlfn.XLOOKUP(A413,SITE5!$C$4:$C$1223,SITE5!$E$4:$E$1223,_xlfn.XLOOKUP(A413,SITE5!$C$4:$C$1223,SITE5!$F$4:$F$1223)),_xlpm.cleanRaw,SUBSTITUTE(_xlpm.raw,"_PIN","."),_xlpm.mainPart,MID(_xlpm.cleanRaw,2,FIND(".",_xlpm.cleanRaw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3" t="str">
        <f>""</f>
        <v/>
      </c>
      <c r="K413" t="str">
        <f t="shared" si="6"/>
        <v>L25;VCCCORE;;49.3775999999996;95.46336;;;;;</v>
      </c>
    </row>
    <row r="414" spans="1:11">
      <c r="A414" t="s">
        <v>3141</v>
      </c>
      <c r="B414" t="str">
        <f>_xlfn.XLOOKUP(A414,SITE1!$S$4:$S$1223,SITE1!$T$4:$T$1223)</f>
        <v>VCCCORE</v>
      </c>
      <c r="C414" t="str" cm="1">
        <f t="array" ref="C414">_xlfn.TEXTJOIN(",",TRUE,_xlfn.UNIQUE(TRANSPOSE(_xlfn.MAP(_xlfn.XLOOKUP(A414,SITE1!$C$4:$C$1223,SITE1!$G$4:$L$1223),_xlfn.LAMBDA(_xlpm.x,IF(_xlpm.x&lt;&gt;"",TRIM(CLEAN(LEFT(_xlpm.x,FIND(".",_xlpm.x &amp; ".")-1))),""))))))</f>
        <v/>
      </c>
      <c r="D414">
        <v>46.085759999999603</v>
      </c>
      <c r="E414">
        <v>95.463359999999994</v>
      </c>
      <c r="F414" t="str">
        <f>_xlfn.LET(_xlpm.raw,_xlfn.XLOOKUP(A414,SITE1!$C$4:$C$1223,SITE1!$E$4:$E$1223,_xlfn.XLOOKUP(A414,SITE1!$C$4:$C$1223,SITE1!$F$4:$F$1223)),_xlpm.cleanRaw,SUBSTITUTE(SUBSTITUTE(_xlpm.raw,"_PIN","."),"PIN","."),_xlpm.mainPart,MID(_xlpm.cleanRaw,2,FIND(".",_xlpm.cleanRaw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_xlfn.LET(_xlpm.raw,_xlfn.XLOOKUP(A414,SITE3!$C$4:$C$1223,SITE3!$E$4:$E$1223,_xlfn.XLOOKUP(A414,SITE3!$C$4:$C$1223,SITE3!$F$4:$F$1223)),_xlpm.cleanRaw,SUBSTITUTE(_xlpm.raw,"_PIN","."),_xlpm.mainPart,MID(_xlpm.cleanRaw,2,FIND(".",_xlpm.cleanRaw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4" t="str">
        <f>_xlfn.LET(_xlpm.raw,_xlfn.XLOOKUP(A414,SITE5!$C$4:$C$1223,SITE5!$E$4:$E$1223,_xlfn.XLOOKUP(A414,SITE5!$C$4:$C$1223,SITE5!$F$4:$F$1223)),_xlpm.cleanRaw,SUBSTITUTE(_xlpm.raw,"_PIN","."),_xlpm.mainPart,MID(_xlpm.cleanRaw,2,FIND(".",_xlpm.cleanRaw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4" t="str">
        <f>_xlfn.LET(_xlpm.raw,_xlfn.XLOOKUP(A414,SITE5!$C$4:$C$1223,SITE5!$E$4:$E$1223,_xlfn.XLOOKUP(A414,SITE5!$C$4:$C$1223,SITE5!$F$4:$F$1223)),_xlpm.cleanRaw,SUBSTITUTE(_xlpm.raw,"_PIN","."),_xlpm.mainPart,MID(_xlpm.cleanRaw,2,FIND(".",_xlpm.cleanRaw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4" t="str">
        <f>""</f>
        <v/>
      </c>
      <c r="K414" t="str">
        <f t="shared" si="6"/>
        <v>L26;VCCCORE;;46.0857599999996;95.46336;;;;;</v>
      </c>
    </row>
    <row r="415" spans="1:11">
      <c r="A415" t="s">
        <v>3151</v>
      </c>
      <c r="B415" t="str">
        <f>_xlfn.XLOOKUP(A415,SITE1!$S$4:$S$1223,SITE1!$T$4:$T$1223)</f>
        <v>VCCCORE</v>
      </c>
      <c r="C415" t="str" cm="1">
        <f t="array" ref="C415">_xlfn.TEXTJOIN(",",TRUE,_xlfn.UNIQUE(TRANSPOSE(_xlfn.MAP(_xlfn.XLOOKUP(A415,SITE1!$C$4:$C$1223,SITE1!$G$4:$L$1223),_xlfn.LAMBDA(_xlpm.x,IF(_xlpm.x&lt;&gt;"",TRIM(CLEAN(LEFT(_xlpm.x,FIND(".",_xlpm.x &amp; ".")-1))),""))))))</f>
        <v/>
      </c>
      <c r="D415">
        <v>42.793919999999602</v>
      </c>
      <c r="E415">
        <v>95.463359999999994</v>
      </c>
      <c r="F415" t="str">
        <f>_xlfn.LET(_xlpm.raw,_xlfn.XLOOKUP(A415,SITE1!$C$4:$C$1223,SITE1!$E$4:$E$1223,_xlfn.XLOOKUP(A415,SITE1!$C$4:$C$1223,SITE1!$F$4:$F$1223)),_xlpm.cleanRaw,SUBSTITUTE(SUBSTITUTE(_xlpm.raw,"_PIN","."),"PIN","."),_xlpm.mainPart,MID(_xlpm.cleanRaw,2,FIND(".",_xlpm.cleanRaw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5" t="str">
        <f>_xlfn.LET(_xlpm.raw,_xlfn.XLOOKUP(A415,SITE3!$C$4:$C$1223,SITE3!$E$4:$E$1223,_xlfn.XLOOKUP(A415,SITE3!$C$4:$C$1223,SITE3!$F$4:$F$1223)),_xlpm.cleanRaw,SUBSTITUTE(_xlpm.raw,"_PIN","."),_xlpm.mainPart,MID(_xlpm.cleanRaw,2,FIND(".",_xlpm.cleanRaw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5" t="str">
        <f>_xlfn.LET(_xlpm.raw,_xlfn.XLOOKUP(A415,SITE5!$C$4:$C$1223,SITE5!$E$4:$E$1223,_xlfn.XLOOKUP(A415,SITE5!$C$4:$C$1223,SITE5!$F$4:$F$1223)),_xlpm.cleanRaw,SUBSTITUTE(_xlpm.raw,"_PIN","."),_xlpm.mainPart,MID(_xlpm.cleanRaw,2,FIND(".",_xlpm.cleanRaw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5" t="str">
        <f>_xlfn.LET(_xlpm.raw,_xlfn.XLOOKUP(A415,SITE5!$C$4:$C$1223,SITE5!$E$4:$E$1223,_xlfn.XLOOKUP(A415,SITE5!$C$4:$C$1223,SITE5!$F$4:$F$1223)),_xlpm.cleanRaw,SUBSTITUTE(_xlpm.raw,"_PIN","."),_xlpm.mainPart,MID(_xlpm.cleanRaw,2,FIND(".",_xlpm.cleanRaw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5" t="str">
        <f>""</f>
        <v/>
      </c>
      <c r="K415" t="str">
        <f t="shared" si="6"/>
        <v>L27;VCCCORE;;42.7939199999996;95.46336;;;;;</v>
      </c>
    </row>
    <row r="416" spans="1:11">
      <c r="A416" t="s">
        <v>3161</v>
      </c>
      <c r="B416" t="str">
        <f>_xlfn.XLOOKUP(A416,SITE1!$S$4:$S$1223,SITE1!$T$4:$T$1223)</f>
        <v>VCCCORE</v>
      </c>
      <c r="C416" t="str" cm="1">
        <f t="array" ref="C416">_xlfn.TEXTJOIN(",",TRUE,_xlfn.UNIQUE(TRANSPOSE(_xlfn.MAP(_xlfn.XLOOKUP(A416,SITE1!$C$4:$C$1223,SITE1!$G$4:$L$1223),_xlfn.LAMBDA(_xlpm.x,IF(_xlpm.x&lt;&gt;"",TRIM(CLEAN(LEFT(_xlpm.x,FIND(".",_xlpm.x &amp; ".")-1))),""))))))</f>
        <v/>
      </c>
      <c r="D416">
        <v>39.502079999999999</v>
      </c>
      <c r="E416">
        <v>95.463359999999994</v>
      </c>
      <c r="F416" t="str">
        <f>_xlfn.LET(_xlpm.raw,_xlfn.XLOOKUP(A416,SITE1!$C$4:$C$1223,SITE1!$E$4:$E$1223,_xlfn.XLOOKUP(A416,SITE1!$C$4:$C$1223,SITE1!$F$4:$F$1223)),_xlpm.cleanRaw,SUBSTITUTE(SUBSTITUTE(_xlpm.raw,"_PIN","."),"PIN","."),_xlpm.mainPart,MID(_xlpm.cleanRaw,2,FIND(".",_xlpm.cleanRaw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6" t="str">
        <f>_xlfn.LET(_xlpm.raw,_xlfn.XLOOKUP(A416,SITE3!$C$4:$C$1223,SITE3!$E$4:$E$1223,_xlfn.XLOOKUP(A416,SITE3!$C$4:$C$1223,SITE3!$F$4:$F$1223)),_xlpm.cleanRaw,SUBSTITUTE(_xlpm.raw,"_PIN","."),_xlpm.mainPart,MID(_xlpm.cleanRaw,2,FIND(".",_xlpm.cleanRaw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6" t="str">
        <f>_xlfn.LET(_xlpm.raw,_xlfn.XLOOKUP(A416,SITE5!$C$4:$C$1223,SITE5!$E$4:$E$1223,_xlfn.XLOOKUP(A416,SITE5!$C$4:$C$1223,SITE5!$F$4:$F$1223)),_xlpm.cleanRaw,SUBSTITUTE(_xlpm.raw,"_PIN","."),_xlpm.mainPart,MID(_xlpm.cleanRaw,2,FIND(".",_xlpm.cleanRaw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6" t="str">
        <f>_xlfn.LET(_xlpm.raw,_xlfn.XLOOKUP(A416,SITE5!$C$4:$C$1223,SITE5!$E$4:$E$1223,_xlfn.XLOOKUP(A416,SITE5!$C$4:$C$1223,SITE5!$F$4:$F$1223)),_xlpm.cleanRaw,SUBSTITUTE(_xlpm.raw,"_PIN","."),_xlpm.mainPart,MID(_xlpm.cleanRaw,2,FIND(".",_xlpm.cleanRaw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6" t="str">
        <f>""</f>
        <v/>
      </c>
      <c r="K416" t="str">
        <f t="shared" si="6"/>
        <v>L28;VCCCORE;;39.50208;95.46336;;;;;</v>
      </c>
    </row>
    <row r="417" spans="1:11">
      <c r="A417" t="s">
        <v>3171</v>
      </c>
      <c r="B417" t="str">
        <f>_xlfn.XLOOKUP(A417,SITE1!$S$4:$S$1223,SITE1!$T$4:$T$1223)</f>
        <v>VCCCORE</v>
      </c>
      <c r="C417" t="str" cm="1">
        <f t="array" ref="C417">_xlfn.TEXTJOIN(",",TRUE,_xlfn.UNIQUE(TRANSPOSE(_xlfn.MAP(_xlfn.XLOOKUP(A417,SITE1!$C$4:$C$1223,SITE1!$G$4:$L$1223),_xlfn.LAMBDA(_xlpm.x,IF(_xlpm.x&lt;&gt;"",TRIM(CLEAN(LEFT(_xlpm.x,FIND(".",_xlpm.x &amp; ".")-1))),""))))))</f>
        <v/>
      </c>
      <c r="D417">
        <v>36.210239999999999</v>
      </c>
      <c r="E417">
        <v>95.463359999999994</v>
      </c>
      <c r="F417" t="str">
        <f>_xlfn.LET(_xlpm.raw,_xlfn.XLOOKUP(A417,SITE1!$C$4:$C$1223,SITE1!$E$4:$E$1223,_xlfn.XLOOKUP(A417,SITE1!$C$4:$C$1223,SITE1!$F$4:$F$1223)),_xlpm.cleanRaw,SUBSTITUTE(SUBSTITUTE(_xlpm.raw,"_PIN","."),"PIN","."),_xlpm.mainPart,MID(_xlpm.cleanRaw,2,FIND(".",_xlpm.cleanRaw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_xlfn.LET(_xlpm.raw,_xlfn.XLOOKUP(A417,SITE3!$C$4:$C$1223,SITE3!$E$4:$E$1223,_xlfn.XLOOKUP(A417,SITE3!$C$4:$C$1223,SITE3!$F$4:$F$1223)),_xlpm.cleanRaw,SUBSTITUTE(_xlpm.raw,"_PIN","."),_xlpm.mainPart,MID(_xlpm.cleanRaw,2,FIND(".",_xlpm.cleanRaw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7" t="str">
        <f>_xlfn.LET(_xlpm.raw,_xlfn.XLOOKUP(A417,SITE5!$C$4:$C$1223,SITE5!$E$4:$E$1223,_xlfn.XLOOKUP(A417,SITE5!$C$4:$C$1223,SITE5!$F$4:$F$1223)),_xlpm.cleanRaw,SUBSTITUTE(_xlpm.raw,"_PIN","."),_xlpm.mainPart,MID(_xlpm.cleanRaw,2,FIND(".",_xlpm.cleanRaw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7" t="str">
        <f>_xlfn.LET(_xlpm.raw,_xlfn.XLOOKUP(A417,SITE5!$C$4:$C$1223,SITE5!$E$4:$E$1223,_xlfn.XLOOKUP(A417,SITE5!$C$4:$C$1223,SITE5!$F$4:$F$1223)),_xlpm.cleanRaw,SUBSTITUTE(_xlpm.raw,"_PIN","."),_xlpm.mainPart,MID(_xlpm.cleanRaw,2,FIND(".",_xlpm.cleanRaw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7" t="str">
        <f>""</f>
        <v/>
      </c>
      <c r="K417" t="str">
        <f t="shared" si="6"/>
        <v>L29;VCCCORE;;36.21024;95.46336;;;;;</v>
      </c>
    </row>
    <row r="418" spans="1:11">
      <c r="A418" t="s">
        <v>3181</v>
      </c>
      <c r="B418" t="str">
        <f>_xlfn.XLOOKUP(A418,SITE1!$S$4:$S$1223,SITE1!$T$4:$T$1223)</f>
        <v>VCCCORE</v>
      </c>
      <c r="C418" t="str" cm="1">
        <f t="array" ref="C418">_xlfn.TEXTJOIN(",",TRUE,_xlfn.UNIQUE(TRANSPOSE(_xlfn.MAP(_xlfn.XLOOKUP(A418,SITE1!$C$4:$C$1223,SITE1!$G$4:$L$1223),_xlfn.LAMBDA(_xlpm.x,IF(_xlpm.x&lt;&gt;"",TRIM(CLEAN(LEFT(_xlpm.x,FIND(".",_xlpm.x &amp; ".")-1))),""))))))</f>
        <v/>
      </c>
      <c r="D418">
        <v>32.918399999999998</v>
      </c>
      <c r="E418">
        <v>95.463359999999994</v>
      </c>
      <c r="F418" t="str">
        <f>_xlfn.LET(_xlpm.raw,_xlfn.XLOOKUP(A418,SITE1!$C$4:$C$1223,SITE1!$E$4:$E$1223,_xlfn.XLOOKUP(A418,SITE1!$C$4:$C$1223,SITE1!$F$4:$F$1223)),_xlpm.cleanRaw,SUBSTITUTE(SUBSTITUTE(_xlpm.raw,"_PIN","."),"PIN","."),_xlpm.mainPart,MID(_xlpm.cleanRaw,2,FIND(".",_xlpm.cleanRaw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_xlfn.LET(_xlpm.raw,_xlfn.XLOOKUP(A418,SITE3!$C$4:$C$1223,SITE3!$E$4:$E$1223,_xlfn.XLOOKUP(A418,SITE3!$C$4:$C$1223,SITE3!$F$4:$F$1223)),_xlpm.cleanRaw,SUBSTITUTE(_xlpm.raw,"_PIN","."),_xlpm.mainPart,MID(_xlpm.cleanRaw,2,FIND(".",_xlpm.cleanRaw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8" t="str">
        <f>_xlfn.LET(_xlpm.raw,_xlfn.XLOOKUP(A418,SITE5!$C$4:$C$1223,SITE5!$E$4:$E$1223,_xlfn.XLOOKUP(A418,SITE5!$C$4:$C$1223,SITE5!$F$4:$F$1223)),_xlpm.cleanRaw,SUBSTITUTE(_xlpm.raw,"_PIN","."),_xlpm.mainPart,MID(_xlpm.cleanRaw,2,FIND(".",_xlpm.cleanRaw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8" t="str">
        <f>_xlfn.LET(_xlpm.raw,_xlfn.XLOOKUP(A418,SITE5!$C$4:$C$1223,SITE5!$E$4:$E$1223,_xlfn.XLOOKUP(A418,SITE5!$C$4:$C$1223,SITE5!$F$4:$F$1223)),_xlpm.cleanRaw,SUBSTITUTE(_xlpm.raw,"_PIN","."),_xlpm.mainPart,MID(_xlpm.cleanRaw,2,FIND(".",_xlpm.cleanRaw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8" t="str">
        <f>""</f>
        <v/>
      </c>
      <c r="K418" t="str">
        <f t="shared" si="6"/>
        <v>L30;VCCCORE;;32.9184;95.46336;;;;;</v>
      </c>
    </row>
    <row r="419" spans="1:11">
      <c r="A419" t="s">
        <v>3191</v>
      </c>
      <c r="B419" t="str">
        <f>_xlfn.XLOOKUP(A419,SITE1!$S$4:$S$1223,SITE1!$T$4:$T$1223)</f>
        <v>VCCCORE</v>
      </c>
      <c r="C419" t="str" cm="1">
        <f t="array" ref="C419">_xlfn.TEXTJOIN(",",TRUE,_xlfn.UNIQUE(TRANSPOSE(_xlfn.MAP(_xlfn.XLOOKUP(A419,SITE1!$C$4:$C$1223,SITE1!$G$4:$L$1223),_xlfn.LAMBDA(_xlpm.x,IF(_xlpm.x&lt;&gt;"",TRIM(CLEAN(LEFT(_xlpm.x,FIND(".",_xlpm.x &amp; ".")-1))),""))))))</f>
        <v/>
      </c>
      <c r="D419">
        <v>29.626560000000001</v>
      </c>
      <c r="E419">
        <v>95.463359999999994</v>
      </c>
      <c r="F419" t="str">
        <f>_xlfn.LET(_xlpm.raw,_xlfn.XLOOKUP(A419,SITE1!$C$4:$C$1223,SITE1!$E$4:$E$1223,_xlfn.XLOOKUP(A419,SITE1!$C$4:$C$1223,SITE1!$F$4:$F$1223)),_xlpm.cleanRaw,SUBSTITUTE(SUBSTITUTE(_xlpm.raw,"_PIN","."),"PIN","."),_xlpm.mainPart,MID(_xlpm.cleanRaw,2,FIND(".",_xlpm.cleanRaw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9" t="str">
        <f>_xlfn.LET(_xlpm.raw,_xlfn.XLOOKUP(A419,SITE3!$C$4:$C$1223,SITE3!$E$4:$E$1223,_xlfn.XLOOKUP(A419,SITE3!$C$4:$C$1223,SITE3!$F$4:$F$1223)),_xlpm.cleanRaw,SUBSTITUTE(_xlpm.raw,"_PIN","."),_xlpm.mainPart,MID(_xlpm.cleanRaw,2,FIND(".",_xlpm.cleanRaw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9" t="str">
        <f>_xlfn.LET(_xlpm.raw,_xlfn.XLOOKUP(A419,SITE5!$C$4:$C$1223,SITE5!$E$4:$E$1223,_xlfn.XLOOKUP(A419,SITE5!$C$4:$C$1223,SITE5!$F$4:$F$1223)),_xlpm.cleanRaw,SUBSTITUTE(_xlpm.raw,"_PIN","."),_xlpm.mainPart,MID(_xlpm.cleanRaw,2,FIND(".",_xlpm.cleanRaw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9" t="str">
        <f>_xlfn.LET(_xlpm.raw,_xlfn.XLOOKUP(A419,SITE5!$C$4:$C$1223,SITE5!$E$4:$E$1223,_xlfn.XLOOKUP(A419,SITE5!$C$4:$C$1223,SITE5!$F$4:$F$1223)),_xlpm.cleanRaw,SUBSTITUTE(_xlpm.raw,"_PIN","."),_xlpm.mainPart,MID(_xlpm.cleanRaw,2,FIND(".",_xlpm.cleanRaw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9" t="str">
        <f>""</f>
        <v/>
      </c>
      <c r="K419" t="str">
        <f t="shared" si="6"/>
        <v>L31;VCCCORE;;29.62656;95.46336;;;;;</v>
      </c>
    </row>
    <row r="420" spans="1:11">
      <c r="A420" t="s">
        <v>3201</v>
      </c>
      <c r="B420" t="str">
        <f>_xlfn.XLOOKUP(A420,SITE1!$S$4:$S$1223,SITE1!$T$4:$T$1223)</f>
        <v>VCCCORE</v>
      </c>
      <c r="C420" t="str" cm="1">
        <f t="array" ref="C420">_xlfn.TEXTJOIN(",",TRUE,_xlfn.UNIQUE(TRANSPOSE(_xlfn.MAP(_xlfn.XLOOKUP(A420,SITE1!$C$4:$C$1223,SITE1!$G$4:$L$1223),_xlfn.LAMBDA(_xlpm.x,IF(_xlpm.x&lt;&gt;"",TRIM(CLEAN(LEFT(_xlpm.x,FIND(".",_xlpm.x &amp; ".")-1))),""))))))</f>
        <v/>
      </c>
      <c r="D420">
        <v>26.334719999999901</v>
      </c>
      <c r="E420">
        <v>95.463359999999994</v>
      </c>
      <c r="F420" t="str">
        <f>_xlfn.LET(_xlpm.raw,_xlfn.XLOOKUP(A420,SITE1!$C$4:$C$1223,SITE1!$E$4:$E$1223,_xlfn.XLOOKUP(A420,SITE1!$C$4:$C$1223,SITE1!$F$4:$F$1223)),_xlpm.cleanRaw,SUBSTITUTE(SUBSTITUTE(_xlpm.raw,"_PIN","."),"PIN","."),_xlpm.mainPart,MID(_xlpm.cleanRaw,2,FIND(".",_xlpm.cleanRaw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_xlfn.LET(_xlpm.raw,_xlfn.XLOOKUP(A420,SITE3!$C$4:$C$1223,SITE3!$E$4:$E$1223,_xlfn.XLOOKUP(A420,SITE3!$C$4:$C$1223,SITE3!$F$4:$F$1223)),_xlpm.cleanRaw,SUBSTITUTE(_xlpm.raw,"_PIN","."),_xlpm.mainPart,MID(_xlpm.cleanRaw,2,FIND(".",_xlpm.cleanRaw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0" t="str">
        <f>_xlfn.LET(_xlpm.raw,_xlfn.XLOOKUP(A420,SITE5!$C$4:$C$1223,SITE5!$E$4:$E$1223,_xlfn.XLOOKUP(A420,SITE5!$C$4:$C$1223,SITE5!$F$4:$F$1223)),_xlpm.cleanRaw,SUBSTITUTE(_xlpm.raw,"_PIN","."),_xlpm.mainPart,MID(_xlpm.cleanRaw,2,FIND(".",_xlpm.cleanRaw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0" t="str">
        <f>_xlfn.LET(_xlpm.raw,_xlfn.XLOOKUP(A420,SITE5!$C$4:$C$1223,SITE5!$E$4:$E$1223,_xlfn.XLOOKUP(A420,SITE5!$C$4:$C$1223,SITE5!$F$4:$F$1223)),_xlpm.cleanRaw,SUBSTITUTE(_xlpm.raw,"_PIN","."),_xlpm.mainPart,MID(_xlpm.cleanRaw,2,FIND(".",_xlpm.cleanRaw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0" t="str">
        <f>""</f>
        <v/>
      </c>
      <c r="K420" t="str">
        <f t="shared" si="6"/>
        <v>L32;VCCCORE;;26.3347199999999;95.46336;;;;;</v>
      </c>
    </row>
    <row r="421" spans="1:11">
      <c r="A421" t="s">
        <v>372</v>
      </c>
      <c r="B421" t="str">
        <f>_xlfn.XLOOKUP(A421,SITE1!$S$4:$S$1223,SITE1!$T$4:$T$1223)</f>
        <v>VCCCOREG4</v>
      </c>
      <c r="C421" t="str" cm="1">
        <f t="array" ref="C421">_xlfn.TEXTJOIN(",",TRUE,_xlfn.UNIQUE(TRANSPOSE(_xlfn.MAP(_xlfn.XLOOKUP(A421,SITE1!$C$4:$C$1223,SITE1!$G$4:$L$1223),_xlfn.LAMBDA(_xlpm.x,IF(_xlpm.x&lt;&gt;"",TRIM(CLEAN(LEFT(_xlpm.x,FIND(".",_xlpm.x &amp; ".")-1))),""))))))</f>
        <v/>
      </c>
      <c r="D421">
        <v>23.04288</v>
      </c>
      <c r="E421">
        <v>95.463359999999994</v>
      </c>
      <c r="F421" t="str">
        <f>_xlfn.LET(_xlpm.raw,_xlfn.XLOOKUP(A421,SITE1!$C$4:$C$1223,SITE1!$E$4:$E$1223,_xlfn.XLOOKUP(A421,SITE1!$C$4:$C$1223,SITE1!$F$4:$F$1223)),_xlpm.cleanRaw,SUBSTITUTE(SUBSTITUTE(_xlpm.raw,"_PIN","."),"PIN","."),_xlpm.mainPart,MID(_xlpm.cleanRaw,2,FIND(".",_xlpm.cleanRaw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G421" t="str">
        <f>_xlfn.LET(_xlpm.raw,_xlfn.XLOOKUP(A421,SITE3!$C$4:$C$1223,SITE3!$E$4:$E$1223,_xlfn.XLOOKUP(A421,SITE3!$C$4:$C$1223,SITE3!$F$4:$F$1223)),_xlpm.cleanRaw,SUBSTITUTE(_xlpm.raw,"_PIN","."),_xlpm.mainPart,MID(_xlpm.cleanRaw,2,FIND(".",_xlpm.cleanRaw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502056</v>
      </c>
      <c r="H421" t="str">
        <f>_xlfn.LET(_xlpm.raw,_xlfn.XLOOKUP(A421,SITE5!$C$4:$C$1223,SITE5!$E$4:$E$1223,_xlfn.XLOOKUP(A421,SITE5!$C$4:$C$1223,SITE5!$F$4:$F$1223)),_xlpm.cleanRaw,SUBSTITUTE(_xlpm.raw,"_PIN","."),_xlpm.mainPart,MID(_xlpm.cleanRaw,2,FIND(".",_xlpm.cleanRaw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I421" t="str">
        <f>_xlfn.LET(_xlpm.raw,_xlfn.XLOOKUP(A421,SITE5!$C$4:$C$1223,SITE5!$E$4:$E$1223,_xlfn.XLOOKUP(A421,SITE5!$C$4:$C$1223,SITE5!$F$4:$F$1223)),_xlpm.cleanRaw,SUBSTITUTE(_xlpm.raw,"_PIN","."),_xlpm.mainPart,MID(_xlpm.cleanRaw,2,FIND(".",_xlpm.cleanRaw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J421" t="str">
        <f>""</f>
        <v/>
      </c>
      <c r="K421" t="str">
        <f t="shared" si="6"/>
        <v>L33;VCCCOREG4;;23.04288;95.46336;505053;502056;708067;708067;</v>
      </c>
    </row>
    <row r="422" spans="1:11">
      <c r="A422" t="s">
        <v>3220</v>
      </c>
      <c r="B422" t="str">
        <f>_xlfn.XLOOKUP(A422,SITE1!$S$4:$S$1223,SITE1!$T$4:$T$1223)</f>
        <v>PRDY_N</v>
      </c>
      <c r="C422" t="str" cm="1">
        <f t="array" ref="C422">_xlfn.TEXTJOIN(",",TRUE,_xlfn.UNIQUE(TRANSPOSE(_xlfn.MAP(_xlfn.XLOOKUP(A422,SITE1!$C$4:$C$1223,SITE1!$G$4:$L$1223),_xlfn.LAMBDA(_xlpm.x,IF(_xlpm.x&lt;&gt;"",TRIM(CLEAN(LEFT(_xlpm.x,FIND(".",_xlpm.x &amp; ".")-1))),""))))))</f>
        <v/>
      </c>
      <c r="D422">
        <v>19.75104</v>
      </c>
      <c r="E422">
        <v>95.463359999999994</v>
      </c>
      <c r="F422" t="str">
        <f>_xlfn.LET(_xlpm.raw,_xlfn.XLOOKUP(A422,SITE1!$C$4:$C$1223,SITE1!$E$4:$E$1223,_xlfn.XLOOKUP(A422,SITE1!$C$4:$C$1223,SITE1!$F$4:$F$1223)),_xlpm.cleanRaw,SUBSTITUTE(SUBSTITUTE(_xlpm.raw,"_PIN","."),"PIN","."),_xlpm.mainPart,MID(_xlpm.cleanRaw,2,FIND(".",_xlpm.cleanRaw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G422" t="str">
        <f>_xlfn.LET(_xlpm.raw,_xlfn.XLOOKUP(A422,SITE3!$C$4:$C$1223,SITE3!$E$4:$E$1223,_xlfn.XLOOKUP(A422,SITE3!$C$4:$C$1223,SITE3!$F$4:$F$1223)),_xlpm.cleanRaw,SUBSTITUTE(_xlpm.raw,"_PIN","."),_xlpm.mainPart,MID(_xlpm.cleanRaw,2,FIND(".",_xlpm.cleanRaw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502058</v>
      </c>
      <c r="H422" t="str">
        <f>_xlfn.LET(_xlpm.raw,_xlfn.XLOOKUP(A422,SITE5!$C$4:$C$1223,SITE5!$E$4:$E$1223,_xlfn.XLOOKUP(A422,SITE5!$C$4:$C$1223,SITE5!$F$4:$F$1223)),_xlpm.cleanRaw,SUBSTITUTE(_xlpm.raw,"_PIN","."),_xlpm.mainPart,MID(_xlpm.cleanRaw,2,FIND(".",_xlpm.cleanRaw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I422" t="str">
        <f>_xlfn.LET(_xlpm.raw,_xlfn.XLOOKUP(A422,SITE5!$C$4:$C$1223,SITE5!$E$4:$E$1223,_xlfn.XLOOKUP(A422,SITE5!$C$4:$C$1223,SITE5!$F$4:$F$1223)),_xlpm.cleanRaw,SUBSTITUTE(_xlpm.raw,"_PIN","."),_xlpm.mainPart,MID(_xlpm.cleanRaw,2,FIND(".",_xlpm.cleanRaw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J422" t="str">
        <f>""</f>
        <v/>
      </c>
      <c r="K422" t="str">
        <f t="shared" si="6"/>
        <v>L34;PRDY_N;;19.75104;95.46336;505075;502058;708071;708071;</v>
      </c>
    </row>
    <row r="423" spans="1:11">
      <c r="A423" t="s">
        <v>2765</v>
      </c>
      <c r="B423" t="str">
        <f>_xlfn.XLOOKUP(A423,SITE1!$S$4:$S$1223,SITE1!$T$4:$T$1223)</f>
        <v>NOA_N[0]</v>
      </c>
      <c r="C423" t="str" cm="1">
        <f t="array" ref="C423">_xlfn.TEXTJOIN(",",TRUE,_xlfn.UNIQUE(TRANSPOSE(_xlfn.MAP(_xlfn.XLOOKUP(A423,SITE1!$C$4:$C$1223,SITE1!$G$4:$L$1223),_xlfn.LAMBDA(_xlpm.x,IF(_xlpm.x&lt;&gt;"",TRIM(CLEAN(LEFT(_xlpm.x,FIND(".",_xlpm.x &amp; ".")-1))),""))))))</f>
        <v>TPA49</v>
      </c>
      <c r="D423">
        <v>16.459199999999999</v>
      </c>
      <c r="E423">
        <v>95.463359999999994</v>
      </c>
      <c r="F423" t="str">
        <f>_xlfn.LET(_xlpm.raw,_xlfn.XLOOKUP(A423,SITE1!$C$4:$C$1223,SITE1!$E$4:$E$1223,_xlfn.XLOOKUP(A423,SITE1!$C$4:$C$1223,SITE1!$F$4:$F$1223)),_xlpm.cleanRaw,SUBSTITUTE(SUBSTITUTE(_xlpm.raw,"_PIN","."),"PIN","."),_xlpm.mainPart,MID(_xlpm.cleanRaw,2,FIND(".",_xlpm.cleanRaw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G423" t="str">
        <f>_xlfn.LET(_xlpm.raw,_xlfn.XLOOKUP(A423,SITE3!$C$4:$C$1223,SITE3!$E$4:$E$1223,_xlfn.XLOOKUP(A423,SITE3!$C$4:$C$1223,SITE3!$F$4:$F$1223)),_xlpm.cleanRaw,SUBSTITUTE(_xlpm.raw,"_PIN","."),_xlpm.mainPart,MID(_xlpm.cleanRaw,2,FIND(".",_xlpm.cleanRaw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808080</v>
      </c>
      <c r="H423" t="str">
        <f>_xlfn.LET(_xlpm.raw,_xlfn.XLOOKUP(A423,SITE5!$C$4:$C$1223,SITE5!$E$4:$E$1223,_xlfn.XLOOKUP(A423,SITE5!$C$4:$C$1223,SITE5!$F$4:$F$1223)),_xlpm.cleanRaw,SUBSTITUTE(_xlpm.raw,"_PIN","."),_xlpm.mainPart,MID(_xlpm.cleanRaw,2,FIND(".",_xlpm.cleanRaw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I423" t="str">
        <f>_xlfn.LET(_xlpm.raw,_xlfn.XLOOKUP(A423,SITE5!$C$4:$C$1223,SITE5!$E$4:$E$1223,_xlfn.XLOOKUP(A423,SITE5!$C$4:$C$1223,SITE5!$F$4:$F$1223)),_xlpm.cleanRaw,SUBSTITUTE(_xlpm.raw,"_PIN","."),_xlpm.mainPart,MID(_xlpm.cleanRaw,2,FIND(".",_xlpm.cleanRaw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J423" t="str">
        <f>""</f>
        <v/>
      </c>
      <c r="K423" t="str">
        <f t="shared" si="6"/>
        <v>L35;NOA_N[0];TPA49;16.4592;95.46336;506020;808080;603111;603111;</v>
      </c>
    </row>
    <row r="424" spans="1:11">
      <c r="A424" t="s">
        <v>2877</v>
      </c>
      <c r="B424" t="str">
        <f>_xlfn.XLOOKUP(A424,SITE1!$S$4:$S$1223,SITE1!$T$4:$T$1223)</f>
        <v>NOA_N[9]</v>
      </c>
      <c r="C424" t="str" cm="1">
        <f t="array" ref="C424">_xlfn.TEXTJOIN(",",TRUE,_xlfn.UNIQUE(TRANSPOSE(_xlfn.MAP(_xlfn.XLOOKUP(A424,SITE1!$C$4:$C$1223,SITE1!$G$4:$L$1223),_xlfn.LAMBDA(_xlpm.x,IF(_xlpm.x&lt;&gt;"",TRIM(CLEAN(LEFT(_xlpm.x,FIND(".",_xlpm.x &amp; ".")-1))),""))))))</f>
        <v>TPA58</v>
      </c>
      <c r="D424">
        <v>13.167359999999899</v>
      </c>
      <c r="E424">
        <v>95.463359999999994</v>
      </c>
      <c r="F424" t="str">
        <f>_xlfn.LET(_xlpm.raw,_xlfn.XLOOKUP(A424,SITE1!$C$4:$C$1223,SITE1!$E$4:$E$1223,_xlfn.XLOOKUP(A424,SITE1!$C$4:$C$1223,SITE1!$F$4:$F$1223)),_xlpm.cleanRaw,SUBSTITUTE(SUBSTITUTE(_xlpm.raw,"_PIN","."),"PIN","."),_xlpm.mainPart,MID(_xlpm.cleanRaw,2,FIND(".",_xlpm.cleanRaw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G424" t="str">
        <f>_xlfn.LET(_xlpm.raw,_xlfn.XLOOKUP(A424,SITE3!$C$4:$C$1223,SITE3!$E$4:$E$1223,_xlfn.XLOOKUP(A424,SITE3!$C$4:$C$1223,SITE3!$F$4:$F$1223)),_xlpm.cleanRaw,SUBSTITUTE(_xlpm.raw,"_PIN","."),_xlpm.mainPart,MID(_xlpm.cleanRaw,2,FIND(".",_xlpm.cleanRaw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503013</v>
      </c>
      <c r="H424" t="str">
        <f>_xlfn.LET(_xlpm.raw,_xlfn.XLOOKUP(A424,SITE5!$C$4:$C$1223,SITE5!$E$4:$E$1223,_xlfn.XLOOKUP(A424,SITE5!$C$4:$C$1223,SITE5!$F$4:$F$1223)),_xlpm.cleanRaw,SUBSTITUTE(_xlpm.raw,"_PIN","."),_xlpm.mainPart,MID(_xlpm.cleanRaw,2,FIND(".",_xlpm.cleanRaw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I424" t="str">
        <f>_xlfn.LET(_xlpm.raw,_xlfn.XLOOKUP(A424,SITE5!$C$4:$C$1223,SITE5!$E$4:$E$1223,_xlfn.XLOOKUP(A424,SITE5!$C$4:$C$1223,SITE5!$F$4:$F$1223)),_xlpm.cleanRaw,SUBSTITUTE(_xlpm.raw,"_PIN","."),_xlpm.mainPart,MID(_xlpm.cleanRaw,2,FIND(".",_xlpm.cleanRaw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J424" t="str">
        <f>""</f>
        <v/>
      </c>
      <c r="K424" t="str">
        <f t="shared" si="6"/>
        <v>L36;NOA_N[9];TPA58;13.1673599999999;95.46336;507098;503013;708077;708077;</v>
      </c>
    </row>
    <row r="425" spans="1:11">
      <c r="A425" t="s">
        <v>2624</v>
      </c>
      <c r="B425" t="str">
        <f>_xlfn.XLOOKUP(A425,SITE1!$S$4:$S$1223,SITE1!$T$4:$T$1223)</f>
        <v>EDP_DISP_UTIL</v>
      </c>
      <c r="C425" t="str" cm="1">
        <f t="array" ref="C425">_xlfn.TEXTJOIN(",",TRUE,_xlfn.UNIQUE(TRANSPOSE(_xlfn.MAP(_xlfn.XLOOKUP(A425,SITE1!$C$4:$C$1223,SITE1!$G$4:$L$1223),_xlfn.LAMBDA(_xlpm.x,IF(_xlpm.x&lt;&gt;"",TRIM(CLEAN(LEFT(_xlpm.x,FIND(".",_xlpm.x &amp; ".")-1))),""))))))</f>
        <v/>
      </c>
      <c r="D425">
        <v>9.8755199999999999</v>
      </c>
      <c r="E425">
        <v>95.463359999999994</v>
      </c>
      <c r="F425" t="str">
        <f>_xlfn.LET(_xlpm.raw,_xlfn.XLOOKUP(A425,SITE1!$C$4:$C$1223,SITE1!$E$4:$E$1223,_xlfn.XLOOKUP(A425,SITE1!$C$4:$C$1223,SITE1!$F$4:$F$1223)),_xlpm.cleanRaw,SUBSTITUTE(SUBSTITUTE(_xlpm.raw,"_PIN","."),"PIN","."),_xlpm.mainPart,MID(_xlpm.cleanRaw,2,FIND(".",_xlpm.cleanRaw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425" t="str">
        <f>_xlfn.LET(_xlpm.raw,_xlfn.XLOOKUP(A425,SITE3!$C$4:$C$1223,SITE3!$E$4:$E$1223,_xlfn.XLOOKUP(A425,SITE3!$C$4:$C$1223,SITE3!$F$4:$F$1223)),_xlpm.cleanRaw,SUBSTITUTE(_xlpm.raw,"_PIN","."),_xlpm.mainPart,MID(_xlpm.cleanRaw,2,FIND(".",_xlpm.cleanRaw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801040</v>
      </c>
      <c r="H425" t="str">
        <f>_xlfn.LET(_xlpm.raw,_xlfn.XLOOKUP(A425,SITE5!$C$4:$C$1223,SITE5!$E$4:$E$1223,_xlfn.XLOOKUP(A425,SITE5!$C$4:$C$1223,SITE5!$F$4:$F$1223)),_xlpm.cleanRaw,SUBSTITUTE(_xlpm.raw,"_PIN","."),_xlpm.mainPart,MID(_xlpm.cleanRaw,2,FIND(".",_xlpm.cleanRaw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I425" t="str">
        <f>_xlfn.LET(_xlpm.raw,_xlfn.XLOOKUP(A425,SITE5!$C$4:$C$1223,SITE5!$E$4:$E$1223,_xlfn.XLOOKUP(A425,SITE5!$C$4:$C$1223,SITE5!$F$4:$F$1223)),_xlpm.cleanRaw,SUBSTITUTE(_xlpm.raw,"_PIN","."),_xlpm.mainPart,MID(_xlpm.cleanRaw,2,FIND(".",_xlpm.cleanRaw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J425" t="str">
        <f>""</f>
        <v/>
      </c>
      <c r="K425" t="str">
        <f t="shared" si="6"/>
        <v>L37;EDP_DISP_UTIL;;9.87552;95.46336;604040;801040;706004;706004;</v>
      </c>
    </row>
    <row r="426" spans="1:11">
      <c r="A426" t="s">
        <v>2735</v>
      </c>
      <c r="B426" t="str">
        <f>_xlfn.XLOOKUP(A426,SITE1!$S$4:$S$1223,SITE1!$T$4:$T$1223)</f>
        <v>MBP_N[0]</v>
      </c>
      <c r="C426" t="str" cm="1">
        <f t="array" ref="C426">_xlfn.TEXTJOIN(",",TRUE,_xlfn.UNIQUE(TRANSPOSE(_xlfn.MAP(_xlfn.XLOOKUP(A426,SITE1!$C$4:$C$1223,SITE1!$G$4:$L$1223),_xlfn.LAMBDA(_xlpm.x,IF(_xlpm.x&lt;&gt;"",TRIM(CLEAN(LEFT(_xlpm.x,FIND(".",_xlpm.x &amp; ".")-1))),""))))))</f>
        <v>TPA69</v>
      </c>
      <c r="D426">
        <v>6.5836799999999904</v>
      </c>
      <c r="E426">
        <v>95.463359999999994</v>
      </c>
      <c r="F426" t="str">
        <f>_xlfn.LET(_xlpm.raw,_xlfn.XLOOKUP(A426,SITE1!$C$4:$C$1223,SITE1!$E$4:$E$1223,_xlfn.XLOOKUP(A426,SITE1!$C$4:$C$1223,SITE1!$F$4:$F$1223)),_xlpm.cleanRaw,SUBSTITUTE(SUBSTITUTE(_xlpm.raw,"_PIN","."),"PIN","."),_xlpm.mainPart,MID(_xlpm.cleanRaw,2,FIND(".",_xlpm.cleanRaw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G426" t="str">
        <f>_xlfn.LET(_xlpm.raw,_xlfn.XLOOKUP(A426,SITE3!$C$4:$C$1223,SITE3!$E$4:$E$1223,_xlfn.XLOOKUP(A426,SITE3!$C$4:$C$1223,SITE3!$F$4:$F$1223)),_xlpm.cleanRaw,SUBSTITUTE(_xlpm.raw,"_PIN","."),_xlpm.mainPart,MID(_xlpm.cleanRaw,2,FIND(".",_xlpm.cleanRaw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502061</v>
      </c>
      <c r="H426" t="str">
        <f>_xlfn.LET(_xlpm.raw,_xlfn.XLOOKUP(A426,SITE5!$C$4:$C$1223,SITE5!$E$4:$E$1223,_xlfn.XLOOKUP(A426,SITE5!$C$4:$C$1223,SITE5!$F$4:$F$1223)),_xlpm.cleanRaw,SUBSTITUTE(_xlpm.raw,"_PIN","."),_xlpm.mainPart,MID(_xlpm.cleanRaw,2,FIND(".",_xlpm.cleanRaw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I426" t="str">
        <f>_xlfn.LET(_xlpm.raw,_xlfn.XLOOKUP(A426,SITE5!$C$4:$C$1223,SITE5!$E$4:$E$1223,_xlfn.XLOOKUP(A426,SITE5!$C$4:$C$1223,SITE5!$F$4:$F$1223)),_xlpm.cleanRaw,SUBSTITUTE(_xlpm.raw,"_PIN","."),_xlpm.mainPart,MID(_xlpm.cleanRaw,2,FIND(".",_xlpm.cleanRaw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J426" t="str">
        <f>""</f>
        <v/>
      </c>
      <c r="K426" t="str">
        <f t="shared" si="6"/>
        <v>L38;MBP_N[0];TPA69;6.58367999999999;95.46336;505070;502061;709019;709019;</v>
      </c>
    </row>
    <row r="427" spans="1:11">
      <c r="A427" t="s">
        <v>517</v>
      </c>
      <c r="B427" t="str">
        <f>_xlfn.XLOOKUP(A427,SITE1!$S$4:$S$1223,SITE1!$T$4:$T$1223)</f>
        <v>CPU_JTAG_TMS</v>
      </c>
      <c r="C427" t="str" cm="1">
        <f t="array" ref="C427">_xlfn.TEXTJOIN(",",TRUE,_xlfn.UNIQUE(TRANSPOSE(_xlfn.MAP(_xlfn.XLOOKUP(A427,SITE1!$C$4:$C$1223,SITE1!$G$4:$L$1223),_xlfn.LAMBDA(_xlpm.x,IF(_xlpm.x&lt;&gt;"",TRIM(CLEAN(LEFT(_xlpm.x,FIND(".",_xlpm.x &amp; ".")-1))),""))))))</f>
        <v>UA10,TPA81,RA356</v>
      </c>
      <c r="D427">
        <v>3.2918399999999899</v>
      </c>
      <c r="E427">
        <v>95.463359999999994</v>
      </c>
      <c r="F427" t="str">
        <f>_xlfn.LET(_xlpm.raw,_xlfn.XLOOKUP(A427,SITE1!$C$4:$C$1223,SITE1!$E$4:$E$1223,_xlfn.XLOOKUP(A427,SITE1!$C$4:$C$1223,SITE1!$F$4:$F$1223)),_xlpm.cleanRaw,SUBSTITUTE(SUBSTITUTE(_xlpm.raw,"_PIN","."),"PIN","."),_xlpm.mainPart,MID(_xlpm.cleanRaw,2,FIND(".",_xlpm.cleanRaw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G427" t="str">
        <f>_xlfn.LET(_xlpm.raw,_xlfn.XLOOKUP(A427,SITE3!$C$4:$C$1223,SITE3!$E$4:$E$1223,_xlfn.XLOOKUP(A427,SITE3!$C$4:$C$1223,SITE3!$F$4:$F$1223)),_xlpm.cleanRaw,SUBSTITUTE(_xlpm.raw,"_PIN","."),_xlpm.mainPart,MID(_xlpm.cleanRaw,2,FIND(".",_xlpm.cleanRaw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809103</v>
      </c>
      <c r="H427" t="str">
        <f>_xlfn.LET(_xlpm.raw,_xlfn.XLOOKUP(A427,SITE5!$C$4:$C$1223,SITE5!$E$4:$E$1223,_xlfn.XLOOKUP(A427,SITE5!$C$4:$C$1223,SITE5!$F$4:$F$1223)),_xlpm.cleanRaw,SUBSTITUTE(_xlpm.raw,"_PIN","."),_xlpm.mainPart,MID(_xlpm.cleanRaw,2,FIND(".",_xlpm.cleanRaw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I427" t="str">
        <f>_xlfn.LET(_xlpm.raw,_xlfn.XLOOKUP(A427,SITE5!$C$4:$C$1223,SITE5!$E$4:$E$1223,_xlfn.XLOOKUP(A427,SITE5!$C$4:$C$1223,SITE5!$F$4:$F$1223)),_xlpm.cleanRaw,SUBSTITUTE(_xlpm.raw,"_PIN","."),_xlpm.mainPart,MID(_xlpm.cleanRaw,2,FIND(".",_xlpm.cleanRaw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J427" t="str">
        <f>""</f>
        <v/>
      </c>
      <c r="K427" t="str">
        <f t="shared" si="6"/>
        <v>L39;CPU_JTAG_TMS;UA10,TPA81,RA356;3.29183999999999;95.46336;508079;809103;709040;709040;</v>
      </c>
    </row>
    <row r="428" spans="1:11">
      <c r="A428" t="s">
        <v>2744</v>
      </c>
      <c r="B428" t="str">
        <f>_xlfn.XLOOKUP(A428,SITE1!$S$4:$S$1223,SITE1!$T$4:$T$1223)</f>
        <v>MBP_N[1]</v>
      </c>
      <c r="C428" t="str" cm="1">
        <f t="array" ref="C428">_xlfn.TEXTJOIN(",",TRUE,_xlfn.UNIQUE(TRANSPOSE(_xlfn.MAP(_xlfn.XLOOKUP(A428,SITE1!$C$4:$C$1223,SITE1!$G$4:$L$1223),_xlfn.LAMBDA(_xlpm.x,IF(_xlpm.x&lt;&gt;"",TRIM(CLEAN(LEFT(_xlpm.x,FIND(".",_xlpm.x &amp; ".")-1))),""))))))</f>
        <v>TPA70</v>
      </c>
      <c r="D428">
        <v>0</v>
      </c>
      <c r="E428">
        <v>95.463359999999994</v>
      </c>
      <c r="F428" t="str">
        <f>_xlfn.LET(_xlpm.raw,_xlfn.XLOOKUP(A428,SITE1!$C$4:$C$1223,SITE1!$E$4:$E$1223,_xlfn.XLOOKUP(A428,SITE1!$C$4:$C$1223,SITE1!$F$4:$F$1223)),_xlpm.cleanRaw,SUBSTITUTE(SUBSTITUTE(_xlpm.raw,"_PIN","."),"PIN","."),_xlpm.mainPart,MID(_xlpm.cleanRaw,2,FIND(".",_xlpm.cleanRaw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G428" t="str">
        <f>_xlfn.LET(_xlpm.raw,_xlfn.XLOOKUP(A428,SITE3!$C$4:$C$1223,SITE3!$E$4:$E$1223,_xlfn.XLOOKUP(A428,SITE3!$C$4:$C$1223,SITE3!$F$4:$F$1223)),_xlpm.cleanRaw,SUBSTITUTE(_xlpm.raw,"_PIN","."),_xlpm.mainPart,MID(_xlpm.cleanRaw,2,FIND(".",_xlpm.cleanRaw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502059</v>
      </c>
      <c r="H428" t="str">
        <f>_xlfn.LET(_xlpm.raw,_xlfn.XLOOKUP(A428,SITE5!$C$4:$C$1223,SITE5!$E$4:$E$1223,_xlfn.XLOOKUP(A428,SITE5!$C$4:$C$1223,SITE5!$F$4:$F$1223)),_xlpm.cleanRaw,SUBSTITUTE(_xlpm.raw,"_PIN","."),_xlpm.mainPart,MID(_xlpm.cleanRaw,2,FIND(".",_xlpm.cleanRaw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I428" t="str">
        <f>_xlfn.LET(_xlpm.raw,_xlfn.XLOOKUP(A428,SITE5!$C$4:$C$1223,SITE5!$E$4:$E$1223,_xlfn.XLOOKUP(A428,SITE5!$C$4:$C$1223,SITE5!$F$4:$F$1223)),_xlpm.cleanRaw,SUBSTITUTE(_xlpm.raw,"_PIN","."),_xlpm.mainPart,MID(_xlpm.cleanRaw,2,FIND(".",_xlpm.cleanRaw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J428" t="str">
        <f>""</f>
        <v/>
      </c>
      <c r="K428" t="str">
        <f t="shared" si="6"/>
        <v>L40;MBP_N[1];TPA70;0;95.46336;505068;502059;709017;709017;</v>
      </c>
    </row>
    <row r="429" spans="1:11">
      <c r="A429" t="s">
        <v>3776</v>
      </c>
      <c r="B429" t="str">
        <f>_xlfn.XLOOKUP(A429,SITE1!$S$4:$S$1223,SITE1!$T$4:$T$1223)</f>
        <v>VCCSA</v>
      </c>
      <c r="C429" t="str" cm="1">
        <f t="array" ref="C429">_xlfn.TEXTJOIN(",",TRUE,_xlfn.UNIQUE(TRANSPOSE(_xlfn.MAP(_xlfn.XLOOKUP(A429,SITE1!$C$4:$C$1223,SITE1!$G$4:$L$1223),_xlfn.LAMBDA(_xlpm.x,IF(_xlpm.x&lt;&gt;"",TRIM(CLEAN(LEFT(_xlpm.x,FIND(".",_xlpm.x &amp; ".")-1))),""))))))</f>
        <v/>
      </c>
      <c r="D429">
        <v>128.38176000000001</v>
      </c>
      <c r="E429">
        <v>92.171520000000299</v>
      </c>
      <c r="F429" t="str">
        <f>_xlfn.LET(_xlpm.raw,_xlfn.XLOOKUP(A429,SITE1!$C$4:$C$1223,SITE1!$E$4:$E$1223,_xlfn.XLOOKUP(A429,SITE1!$C$4:$C$1223,SITE1!$F$4:$F$1223)),_xlpm.cleanRaw,SUBSTITUTE(SUBSTITUTE(_xlpm.raw,"_PIN","."),"PIN","."),_xlpm.mainPart,MID(_xlpm.cleanRaw,2,FIND(".",_xlpm.cleanRaw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9" t="str">
        <f>_xlfn.LET(_xlpm.raw,_xlfn.XLOOKUP(A429,SITE3!$C$4:$C$1223,SITE3!$E$4:$E$1223,_xlfn.XLOOKUP(A429,SITE3!$C$4:$C$1223,SITE3!$F$4:$F$1223)),_xlpm.cleanRaw,SUBSTITUTE(_xlpm.raw,"_PIN","."),_xlpm.mainPart,MID(_xlpm.cleanRaw,2,FIND(".",_xlpm.cleanRaw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9" t="str">
        <f>_xlfn.LET(_xlpm.raw,_xlfn.XLOOKUP(A429,SITE5!$C$4:$C$1223,SITE5!$E$4:$E$1223,_xlfn.XLOOKUP(A429,SITE5!$C$4:$C$1223,SITE5!$F$4:$F$1223)),_xlpm.cleanRaw,SUBSTITUTE(_xlpm.raw,"_PIN","."),_xlpm.mainPart,MID(_xlpm.cleanRaw,2,FIND(".",_xlpm.cleanRaw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9" t="str">
        <f>_xlfn.LET(_xlpm.raw,_xlfn.XLOOKUP(A429,SITE5!$C$4:$C$1223,SITE5!$E$4:$E$1223,_xlfn.XLOOKUP(A429,SITE5!$C$4:$C$1223,SITE5!$F$4:$F$1223)),_xlpm.cleanRaw,SUBSTITUTE(_xlpm.raw,"_PIN","."),_xlpm.mainPart,MID(_xlpm.cleanRaw,2,FIND(".",_xlpm.cleanRaw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9" t="str">
        <f>""</f>
        <v/>
      </c>
      <c r="K429" t="str">
        <f t="shared" si="6"/>
        <v>M1;VCCSA;;128.38176;92.1715200000003;;;;;</v>
      </c>
    </row>
    <row r="430" spans="1:11">
      <c r="A430" t="s">
        <v>3302</v>
      </c>
      <c r="B430" t="str">
        <f>_xlfn.XLOOKUP(A430,SITE1!$S$4:$S$1223,SITE1!$T$4:$T$1223)</f>
        <v>PCIEX16_TXN[13]</v>
      </c>
      <c r="C430" t="str" cm="1">
        <f t="array" ref="C430">_xlfn.TEXTJOIN(",",TRUE,_xlfn.UNIQUE(TRANSPOSE(_xlfn.MAP(_xlfn.XLOOKUP(A430,SITE1!$C$4:$C$1223,SITE1!$G$4:$L$1223),_xlfn.LAMBDA(_xlpm.x,IF(_xlpm.x&lt;&gt;"",TRIM(CLEAN(LEFT(_xlpm.x,FIND(".",_xlpm.x &amp; ".")-1))),""))))))</f>
        <v>LA127,CA127,KA114</v>
      </c>
      <c r="D430">
        <v>125.08992000000001</v>
      </c>
      <c r="E430">
        <v>92.171520000000299</v>
      </c>
      <c r="F430" t="str">
        <f>_xlfn.LET(_xlpm.raw,_xlfn.XLOOKUP(A430,SITE1!$C$4:$C$1223,SITE1!$E$4:$E$1223,_xlfn.XLOOKUP(A430,SITE1!$C$4:$C$1223,SITE1!$F$4:$F$1223)),_xlpm.cleanRaw,SUBSTITUTE(SUBSTITUTE(_xlpm.raw,"_PIN","."),"PIN","."),_xlpm.mainPart,MID(_xlpm.cleanRaw,2,FIND(".",_xlpm.cleanRaw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G430" t="str">
        <f>_xlfn.LET(_xlpm.raw,_xlfn.XLOOKUP(A430,SITE3!$C$4:$C$1223,SITE3!$E$4:$E$1223,_xlfn.XLOOKUP(A430,SITE3!$C$4:$C$1223,SITE3!$F$4:$F$1223)),_xlpm.cleanRaw,SUBSTITUTE(_xlpm.raw,"_PIN","."),_xlpm.mainPart,MID(_xlpm.cleanRaw,2,FIND(".",_xlpm.cleanRaw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30" t="str">
        <f>_xlfn.LET(_xlpm.raw,_xlfn.XLOOKUP(A430,SITE5!$C$4:$C$1223,SITE5!$E$4:$E$1223,_xlfn.XLOOKUP(A430,SITE5!$C$4:$C$1223,SITE5!$F$4:$F$1223)),_xlpm.cleanRaw,SUBSTITUTE(_xlpm.raw,"_PIN","."),_xlpm.mainPart,MID(_xlpm.cleanRaw,2,FIND(".",_xlpm.cleanRaw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30" t="str">
        <f>_xlfn.LET(_xlpm.raw,_xlfn.XLOOKUP(A430,SITE5!$C$4:$C$1223,SITE5!$E$4:$E$1223,_xlfn.XLOOKUP(A430,SITE5!$C$4:$C$1223,SITE5!$F$4:$F$1223)),_xlpm.cleanRaw,SUBSTITUTE(_xlpm.raw,"_PIN","."),_xlpm.mainPart,MID(_xlpm.cleanRaw,2,FIND(".",_xlpm.cleanRaw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30" t="str">
        <f>""</f>
        <v/>
      </c>
      <c r="K430" t="str">
        <f t="shared" si="6"/>
        <v>M2;PCIEX16_TXN[13];LA127,CA127,KA114;125.08992;92.1715200000003;506027;809099;603120;603120;</v>
      </c>
    </row>
    <row r="431" spans="1:11">
      <c r="A431" t="s">
        <v>3377</v>
      </c>
      <c r="B431" t="str">
        <f>_xlfn.XLOOKUP(A431,SITE1!$S$4:$S$1223,SITE1!$T$4:$T$1223)</f>
        <v>PCIEX16_TXP[13]</v>
      </c>
      <c r="C431" t="str" cm="1">
        <f t="array" ref="C431">_xlfn.TEXTJOIN(",",TRUE,_xlfn.UNIQUE(TRANSPOSE(_xlfn.MAP(_xlfn.XLOOKUP(A431,SITE1!$C$4:$C$1223,SITE1!$G$4:$L$1223),_xlfn.LAMBDA(_xlpm.x,IF(_xlpm.x&lt;&gt;"",TRIM(CLEAN(LEFT(_xlpm.x,FIND(".",_xlpm.x &amp; ".")-1))),""))))))</f>
        <v>LA128,CA128,KA114</v>
      </c>
      <c r="D431">
        <v>121.79808</v>
      </c>
      <c r="E431">
        <v>92.171520000000299</v>
      </c>
      <c r="F431" t="str">
        <f>_xlfn.LET(_xlpm.raw,_xlfn.XLOOKUP(A431,SITE1!$C$4:$C$1223,SITE1!$E$4:$E$1223,_xlfn.XLOOKUP(A431,SITE1!$C$4:$C$1223,SITE1!$F$4:$F$1223)),_xlpm.cleanRaw,SUBSTITUTE(SUBSTITUTE(_xlpm.raw,"_PIN","."),"PIN","."),_xlpm.mainPart,MID(_xlpm.cleanRaw,2,FIND(".",_xlpm.cleanRaw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G431" t="str">
        <f>_xlfn.LET(_xlpm.raw,_xlfn.XLOOKUP(A431,SITE3!$C$4:$C$1223,SITE3!$E$4:$E$1223,_xlfn.XLOOKUP(A431,SITE3!$C$4:$C$1223,SITE3!$F$4:$F$1223)),_xlpm.cleanRaw,SUBSTITUTE(_xlpm.raw,"_PIN","."),_xlpm.mainPart,MID(_xlpm.cleanRaw,2,FIND(".",_xlpm.cleanRaw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31" t="str">
        <f>_xlfn.LET(_xlpm.raw,_xlfn.XLOOKUP(A431,SITE5!$C$4:$C$1223,SITE5!$E$4:$E$1223,_xlfn.XLOOKUP(A431,SITE5!$C$4:$C$1223,SITE5!$F$4:$F$1223)),_xlpm.cleanRaw,SUBSTITUTE(_xlpm.raw,"_PIN","."),_xlpm.mainPart,MID(_xlpm.cleanRaw,2,FIND(".",_xlpm.cleanRaw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31" t="str">
        <f>_xlfn.LET(_xlpm.raw,_xlfn.XLOOKUP(A431,SITE5!$C$4:$C$1223,SITE5!$E$4:$E$1223,_xlfn.XLOOKUP(A431,SITE5!$C$4:$C$1223,SITE5!$F$4:$F$1223)),_xlpm.cleanRaw,SUBSTITUTE(_xlpm.raw,"_PIN","."),_xlpm.mainPart,MID(_xlpm.cleanRaw,2,FIND(".",_xlpm.cleanRaw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31" t="str">
        <f>""</f>
        <v/>
      </c>
      <c r="K431" t="str">
        <f t="shared" si="6"/>
        <v>M3;PCIEX16_TXP[13];LA128,CA128,KA114;121.79808;92.1715200000003;506029;809097;603122;603122;</v>
      </c>
    </row>
    <row r="432" spans="1:11">
      <c r="A432" t="s">
        <v>4158</v>
      </c>
      <c r="B432" t="str">
        <f>_xlfn.XLOOKUP(A432,SITE1!$S$4:$S$1223,SITE1!$T$4:$T$1223)</f>
        <v>VSS</v>
      </c>
      <c r="C432" t="str" cm="1">
        <f t="array" ref="C432">_xlfn.TEXTJOIN(",",TRUE,_xlfn.UNIQUE(TRANSPOSE(_xlfn.MAP(_xlfn.XLOOKUP(A432,SITE1!$C$4:$C$1223,SITE1!$G$4:$L$1223),_xlfn.LAMBDA(_xlpm.x,IF(_xlpm.x&lt;&gt;"",TRIM(CLEAN(LEFT(_xlpm.x,FIND(".",_xlpm.x &amp; ".")-1))),""))))))</f>
        <v/>
      </c>
      <c r="D432">
        <v>118.50624000000001</v>
      </c>
      <c r="E432">
        <v>92.171520000000299</v>
      </c>
      <c r="F432" t="str">
        <f>_xlfn.LET(_xlpm.raw,_xlfn.XLOOKUP(A432,SITE1!$C$4:$C$1223,SITE1!$E$4:$E$1223,_xlfn.XLOOKUP(A432,SITE1!$C$4:$C$1223,SITE1!$F$4:$F$1223)),_xlpm.cleanRaw,SUBSTITUTE(SUBSTITUTE(_xlpm.raw,"_PIN","."),"PIN","."),_xlpm.mainPart,MID(_xlpm.cleanRaw,2,FIND(".",_xlpm.cleanRaw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2" t="str">
        <f>_xlfn.LET(_xlpm.raw,_xlfn.XLOOKUP(A432,SITE3!$C$4:$C$1223,SITE3!$E$4:$E$1223,_xlfn.XLOOKUP(A432,SITE3!$C$4:$C$1223,SITE3!$F$4:$F$1223)),_xlpm.cleanRaw,SUBSTITUTE(_xlpm.raw,"_PIN","."),_xlpm.mainPart,MID(_xlpm.cleanRaw,2,FIND(".",_xlpm.cleanRaw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2" t="str">
        <f>_xlfn.LET(_xlpm.raw,_xlfn.XLOOKUP(A432,SITE5!$C$4:$C$1223,SITE5!$E$4:$E$1223,_xlfn.XLOOKUP(A432,SITE5!$C$4:$C$1223,SITE5!$F$4:$F$1223)),_xlpm.cleanRaw,SUBSTITUTE(_xlpm.raw,"_PIN","."),_xlpm.mainPart,MID(_xlpm.cleanRaw,2,FIND(".",_xlpm.cleanRaw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2" t="str">
        <f>_xlfn.LET(_xlpm.raw,_xlfn.XLOOKUP(A432,SITE5!$C$4:$C$1223,SITE5!$E$4:$E$1223,_xlfn.XLOOKUP(A432,SITE5!$C$4:$C$1223,SITE5!$F$4:$F$1223)),_xlpm.cleanRaw,SUBSTITUTE(_xlpm.raw,"_PIN","."),_xlpm.mainPart,MID(_xlpm.cleanRaw,2,FIND(".",_xlpm.cleanRaw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2" t="str">
        <f>""</f>
        <v/>
      </c>
      <c r="K432" t="str">
        <f t="shared" si="6"/>
        <v>M4;VSS;;118.50624;92.1715200000003;;;;;</v>
      </c>
    </row>
    <row r="433" spans="1:11">
      <c r="A433" t="s">
        <v>3163</v>
      </c>
      <c r="B433" t="str">
        <f>_xlfn.XLOOKUP(A433,SITE1!$S$4:$S$1223,SITE1!$T$4:$T$1223)</f>
        <v>PCIEX16_RXP[12]</v>
      </c>
      <c r="C433" t="str" cm="1">
        <f t="array" ref="C433">_xlfn.TEXTJOIN(",",TRUE,_xlfn.UNIQUE(TRANSPOSE(_xlfn.MAP(_xlfn.XLOOKUP(A433,SITE1!$C$4:$C$1223,SITE1!$G$4:$L$1223),_xlfn.LAMBDA(_xlpm.x,IF(_xlpm.x&lt;&gt;"",TRIM(CLEAN(LEFT(_xlpm.x,FIND(".",_xlpm.x &amp; ".")-1))),""))))))</f>
        <v>KA113,LA126</v>
      </c>
      <c r="D433">
        <v>115.2144</v>
      </c>
      <c r="E433">
        <v>92.171520000000299</v>
      </c>
      <c r="F433" t="str">
        <f>_xlfn.LET(_xlpm.raw,_xlfn.XLOOKUP(A433,SITE1!$C$4:$C$1223,SITE1!$E$4:$E$1223,_xlfn.XLOOKUP(A433,SITE1!$C$4:$C$1223,SITE1!$F$4:$F$1223)),_xlpm.cleanRaw,SUBSTITUTE(SUBSTITUTE(_xlpm.raw,"_PIN","."),"PIN","."),_xlpm.mainPart,MID(_xlpm.cleanRaw,2,FIND(".",_xlpm.cleanRaw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G433" t="str">
        <f>_xlfn.LET(_xlpm.raw,_xlfn.XLOOKUP(A433,SITE3!$C$4:$C$1223,SITE3!$E$4:$E$1223,_xlfn.XLOOKUP(A433,SITE3!$C$4:$C$1223,SITE3!$F$4:$F$1223)),_xlpm.cleanRaw,SUBSTITUTE(_xlpm.raw,"_PIN","."),_xlpm.mainPart,MID(_xlpm.cleanRaw,2,FIND(".",_xlpm.cleanRaw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433" t="str">
        <f>_xlfn.LET(_xlpm.raw,_xlfn.XLOOKUP(A433,SITE5!$C$4:$C$1223,SITE5!$E$4:$E$1223,_xlfn.XLOOKUP(A433,SITE5!$C$4:$C$1223,SITE5!$F$4:$F$1223)),_xlpm.cleanRaw,SUBSTITUTE(_xlpm.raw,"_PIN","."),_xlpm.mainPart,MID(_xlpm.cleanRaw,2,FIND(".",_xlpm.cleanRaw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433" t="str">
        <f>_xlfn.LET(_xlpm.raw,_xlfn.XLOOKUP(A433,SITE5!$C$4:$C$1223,SITE5!$E$4:$E$1223,_xlfn.XLOOKUP(A433,SITE5!$C$4:$C$1223,SITE5!$F$4:$F$1223)),_xlpm.cleanRaw,SUBSTITUTE(_xlpm.raw,"_PIN","."),_xlpm.mainPart,MID(_xlpm.cleanRaw,2,FIND(".",_xlpm.cleanRaw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433" t="str">
        <f>""</f>
        <v/>
      </c>
      <c r="K433" t="str">
        <f t="shared" si="6"/>
        <v>M5;PCIEX16_RXP[12];KA113,LA126;115.2144;92.1715200000003;506032;809089;603118;603118;</v>
      </c>
    </row>
    <row r="434" spans="1:11">
      <c r="A434" t="s">
        <v>2994</v>
      </c>
      <c r="B434" t="str">
        <f>_xlfn.XLOOKUP(A434,SITE1!$S$4:$S$1223,SITE1!$T$4:$T$1223)</f>
        <v>PCIEX16_RXN[12]</v>
      </c>
      <c r="C434" t="str" cm="1">
        <f t="array" ref="C434">_xlfn.TEXTJOIN(",",TRUE,_xlfn.UNIQUE(TRANSPOSE(_xlfn.MAP(_xlfn.XLOOKUP(A434,SITE1!$C$4:$C$1223,SITE1!$G$4:$L$1223),_xlfn.LAMBDA(_xlpm.x,IF(_xlpm.x&lt;&gt;"",TRIM(CLEAN(LEFT(_xlpm.x,FIND(".",_xlpm.x &amp; ".")-1))),""))))))</f>
        <v>KA113,LA125</v>
      </c>
      <c r="D434">
        <v>111.92256</v>
      </c>
      <c r="E434">
        <v>92.171520000000299</v>
      </c>
      <c r="F434" t="str">
        <f>_xlfn.LET(_xlpm.raw,_xlfn.XLOOKUP(A434,SITE1!$C$4:$C$1223,SITE1!$E$4:$E$1223,_xlfn.XLOOKUP(A434,SITE1!$C$4:$C$1223,SITE1!$F$4:$F$1223)),_xlpm.cleanRaw,SUBSTITUTE(SUBSTITUTE(_xlpm.raw,"_PIN","."),"PIN","."),_xlpm.mainPart,MID(_xlpm.cleanRaw,2,FIND(".",_xlpm.cleanRaw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G434" t="str">
        <f>_xlfn.LET(_xlpm.raw,_xlfn.XLOOKUP(A434,SITE3!$C$4:$C$1223,SITE3!$E$4:$E$1223,_xlfn.XLOOKUP(A434,SITE3!$C$4:$C$1223,SITE3!$F$4:$F$1223)),_xlpm.cleanRaw,SUBSTITUTE(_xlpm.raw,"_PIN","."),_xlpm.mainPart,MID(_xlpm.cleanRaw,2,FIND(".",_xlpm.cleanRaw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434" t="str">
        <f>_xlfn.LET(_xlpm.raw,_xlfn.XLOOKUP(A434,SITE5!$C$4:$C$1223,SITE5!$E$4:$E$1223,_xlfn.XLOOKUP(A434,SITE5!$C$4:$C$1223,SITE5!$F$4:$F$1223)),_xlpm.cleanRaw,SUBSTITUTE(_xlpm.raw,"_PIN","."),_xlpm.mainPart,MID(_xlpm.cleanRaw,2,FIND(".",_xlpm.cleanRaw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4" t="str">
        <f>_xlfn.LET(_xlpm.raw,_xlfn.XLOOKUP(A434,SITE5!$C$4:$C$1223,SITE5!$E$4:$E$1223,_xlfn.XLOOKUP(A434,SITE5!$C$4:$C$1223,SITE5!$F$4:$F$1223)),_xlpm.cleanRaw,SUBSTITUTE(_xlpm.raw,"_PIN","."),_xlpm.mainPart,MID(_xlpm.cleanRaw,2,FIND(".",_xlpm.cleanRaw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4" t="str">
        <f>""</f>
        <v/>
      </c>
      <c r="K434" t="str">
        <f t="shared" si="6"/>
        <v>M6;PCIEX16_RXN[12];KA113,LA125;111.92256;92.1715200000003;506034;809090;;;</v>
      </c>
    </row>
    <row r="435" spans="1:11">
      <c r="A435" t="s">
        <v>4159</v>
      </c>
      <c r="B435" t="str">
        <f>_xlfn.XLOOKUP(A435,SITE1!$S$4:$S$1223,SITE1!$T$4:$T$1223)</f>
        <v>VSS</v>
      </c>
      <c r="C435" t="str" cm="1">
        <f t="array" ref="C435">_xlfn.TEXTJOIN(",",TRUE,_xlfn.UNIQUE(TRANSPOSE(_xlfn.MAP(_xlfn.XLOOKUP(A435,SITE1!$C$4:$C$1223,SITE1!$G$4:$L$1223),_xlfn.LAMBDA(_xlpm.x,IF(_xlpm.x&lt;&gt;"",TRIM(CLEAN(LEFT(_xlpm.x,FIND(".",_xlpm.x &amp; ".")-1))),""))))))</f>
        <v/>
      </c>
      <c r="D435">
        <v>108.63072</v>
      </c>
      <c r="E435">
        <v>92.171520000000299</v>
      </c>
      <c r="F435" t="str">
        <f>_xlfn.LET(_xlpm.raw,_xlfn.XLOOKUP(A435,SITE1!$C$4:$C$1223,SITE1!$E$4:$E$1223,_xlfn.XLOOKUP(A435,SITE1!$C$4:$C$1223,SITE1!$F$4:$F$1223)),_xlpm.cleanRaw,SUBSTITUTE(SUBSTITUTE(_xlpm.raw,"_PIN","."),"PIN","."),_xlpm.mainPart,MID(_xlpm.cleanRaw,2,FIND(".",_xlpm.cleanRaw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5" t="str">
        <f>_xlfn.LET(_xlpm.raw,_xlfn.XLOOKUP(A435,SITE3!$C$4:$C$1223,SITE3!$E$4:$E$1223,_xlfn.XLOOKUP(A435,SITE3!$C$4:$C$1223,SITE3!$F$4:$F$1223)),_xlpm.cleanRaw,SUBSTITUTE(_xlpm.raw,"_PIN","."),_xlpm.mainPart,MID(_xlpm.cleanRaw,2,FIND(".",_xlpm.cleanRaw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5" t="str">
        <f>_xlfn.LET(_xlpm.raw,_xlfn.XLOOKUP(A435,SITE5!$C$4:$C$1223,SITE5!$E$4:$E$1223,_xlfn.XLOOKUP(A435,SITE5!$C$4:$C$1223,SITE5!$F$4:$F$1223)),_xlpm.cleanRaw,SUBSTITUTE(_xlpm.raw,"_PIN","."),_xlpm.mainPart,MID(_xlpm.cleanRaw,2,FIND(".",_xlpm.cleanRaw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5" t="str">
        <f>_xlfn.LET(_xlpm.raw,_xlfn.XLOOKUP(A435,SITE5!$C$4:$C$1223,SITE5!$E$4:$E$1223,_xlfn.XLOOKUP(A435,SITE5!$C$4:$C$1223,SITE5!$F$4:$F$1223)),_xlpm.cleanRaw,SUBSTITUTE(_xlpm.raw,"_PIN","."),_xlpm.mainPart,MID(_xlpm.cleanRaw,2,FIND(".",_xlpm.cleanRaw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5" t="str">
        <f>""</f>
        <v/>
      </c>
      <c r="K435" t="str">
        <f t="shared" si="6"/>
        <v>M7;VSS;;108.63072;92.1715200000003;;;;;</v>
      </c>
    </row>
    <row r="436" spans="1:11">
      <c r="A436" t="s">
        <v>284</v>
      </c>
      <c r="B436" t="str">
        <f>_xlfn.XLOOKUP(A436,SITE1!$S$4:$S$1223,SITE1!$T$4:$T$1223)</f>
        <v>PE4_AMON1</v>
      </c>
      <c r="C436" t="str" cm="1">
        <f t="array" ref="C436">_xlfn.TEXTJOIN(",",TRUE,_xlfn.UNIQUE(TRANSPOSE(_xlfn.MAP(_xlfn.XLOOKUP(A436,SITE1!$C$4:$C$1223,SITE1!$G$4:$L$1223),_xlfn.LAMBDA(_xlpm.x,IF(_xlpm.x&lt;&gt;"",TRIM(CLEAN(LEFT(_xlpm.x,FIND(".",_xlpm.x &amp; ".")-1))),""))))))</f>
        <v/>
      </c>
      <c r="D436">
        <v>105.33887999999899</v>
      </c>
      <c r="E436">
        <v>92.171520000000299</v>
      </c>
      <c r="F436" t="str">
        <f>_xlfn.LET(_xlpm.raw,_xlfn.XLOOKUP(A436,SITE1!$C$4:$C$1223,SITE1!$E$4:$E$1223,_xlfn.XLOOKUP(A436,SITE1!$C$4:$C$1223,SITE1!$F$4:$F$1223)),_xlpm.cleanRaw,SUBSTITUTE(SUBSTITUTE(_xlpm.raw,"_PIN","."),"PIN","."),_xlpm.mainPart,MID(_xlpm.cleanRaw,2,FIND(".",_xlpm.cleanRaw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G436" t="str">
        <f>_xlfn.LET(_xlpm.raw,_xlfn.XLOOKUP(A436,SITE3!$C$4:$C$1223,SITE3!$E$4:$E$1223,_xlfn.XLOOKUP(A436,SITE3!$C$4:$C$1223,SITE3!$F$4:$F$1223)),_xlpm.cleanRaw,SUBSTITUTE(_xlpm.raw,"_PIN","."),_xlpm.mainPart,MID(_xlpm.cleanRaw,2,FIND(".",_xlpm.cleanRaw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809118</v>
      </c>
      <c r="H436" t="str">
        <f>_xlfn.LET(_xlpm.raw,_xlfn.XLOOKUP(A436,SITE5!$C$4:$C$1223,SITE5!$E$4:$E$1223,_xlfn.XLOOKUP(A436,SITE5!$C$4:$C$1223,SITE5!$F$4:$F$1223)),_xlpm.cleanRaw,SUBSTITUTE(_xlpm.raw,"_PIN","."),_xlpm.mainPart,MID(_xlpm.cleanRaw,2,FIND(".",_xlpm.cleanRaw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I436" t="str">
        <f>_xlfn.LET(_xlpm.raw,_xlfn.XLOOKUP(A436,SITE5!$C$4:$C$1223,SITE5!$E$4:$E$1223,_xlfn.XLOOKUP(A436,SITE5!$C$4:$C$1223,SITE5!$F$4:$F$1223)),_xlpm.cleanRaw,SUBSTITUTE(_xlpm.raw,"_PIN","."),_xlpm.mainPart,MID(_xlpm.cleanRaw,2,FIND(".",_xlpm.cleanRaw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J436" t="str">
        <f>""</f>
        <v/>
      </c>
      <c r="K436" t="str">
        <f t="shared" si="6"/>
        <v>M8;PE4_AMON1;;105.338879999999;92.1715200000003;508080;809118;602072;602072;</v>
      </c>
    </row>
    <row r="437" spans="1:11">
      <c r="A437" t="s">
        <v>409</v>
      </c>
      <c r="B437" t="str">
        <f>_xlfn.XLOOKUP(A437,SITE1!$S$4:$S$1223,SITE1!$T$4:$T$1223)</f>
        <v>AUDCLK</v>
      </c>
      <c r="C437" t="str" cm="1">
        <f t="array" ref="C437">_xlfn.TEXTJOIN(",",TRUE,_xlfn.UNIQUE(TRANSPOSE(_xlfn.MAP(_xlfn.XLOOKUP(A437,SITE1!$C$4:$C$1223,SITE1!$G$4:$L$1223),_xlfn.LAMBDA(_xlpm.x,IF(_xlpm.x&lt;&gt;"",TRIM(CLEAN(LEFT(_xlpm.x,FIND(".",_xlpm.x &amp; ".")-1))),""))))))</f>
        <v/>
      </c>
      <c r="D437">
        <v>102.04704</v>
      </c>
      <c r="E437">
        <v>92.171520000000299</v>
      </c>
      <c r="F437" t="str">
        <f>_xlfn.LET(_xlpm.raw,_xlfn.XLOOKUP(A437,SITE1!$C$4:$C$1223,SITE1!$E$4:$E$1223,_xlfn.XLOOKUP(A437,SITE1!$C$4:$C$1223,SITE1!$F$4:$F$1223)),_xlpm.cleanRaw,SUBSTITUTE(SUBSTITUTE(_xlpm.raw,"_PIN","."),"PIN","."),_xlpm.mainPart,MID(_xlpm.cleanRaw,2,FIND(".",_xlpm.cleanRaw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G437" t="str">
        <f>_xlfn.LET(_xlpm.raw,_xlfn.XLOOKUP(A437,SITE3!$C$4:$C$1223,SITE3!$E$4:$E$1223,_xlfn.XLOOKUP(A437,SITE3!$C$4:$C$1223,SITE3!$F$4:$F$1223)),_xlpm.cleanRaw,SUBSTITUTE(_xlpm.raw,"_PIN","."),_xlpm.mainPart,MID(_xlpm.cleanRaw,2,FIND(".",_xlpm.cleanRaw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806100</v>
      </c>
      <c r="H437" t="str">
        <f>_xlfn.LET(_xlpm.raw,_xlfn.XLOOKUP(A437,SITE5!$C$4:$C$1223,SITE5!$E$4:$E$1223,_xlfn.XLOOKUP(A437,SITE5!$C$4:$C$1223,SITE5!$F$4:$F$1223)),_xlpm.cleanRaw,SUBSTITUTE(_xlpm.raw,"_PIN","."),_xlpm.mainPart,MID(_xlpm.cleanRaw,2,FIND(".",_xlpm.cleanRaw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I437" t="str">
        <f>_xlfn.LET(_xlpm.raw,_xlfn.XLOOKUP(A437,SITE5!$C$4:$C$1223,SITE5!$E$4:$E$1223,_xlfn.XLOOKUP(A437,SITE5!$C$4:$C$1223,SITE5!$F$4:$F$1223)),_xlpm.cleanRaw,SUBSTITUTE(_xlpm.raw,"_PIN","."),_xlpm.mainPart,MID(_xlpm.cleanRaw,2,FIND(".",_xlpm.cleanRaw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J437" t="str">
        <f>""</f>
        <v/>
      </c>
      <c r="K437" t="str">
        <f t="shared" si="6"/>
        <v>M9;AUDCLK;;102.04704;92.1715200000003;509014;806100;601017;601017;</v>
      </c>
    </row>
    <row r="438" spans="1:11">
      <c r="A438" t="s">
        <v>425</v>
      </c>
      <c r="B438" t="str">
        <f>_xlfn.XLOOKUP(A438,SITE1!$S$4:$S$1223,SITE1!$T$4:$T$1223)</f>
        <v>AUDOUT</v>
      </c>
      <c r="C438" t="str" cm="1">
        <f t="array" ref="C438">_xlfn.TEXTJOIN(",",TRUE,_xlfn.UNIQUE(TRANSPOSE(_xlfn.MAP(_xlfn.XLOOKUP(A438,SITE1!$C$4:$C$1223,SITE1!$G$4:$L$1223),_xlfn.LAMBDA(_xlpm.x,IF(_xlpm.x&lt;&gt;"",TRIM(CLEAN(LEFT(_xlpm.x,FIND(".",_xlpm.x &amp; ".")-1))),""))))))</f>
        <v/>
      </c>
      <c r="D438">
        <v>98.755200000000002</v>
      </c>
      <c r="E438">
        <v>92.171520000000299</v>
      </c>
      <c r="F438" t="str">
        <f>_xlfn.LET(_xlpm.raw,_xlfn.XLOOKUP(A438,SITE1!$C$4:$C$1223,SITE1!$E$4:$E$1223,_xlfn.XLOOKUP(A438,SITE1!$C$4:$C$1223,SITE1!$F$4:$F$1223)),_xlpm.cleanRaw,SUBSTITUTE(SUBSTITUTE(_xlpm.raw,"_PIN","."),"PIN","."),_xlpm.mainPart,MID(_xlpm.cleanRaw,2,FIND(".",_xlpm.cleanRaw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G438" t="str">
        <f>_xlfn.LET(_xlpm.raw,_xlfn.XLOOKUP(A438,SITE3!$C$4:$C$1223,SITE3!$E$4:$E$1223,_xlfn.XLOOKUP(A438,SITE3!$C$4:$C$1223,SITE3!$F$4:$F$1223)),_xlpm.cleanRaw,SUBSTITUTE(_xlpm.raw,"_PIN","."),_xlpm.mainPart,MID(_xlpm.cleanRaw,2,FIND(".",_xlpm.cleanRaw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806098</v>
      </c>
      <c r="H438" t="str">
        <f>_xlfn.LET(_xlpm.raw,_xlfn.XLOOKUP(A438,SITE5!$C$4:$C$1223,SITE5!$E$4:$E$1223,_xlfn.XLOOKUP(A438,SITE5!$C$4:$C$1223,SITE5!$F$4:$F$1223)),_xlpm.cleanRaw,SUBSTITUTE(_xlpm.raw,"_PIN","."),_xlpm.mainPart,MID(_xlpm.cleanRaw,2,FIND(".",_xlpm.cleanRaw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I438" t="str">
        <f>_xlfn.LET(_xlpm.raw,_xlfn.XLOOKUP(A438,SITE5!$C$4:$C$1223,SITE5!$E$4:$E$1223,_xlfn.XLOOKUP(A438,SITE5!$C$4:$C$1223,SITE5!$F$4:$F$1223)),_xlpm.cleanRaw,SUBSTITUTE(_xlpm.raw,"_PIN","."),_xlpm.mainPart,MID(_xlpm.cleanRaw,2,FIND(".",_xlpm.cleanRaw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J438" t="str">
        <f>""</f>
        <v/>
      </c>
      <c r="K438" t="str">
        <f t="shared" si="6"/>
        <v>M10;AUDOUT;;98.7552;92.1715200000003;509012;806098;601018;601018;</v>
      </c>
    </row>
    <row r="439" spans="1:11">
      <c r="A439" t="s">
        <v>3502</v>
      </c>
      <c r="B439" t="str">
        <f>_xlfn.XLOOKUP(A439,SITE1!$S$4:$S$1223,SITE1!$T$4:$T$1223)</f>
        <v>VCCSA</v>
      </c>
      <c r="C439" t="str" cm="1">
        <f t="array" ref="C439">_xlfn.TEXTJOIN(",",TRUE,_xlfn.UNIQUE(TRANSPOSE(_xlfn.MAP(_xlfn.XLOOKUP(A439,SITE1!$C$4:$C$1223,SITE1!$G$4:$L$1223),_xlfn.LAMBDA(_xlpm.x,IF(_xlpm.x&lt;&gt;"",TRIM(CLEAN(LEFT(_xlpm.x,FIND(".",_xlpm.x &amp; ".")-1))),""))))))</f>
        <v/>
      </c>
      <c r="D439">
        <v>95.463359999999597</v>
      </c>
      <c r="E439">
        <v>92.171520000000299</v>
      </c>
      <c r="F439" t="str">
        <f>_xlfn.LET(_xlpm.raw,_xlfn.XLOOKUP(A439,SITE1!$C$4:$C$1223,SITE1!$E$4:$E$1223,_xlfn.XLOOKUP(A439,SITE1!$C$4:$C$1223,SITE1!$F$4:$F$1223)),_xlpm.cleanRaw,SUBSTITUTE(SUBSTITUTE(_xlpm.raw,"_PIN","."),"PIN","."),_xlpm.mainPart,MID(_xlpm.cleanRaw,2,FIND(".",_xlpm.cleanRaw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_xlfn.LET(_xlpm.raw,_xlfn.XLOOKUP(A439,SITE3!$C$4:$C$1223,SITE3!$E$4:$E$1223,_xlfn.XLOOKUP(A439,SITE3!$C$4:$C$1223,SITE3!$F$4:$F$1223)),_xlpm.cleanRaw,SUBSTITUTE(_xlpm.raw,"_PIN","."),_xlpm.mainPart,MID(_xlpm.cleanRaw,2,FIND(".",_xlpm.cleanRaw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9" t="str">
        <f>_xlfn.LET(_xlpm.raw,_xlfn.XLOOKUP(A439,SITE5!$C$4:$C$1223,SITE5!$E$4:$E$1223,_xlfn.XLOOKUP(A439,SITE5!$C$4:$C$1223,SITE5!$F$4:$F$1223)),_xlpm.cleanRaw,SUBSTITUTE(_xlpm.raw,"_PIN","."),_xlpm.mainPart,MID(_xlpm.cleanRaw,2,FIND(".",_xlpm.cleanRaw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9" t="str">
        <f>_xlfn.LET(_xlpm.raw,_xlfn.XLOOKUP(A439,SITE5!$C$4:$C$1223,SITE5!$E$4:$E$1223,_xlfn.XLOOKUP(A439,SITE5!$C$4:$C$1223,SITE5!$F$4:$F$1223)),_xlpm.cleanRaw,SUBSTITUTE(_xlpm.raw,"_PIN","."),_xlpm.mainPart,MID(_xlpm.cleanRaw,2,FIND(".",_xlpm.cleanRaw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9" t="str">
        <f>""</f>
        <v/>
      </c>
      <c r="K439" t="str">
        <f t="shared" si="6"/>
        <v>M11;VCCSA;;95.4633599999996;92.1715200000003;;;;;</v>
      </c>
    </row>
    <row r="440" spans="1:11">
      <c r="A440" t="s">
        <v>3777</v>
      </c>
      <c r="B440" t="str">
        <f>_xlfn.XLOOKUP(A440,SITE1!$S$4:$S$1223,SITE1!$T$4:$T$1223)</f>
        <v>VCCSA</v>
      </c>
      <c r="C440" t="str" cm="1">
        <f t="array" ref="C440">_xlfn.TEXTJOIN(",",TRUE,_xlfn.UNIQUE(TRANSPOSE(_xlfn.MAP(_xlfn.XLOOKUP(A440,SITE1!$C$4:$C$1223,SITE1!$G$4:$L$1223),_xlfn.LAMBDA(_xlpm.x,IF(_xlpm.x&lt;&gt;"",TRIM(CLEAN(LEFT(_xlpm.x,FIND(".",_xlpm.x &amp; ".")-1))),""))))))</f>
        <v/>
      </c>
      <c r="D440">
        <v>92.171519999999603</v>
      </c>
      <c r="E440">
        <v>92.171520000000299</v>
      </c>
      <c r="F440" t="str">
        <f>_xlfn.LET(_xlpm.raw,_xlfn.XLOOKUP(A440,SITE1!$C$4:$C$1223,SITE1!$E$4:$E$1223,_xlfn.XLOOKUP(A440,SITE1!$C$4:$C$1223,SITE1!$F$4:$F$1223)),_xlpm.cleanRaw,SUBSTITUTE(SUBSTITUTE(_xlpm.raw,"_PIN","."),"PIN","."),_xlpm.mainPart,MID(_xlpm.cleanRaw,2,FIND(".",_xlpm.cleanRaw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0" t="str">
        <f>_xlfn.LET(_xlpm.raw,_xlfn.XLOOKUP(A440,SITE3!$C$4:$C$1223,SITE3!$E$4:$E$1223,_xlfn.XLOOKUP(A440,SITE3!$C$4:$C$1223,SITE3!$F$4:$F$1223)),_xlpm.cleanRaw,SUBSTITUTE(_xlpm.raw,"_PIN","."),_xlpm.mainPart,MID(_xlpm.cleanRaw,2,FIND(".",_xlpm.cleanRaw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0" t="str">
        <f>_xlfn.LET(_xlpm.raw,_xlfn.XLOOKUP(A440,SITE5!$C$4:$C$1223,SITE5!$E$4:$E$1223,_xlfn.XLOOKUP(A440,SITE5!$C$4:$C$1223,SITE5!$F$4:$F$1223)),_xlpm.cleanRaw,SUBSTITUTE(_xlpm.raw,"_PIN","."),_xlpm.mainPart,MID(_xlpm.cleanRaw,2,FIND(".",_xlpm.cleanRaw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0" t="str">
        <f>_xlfn.LET(_xlpm.raw,_xlfn.XLOOKUP(A440,SITE5!$C$4:$C$1223,SITE5!$E$4:$E$1223,_xlfn.XLOOKUP(A440,SITE5!$C$4:$C$1223,SITE5!$F$4:$F$1223)),_xlpm.cleanRaw,SUBSTITUTE(_xlpm.raw,"_PIN","."),_xlpm.mainPart,MID(_xlpm.cleanRaw,2,FIND(".",_xlpm.cleanRaw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0" t="str">
        <f>""</f>
        <v/>
      </c>
      <c r="K440" t="str">
        <f t="shared" si="6"/>
        <v>M12;VCCSA;;92.1715199999996;92.1715200000003;;;;;</v>
      </c>
    </row>
    <row r="441" spans="1:11">
      <c r="A441" t="s">
        <v>3506</v>
      </c>
      <c r="B441" t="str">
        <f>_xlfn.XLOOKUP(A441,SITE1!$S$4:$S$1223,SITE1!$T$4:$T$1223)</f>
        <v>VSS</v>
      </c>
      <c r="C441" t="str" cm="1">
        <f t="array" ref="C441">_xlfn.TEXTJOIN(",",TRUE,_xlfn.UNIQUE(TRANSPOSE(_xlfn.MAP(_xlfn.XLOOKUP(A441,SITE1!$C$4:$C$1223,SITE1!$G$4:$L$1223),_xlfn.LAMBDA(_xlpm.x,IF(_xlpm.x&lt;&gt;"",TRIM(CLEAN(LEFT(_xlpm.x,FIND(".",_xlpm.x &amp; ".")-1))),""))))))</f>
        <v/>
      </c>
      <c r="D441">
        <v>88.879679999999595</v>
      </c>
      <c r="E441">
        <v>92.171520000000299</v>
      </c>
      <c r="F441" t="str">
        <f>_xlfn.LET(_xlpm.raw,_xlfn.XLOOKUP(A441,SITE1!$C$4:$C$1223,SITE1!$E$4:$E$1223,_xlfn.XLOOKUP(A441,SITE1!$C$4:$C$1223,SITE1!$F$4:$F$1223)),_xlpm.cleanRaw,SUBSTITUTE(SUBSTITUTE(_xlpm.raw,"_PIN","."),"PIN","."),_xlpm.mainPart,MID(_xlpm.cleanRaw,2,FIND(".",_xlpm.cleanRaw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1" t="str">
        <f>_xlfn.LET(_xlpm.raw,_xlfn.XLOOKUP(A441,SITE3!$C$4:$C$1223,SITE3!$E$4:$E$1223,_xlfn.XLOOKUP(A441,SITE3!$C$4:$C$1223,SITE3!$F$4:$F$1223)),_xlpm.cleanRaw,SUBSTITUTE(_xlpm.raw,"_PIN","."),_xlpm.mainPart,MID(_xlpm.cleanRaw,2,FIND(".",_xlpm.cleanRaw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1" t="str">
        <f>_xlfn.LET(_xlpm.raw,_xlfn.XLOOKUP(A441,SITE5!$C$4:$C$1223,SITE5!$E$4:$E$1223,_xlfn.XLOOKUP(A441,SITE5!$C$4:$C$1223,SITE5!$F$4:$F$1223)),_xlpm.cleanRaw,SUBSTITUTE(_xlpm.raw,"_PIN","."),_xlpm.mainPart,MID(_xlpm.cleanRaw,2,FIND(".",_xlpm.cleanRaw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1" t="str">
        <f>_xlfn.LET(_xlpm.raw,_xlfn.XLOOKUP(A441,SITE5!$C$4:$C$1223,SITE5!$E$4:$E$1223,_xlfn.XLOOKUP(A441,SITE5!$C$4:$C$1223,SITE5!$F$4:$F$1223)),_xlpm.cleanRaw,SUBSTITUTE(_xlpm.raw,"_PIN","."),_xlpm.mainPart,MID(_xlpm.cleanRaw,2,FIND(".",_xlpm.cleanRaw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1" t="str">
        <f>""</f>
        <v/>
      </c>
      <c r="K441" t="str">
        <f t="shared" si="6"/>
        <v>M13;VSS;;88.8796799999996;92.1715200000003;;;;;</v>
      </c>
    </row>
    <row r="442" spans="1:11">
      <c r="A442" t="s">
        <v>2630</v>
      </c>
      <c r="B442" t="str">
        <f>_xlfn.XLOOKUP(A442,SITE1!$S$4:$S$1223,SITE1!$T$4:$T$1223)</f>
        <v>EDP_TXN[0]</v>
      </c>
      <c r="C442" t="str" cm="1">
        <f t="array" ref="C442">_xlfn.TEXTJOIN(",",TRUE,_xlfn.UNIQUE(TRANSPOSE(_xlfn.MAP(_xlfn.XLOOKUP(A442,SITE1!$C$4:$C$1223,SITE1!$G$4:$L$1223),_xlfn.LAMBDA(_xlpm.x,IF(_xlpm.x&lt;&gt;"",TRIM(CLEAN(LEFT(_xlpm.x,FIND(".",_xlpm.x &amp; ".")-1))),""))))))</f>
        <v>LA147</v>
      </c>
      <c r="D442">
        <v>85.58784</v>
      </c>
      <c r="E442">
        <v>92.171520000000299</v>
      </c>
      <c r="F442" t="str">
        <f>_xlfn.LET(_xlpm.raw,_xlfn.XLOOKUP(A442,SITE1!$C$4:$C$1223,SITE1!$E$4:$E$1223,_xlfn.XLOOKUP(A442,SITE1!$C$4:$C$1223,SITE1!$F$4:$F$1223)),_xlpm.cleanRaw,SUBSTITUTE(SUBSTITUTE(_xlpm.raw,"_PIN","."),"PIN","."),_xlpm.mainPart,MID(_xlpm.cleanRaw,2,FIND(".",_xlpm.cleanRaw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508046</v>
      </c>
      <c r="G442" t="str">
        <f>_xlfn.LET(_xlpm.raw,_xlfn.XLOOKUP(A442,SITE3!$C$4:$C$1223,SITE3!$E$4:$E$1223,_xlfn.XLOOKUP(A442,SITE3!$C$4:$C$1223,SITE3!$F$4:$F$1223)),_xlpm.cleanRaw,SUBSTITUTE(_xlpm.raw,"_PIN","."),_xlpm.mainPart,MID(_xlpm.cleanRaw,2,FIND(".",_xlpm.cleanRaw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502078</v>
      </c>
      <c r="H442" t="str">
        <f>_xlfn.LET(_xlpm.raw,_xlfn.XLOOKUP(A442,SITE5!$C$4:$C$1223,SITE5!$E$4:$E$1223,_xlfn.XLOOKUP(A442,SITE5!$C$4:$C$1223,SITE5!$F$4:$F$1223)),_xlpm.cleanRaw,SUBSTITUTE(_xlpm.raw,"_PIN","."),_xlpm.mainPart,MID(_xlpm.cleanRaw,2,FIND(".",_xlpm.cleanRaw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I442" t="str">
        <f>_xlfn.LET(_xlpm.raw,_xlfn.XLOOKUP(A442,SITE5!$C$4:$C$1223,SITE5!$E$4:$E$1223,_xlfn.XLOOKUP(A442,SITE5!$C$4:$C$1223,SITE5!$F$4:$F$1223)),_xlpm.cleanRaw,SUBSTITUTE(_xlpm.raw,"_PIN","."),_xlpm.mainPart,MID(_xlpm.cleanRaw,2,FIND(".",_xlpm.cleanRaw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J442" t="str">
        <f>""</f>
        <v/>
      </c>
      <c r="K442" t="str">
        <f t="shared" si="6"/>
        <v>M14;EDP_TXN[0];LA147;85.58784;92.1715200000003;508046;502078;706039;706039;</v>
      </c>
    </row>
    <row r="443" spans="1:11">
      <c r="A443" t="s">
        <v>2668</v>
      </c>
      <c r="B443" t="str">
        <f>_xlfn.XLOOKUP(A443,SITE1!$S$4:$S$1223,SITE1!$T$4:$T$1223)</f>
        <v>EDP_TXP[0]</v>
      </c>
      <c r="C443" t="str" cm="1">
        <f t="array" ref="C443">_xlfn.TEXTJOIN(",",TRUE,_xlfn.UNIQUE(TRANSPOSE(_xlfn.MAP(_xlfn.XLOOKUP(A443,SITE1!$C$4:$C$1223,SITE1!$G$4:$L$1223),_xlfn.LAMBDA(_xlpm.x,IF(_xlpm.x&lt;&gt;"",TRIM(CLEAN(LEFT(_xlpm.x,FIND(".",_xlpm.x &amp; ".")-1))),""))))))</f>
        <v>LA147</v>
      </c>
      <c r="D443">
        <v>82.296000000000006</v>
      </c>
      <c r="E443">
        <v>92.171520000000299</v>
      </c>
      <c r="F443" t="str">
        <f>_xlfn.LET(_xlpm.raw,_xlfn.XLOOKUP(A443,SITE1!$C$4:$C$1223,SITE1!$E$4:$E$1223,_xlfn.XLOOKUP(A443,SITE1!$C$4:$C$1223,SITE1!$F$4:$F$1223)),_xlpm.cleanRaw,SUBSTITUTE(SUBSTITUTE(_xlpm.raw,"_PIN","."),"PIN","."),_xlpm.mainPart,MID(_xlpm.cleanRaw,2,FIND(".",_xlpm.cleanRaw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G443" t="str">
        <f>_xlfn.LET(_xlpm.raw,_xlfn.XLOOKUP(A443,SITE3!$C$4:$C$1223,SITE3!$E$4:$E$1223,_xlfn.XLOOKUP(A443,SITE3!$C$4:$C$1223,SITE3!$F$4:$F$1223)),_xlpm.cleanRaw,SUBSTITUTE(_xlpm.raw,"_PIN","."),_xlpm.mainPart,MID(_xlpm.cleanRaw,2,FIND(".",_xlpm.cleanRaw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502076</v>
      </c>
      <c r="H443" t="str">
        <f>_xlfn.LET(_xlpm.raw,_xlfn.XLOOKUP(A443,SITE5!$C$4:$C$1223,SITE5!$E$4:$E$1223,_xlfn.XLOOKUP(A443,SITE5!$C$4:$C$1223,SITE5!$F$4:$F$1223)),_xlpm.cleanRaw,SUBSTITUTE(_xlpm.raw,"_PIN","."),_xlpm.mainPart,MID(_xlpm.cleanRaw,2,FIND(".",_xlpm.cleanRaw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I443" t="str">
        <f>_xlfn.LET(_xlpm.raw,_xlfn.XLOOKUP(A443,SITE5!$C$4:$C$1223,SITE5!$E$4:$E$1223,_xlfn.XLOOKUP(A443,SITE5!$C$4:$C$1223,SITE5!$F$4:$F$1223)),_xlpm.cleanRaw,SUBSTITUTE(_xlpm.raw,"_PIN","."),_xlpm.mainPart,MID(_xlpm.cleanRaw,2,FIND(".",_xlpm.cleanRaw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J443" t="str">
        <f>""</f>
        <v/>
      </c>
      <c r="K443" t="str">
        <f t="shared" si="6"/>
        <v>M15;EDP_TXP[0];LA147;82.296;92.1715200000003;508048;502076;706040;706040;</v>
      </c>
    </row>
    <row r="444" spans="1:11">
      <c r="A444" t="s">
        <v>363</v>
      </c>
      <c r="B444" t="str">
        <f>_xlfn.XLOOKUP(A444,SITE1!$S$4:$S$1223,SITE1!$T$4:$T$1223)</f>
        <v>RSVD_M16</v>
      </c>
      <c r="C444" t="str" cm="1">
        <f t="array" ref="C444">_xlfn.TEXTJOIN(",",TRUE,_xlfn.UNIQUE(TRANSPOSE(_xlfn.MAP(_xlfn.XLOOKUP(A444,SITE1!$C$4:$C$1223,SITE1!$G$4:$L$1223),_xlfn.LAMBDA(_xlpm.x,IF(_xlpm.x&lt;&gt;"",TRIM(CLEAN(LEFT(_xlpm.x,FIND(".",_xlpm.x &amp; ".")-1))),""))))))</f>
        <v/>
      </c>
      <c r="D444">
        <v>79.004159999999999</v>
      </c>
      <c r="E444">
        <v>92.171520000000299</v>
      </c>
      <c r="F444" t="str">
        <f>_xlfn.LET(_xlpm.raw,_xlfn.XLOOKUP(A444,SITE1!$C$4:$C$1223,SITE1!$E$4:$E$1223,_xlfn.XLOOKUP(A444,SITE1!$C$4:$C$1223,SITE1!$F$4:$F$1223)),_xlpm.cleanRaw,SUBSTITUTE(SUBSTITUTE(_xlpm.raw,"_PIN","."),"PIN","."),_xlpm.mainPart,MID(_xlpm.cleanRaw,2,FIND(".",_xlpm.cleanRaw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_xlfn.LET(_xlpm.raw,_xlfn.XLOOKUP(A444,SITE3!$C$4:$C$1223,SITE3!$E$4:$E$1223,_xlfn.XLOOKUP(A444,SITE3!$C$4:$C$1223,SITE3!$F$4:$F$1223)),_xlpm.cleanRaw,SUBSTITUTE(_xlpm.raw,"_PIN","."),_xlpm.mainPart,MID(_xlpm.cleanRaw,2,FIND(".",_xlpm.cleanRaw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4" t="e">
        <f>_xlfn.LET(_xlpm.raw,_xlfn.XLOOKUP(A444,SITE5!$C$4:$C$1223,SITE5!$E$4:$E$1223,_xlfn.XLOOKUP(A444,SITE5!$C$4:$C$1223,SITE5!$F$4:$F$1223)),_xlpm.cleanRaw,SUBSTITUTE(_xlpm.raw,"_PIN","."),_xlpm.mainPart,MID(_xlpm.cleanRaw,2,FIND(".",_xlpm.cleanRaw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#N/A</v>
      </c>
      <c r="I444" t="e">
        <f>_xlfn.LET(_xlpm.raw,_xlfn.XLOOKUP(A444,SITE5!$C$4:$C$1223,SITE5!$E$4:$E$1223,_xlfn.XLOOKUP(A444,SITE5!$C$4:$C$1223,SITE5!$F$4:$F$1223)),_xlpm.cleanRaw,SUBSTITUTE(_xlpm.raw,"_PIN","."),_xlpm.mainPart,MID(_xlpm.cleanRaw,2,FIND(".",_xlpm.cleanRaw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#N/A</v>
      </c>
      <c r="J444" t="str">
        <f>""</f>
        <v/>
      </c>
      <c r="K444" t="e">
        <f t="shared" si="6"/>
        <v>#N/A</v>
      </c>
    </row>
    <row r="445" spans="1:11">
      <c r="A445" t="s">
        <v>1168</v>
      </c>
      <c r="B445" t="str">
        <f>_xlfn.XLOOKUP(A445,SITE1!$S$4:$S$1223,SITE1!$T$4:$T$1223)</f>
        <v>VCCCORE</v>
      </c>
      <c r="C445" t="str" cm="1">
        <f t="array" ref="C445">_xlfn.TEXTJOIN(",",TRUE,_xlfn.UNIQUE(TRANSPOSE(_xlfn.MAP(_xlfn.XLOOKUP(A445,SITE1!$C$4:$C$1223,SITE1!$G$4:$L$1223),_xlfn.LAMBDA(_xlpm.x,IF(_xlpm.x&lt;&gt;"",TRIM(CLEAN(LEFT(_xlpm.x,FIND(".",_xlpm.x &amp; ".")-1))),""))))))</f>
        <v/>
      </c>
      <c r="D445">
        <v>75.712320000000005</v>
      </c>
      <c r="E445">
        <v>92.171520000000299</v>
      </c>
      <c r="F445" t="str">
        <f>_xlfn.LET(_xlpm.raw,_xlfn.XLOOKUP(A445,SITE1!$C$4:$C$1223,SITE1!$E$4:$E$1223,_xlfn.XLOOKUP(A445,SITE1!$C$4:$C$1223,SITE1!$F$4:$F$1223)),_xlpm.cleanRaw,SUBSTITUTE(SUBSTITUTE(_xlpm.raw,"_PIN","."),"PIN","."),_xlpm.mainPart,MID(_xlpm.cleanRaw,2,FIND(".",_xlpm.cleanRaw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_xlfn.LET(_xlpm.raw,_xlfn.XLOOKUP(A445,SITE3!$C$4:$C$1223,SITE3!$E$4:$E$1223,_xlfn.XLOOKUP(A445,SITE3!$C$4:$C$1223,SITE3!$F$4:$F$1223)),_xlpm.cleanRaw,SUBSTITUTE(_xlpm.raw,"_PIN","."),_xlpm.mainPart,MID(_xlpm.cleanRaw,2,FIND(".",_xlpm.cleanRaw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5" t="str">
        <f>_xlfn.LET(_xlpm.raw,_xlfn.XLOOKUP(A445,SITE5!$C$4:$C$1223,SITE5!$E$4:$E$1223,_xlfn.XLOOKUP(A445,SITE5!$C$4:$C$1223,SITE5!$F$4:$F$1223)),_xlpm.cleanRaw,SUBSTITUTE(_xlpm.raw,"_PIN","."),_xlpm.mainPart,MID(_xlpm.cleanRaw,2,FIND(".",_xlpm.cleanRaw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5" t="str">
        <f>_xlfn.LET(_xlpm.raw,_xlfn.XLOOKUP(A445,SITE5!$C$4:$C$1223,SITE5!$E$4:$E$1223,_xlfn.XLOOKUP(A445,SITE5!$C$4:$C$1223,SITE5!$F$4:$F$1223)),_xlpm.cleanRaw,SUBSTITUTE(_xlpm.raw,"_PIN","."),_xlpm.mainPart,MID(_xlpm.cleanRaw,2,FIND(".",_xlpm.cleanRaw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5" t="str">
        <f>""</f>
        <v/>
      </c>
      <c r="K445" t="str">
        <f t="shared" si="6"/>
        <v>M17;VCCCORE;;75.71232;92.1715200000003;;;;;</v>
      </c>
    </row>
    <row r="446" spans="1:11">
      <c r="A446" t="s">
        <v>969</v>
      </c>
      <c r="B446" t="str">
        <f>_xlfn.XLOOKUP(A446,SITE1!$S$4:$S$1223,SITE1!$T$4:$T$1223)</f>
        <v>VSS</v>
      </c>
      <c r="C446" t="str" cm="1">
        <f t="array" ref="C446">_xlfn.TEXTJOIN(",",TRUE,_xlfn.UNIQUE(TRANSPOSE(_xlfn.MAP(_xlfn.XLOOKUP(A446,SITE1!$C$4:$C$1223,SITE1!$G$4:$L$1223),_xlfn.LAMBDA(_xlpm.x,IF(_xlpm.x&lt;&gt;"",TRIM(CLEAN(LEFT(_xlpm.x,FIND(".",_xlpm.x &amp; ".")-1))),""))))))</f>
        <v/>
      </c>
      <c r="D446">
        <v>72.420479999999998</v>
      </c>
      <c r="E446">
        <v>92.171520000000299</v>
      </c>
      <c r="F446" t="str">
        <f>_xlfn.LET(_xlpm.raw,_xlfn.XLOOKUP(A446,SITE1!$C$4:$C$1223,SITE1!$E$4:$E$1223,_xlfn.XLOOKUP(A446,SITE1!$C$4:$C$1223,SITE1!$F$4:$F$1223)),_xlpm.cleanRaw,SUBSTITUTE(SUBSTITUTE(_xlpm.raw,"_PIN","."),"PIN","."),_xlpm.mainPart,MID(_xlpm.cleanRaw,2,FIND(".",_xlpm.cleanRaw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_xlfn.LET(_xlpm.raw,_xlfn.XLOOKUP(A446,SITE3!$C$4:$C$1223,SITE3!$E$4:$E$1223,_xlfn.XLOOKUP(A446,SITE3!$C$4:$C$1223,SITE3!$F$4:$F$1223)),_xlpm.cleanRaw,SUBSTITUTE(_xlpm.raw,"_PIN","."),_xlpm.mainPart,MID(_xlpm.cleanRaw,2,FIND(".",_xlpm.cleanRaw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6" t="str">
        <f>_xlfn.LET(_xlpm.raw,_xlfn.XLOOKUP(A446,SITE5!$C$4:$C$1223,SITE5!$E$4:$E$1223,_xlfn.XLOOKUP(A446,SITE5!$C$4:$C$1223,SITE5!$F$4:$F$1223)),_xlpm.cleanRaw,SUBSTITUTE(_xlpm.raw,"_PIN","."),_xlpm.mainPart,MID(_xlpm.cleanRaw,2,FIND(".",_xlpm.cleanRaw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6" t="str">
        <f>_xlfn.LET(_xlpm.raw,_xlfn.XLOOKUP(A446,SITE5!$C$4:$C$1223,SITE5!$E$4:$E$1223,_xlfn.XLOOKUP(A446,SITE5!$C$4:$C$1223,SITE5!$F$4:$F$1223)),_xlpm.cleanRaw,SUBSTITUTE(_xlpm.raw,"_PIN","."),_xlpm.mainPart,MID(_xlpm.cleanRaw,2,FIND(".",_xlpm.cleanRaw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6" t="str">
        <f>""</f>
        <v/>
      </c>
      <c r="K446" t="str">
        <f t="shared" si="6"/>
        <v>M18;VSS;;72.42048;92.1715200000003;;;;;</v>
      </c>
    </row>
    <row r="447" spans="1:11">
      <c r="A447" t="s">
        <v>3704</v>
      </c>
      <c r="B447" t="str">
        <f>_xlfn.XLOOKUP(A447,SITE1!$S$4:$S$1223,SITE1!$T$4:$T$1223)</f>
        <v>VCCCORE</v>
      </c>
      <c r="C447" t="str" cm="1">
        <f t="array" ref="C447">_xlfn.TEXTJOIN(",",TRUE,_xlfn.UNIQUE(TRANSPOSE(_xlfn.MAP(_xlfn.XLOOKUP(A447,SITE1!$C$4:$C$1223,SITE1!$G$4:$L$1223),_xlfn.LAMBDA(_xlpm.x,IF(_xlpm.x&lt;&gt;"",TRIM(CLEAN(LEFT(_xlpm.x,FIND(".",_xlpm.x &amp; ".")-1))),""))))))</f>
        <v/>
      </c>
      <c r="D447">
        <v>69.128639999999905</v>
      </c>
      <c r="E447">
        <v>92.171520000000299</v>
      </c>
      <c r="F447" t="str">
        <f>_xlfn.LET(_xlpm.raw,_xlfn.XLOOKUP(A447,SITE1!$C$4:$C$1223,SITE1!$E$4:$E$1223,_xlfn.XLOOKUP(A447,SITE1!$C$4:$C$1223,SITE1!$F$4:$F$1223)),_xlpm.cleanRaw,SUBSTITUTE(SUBSTITUTE(_xlpm.raw,"_PIN","."),"PIN","."),_xlpm.mainPart,MID(_xlpm.cleanRaw,2,FIND(".",_xlpm.cleanRaw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7" t="str">
        <f>_xlfn.LET(_xlpm.raw,_xlfn.XLOOKUP(A447,SITE3!$C$4:$C$1223,SITE3!$E$4:$E$1223,_xlfn.XLOOKUP(A447,SITE3!$C$4:$C$1223,SITE3!$F$4:$F$1223)),_xlpm.cleanRaw,SUBSTITUTE(_xlpm.raw,"_PIN","."),_xlpm.mainPart,MID(_xlpm.cleanRaw,2,FIND(".",_xlpm.cleanRaw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7" t="str">
        <f>_xlfn.LET(_xlpm.raw,_xlfn.XLOOKUP(A447,SITE5!$C$4:$C$1223,SITE5!$E$4:$E$1223,_xlfn.XLOOKUP(A447,SITE5!$C$4:$C$1223,SITE5!$F$4:$F$1223)),_xlpm.cleanRaw,SUBSTITUTE(_xlpm.raw,"_PIN","."),_xlpm.mainPart,MID(_xlpm.cleanRaw,2,FIND(".",_xlpm.cleanRaw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7" t="str">
        <f>_xlfn.LET(_xlpm.raw,_xlfn.XLOOKUP(A447,SITE5!$C$4:$C$1223,SITE5!$E$4:$E$1223,_xlfn.XLOOKUP(A447,SITE5!$C$4:$C$1223,SITE5!$F$4:$F$1223)),_xlpm.cleanRaw,SUBSTITUTE(_xlpm.raw,"_PIN","."),_xlpm.mainPart,MID(_xlpm.cleanRaw,2,FIND(".",_xlpm.cleanRaw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7" t="str">
        <f>""</f>
        <v/>
      </c>
      <c r="K447" t="str">
        <f t="shared" si="6"/>
        <v>M19;VCCCORE;;69.1286399999999;92.1715200000003;;;;;</v>
      </c>
    </row>
    <row r="448" spans="1:11">
      <c r="A448" t="s">
        <v>1300</v>
      </c>
      <c r="B448" t="str">
        <f>_xlfn.XLOOKUP(A448,SITE1!$S$4:$S$1223,SITE1!$T$4:$T$1223)</f>
        <v>VSS</v>
      </c>
      <c r="C448" t="str" cm="1">
        <f t="array" ref="C448">_xlfn.TEXTJOIN(",",TRUE,_xlfn.UNIQUE(TRANSPOSE(_xlfn.MAP(_xlfn.XLOOKUP(A448,SITE1!$C$4:$C$1223,SITE1!$G$4:$L$1223),_xlfn.LAMBDA(_xlpm.x,IF(_xlpm.x&lt;&gt;"",TRIM(CLEAN(LEFT(_xlpm.x,FIND(".",_xlpm.x &amp; ".")-1))),""))))))</f>
        <v/>
      </c>
      <c r="D448">
        <v>65.836799999999997</v>
      </c>
      <c r="E448">
        <v>92.171520000000299</v>
      </c>
      <c r="F448" t="str">
        <f>_xlfn.LET(_xlpm.raw,_xlfn.XLOOKUP(A448,SITE1!$C$4:$C$1223,SITE1!$E$4:$E$1223,_xlfn.XLOOKUP(A448,SITE1!$C$4:$C$1223,SITE1!$F$4:$F$1223)),_xlpm.cleanRaw,SUBSTITUTE(SUBSTITUTE(_xlpm.raw,"_PIN","."),"PIN","."),_xlpm.mainPart,MID(_xlpm.cleanRaw,2,FIND(".",_xlpm.cleanRaw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8" t="str">
        <f>_xlfn.LET(_xlpm.raw,_xlfn.XLOOKUP(A448,SITE3!$C$4:$C$1223,SITE3!$E$4:$E$1223,_xlfn.XLOOKUP(A448,SITE3!$C$4:$C$1223,SITE3!$F$4:$F$1223)),_xlpm.cleanRaw,SUBSTITUTE(_xlpm.raw,"_PIN","."),_xlpm.mainPart,MID(_xlpm.cleanRaw,2,FIND(".",_xlpm.cleanRaw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8" t="str">
        <f>_xlfn.LET(_xlpm.raw,_xlfn.XLOOKUP(A448,SITE5!$C$4:$C$1223,SITE5!$E$4:$E$1223,_xlfn.XLOOKUP(A448,SITE5!$C$4:$C$1223,SITE5!$F$4:$F$1223)),_xlpm.cleanRaw,SUBSTITUTE(_xlpm.raw,"_PIN","."),_xlpm.mainPart,MID(_xlpm.cleanRaw,2,FIND(".",_xlpm.cleanRaw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8" t="str">
        <f>_xlfn.LET(_xlpm.raw,_xlfn.XLOOKUP(A448,SITE5!$C$4:$C$1223,SITE5!$E$4:$E$1223,_xlfn.XLOOKUP(A448,SITE5!$C$4:$C$1223,SITE5!$F$4:$F$1223)),_xlpm.cleanRaw,SUBSTITUTE(_xlpm.raw,"_PIN","."),_xlpm.mainPart,MID(_xlpm.cleanRaw,2,FIND(".",_xlpm.cleanRaw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8" t="str">
        <f>""</f>
        <v/>
      </c>
      <c r="K448" t="str">
        <f t="shared" si="6"/>
        <v>M20;VSS;;65.8368;92.1715200000003;;;;;</v>
      </c>
    </row>
    <row r="449" spans="1:11">
      <c r="A449" t="s">
        <v>1500</v>
      </c>
      <c r="B449" t="str">
        <f>_xlfn.XLOOKUP(A449,SITE1!$S$4:$S$1223,SITE1!$T$4:$T$1223)</f>
        <v>VCCCORE</v>
      </c>
      <c r="C449" t="str" cm="1">
        <f t="array" ref="C449">_xlfn.TEXTJOIN(",",TRUE,_xlfn.UNIQUE(TRANSPOSE(_xlfn.MAP(_xlfn.XLOOKUP(A449,SITE1!$C$4:$C$1223,SITE1!$G$4:$L$1223),_xlfn.LAMBDA(_xlpm.x,IF(_xlpm.x&lt;&gt;"",TRIM(CLEAN(LEFT(_xlpm.x,FIND(".",_xlpm.x &amp; ".")-1))),""))))))</f>
        <v/>
      </c>
      <c r="D449">
        <v>62.544960000000003</v>
      </c>
      <c r="E449">
        <v>92.171520000000299</v>
      </c>
      <c r="F449" t="str">
        <f>_xlfn.LET(_xlpm.raw,_xlfn.XLOOKUP(A449,SITE1!$C$4:$C$1223,SITE1!$E$4:$E$1223,_xlfn.XLOOKUP(A449,SITE1!$C$4:$C$1223,SITE1!$F$4:$F$1223)),_xlpm.cleanRaw,SUBSTITUTE(SUBSTITUTE(_xlpm.raw,"_PIN","."),"PIN","."),_xlpm.mainPart,MID(_xlpm.cleanRaw,2,FIND(".",_xlpm.cleanRaw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9" t="str">
        <f>_xlfn.LET(_xlpm.raw,_xlfn.XLOOKUP(A449,SITE3!$C$4:$C$1223,SITE3!$E$4:$E$1223,_xlfn.XLOOKUP(A449,SITE3!$C$4:$C$1223,SITE3!$F$4:$F$1223)),_xlpm.cleanRaw,SUBSTITUTE(_xlpm.raw,"_PIN","."),_xlpm.mainPart,MID(_xlpm.cleanRaw,2,FIND(".",_xlpm.cleanRaw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9" t="str">
        <f>_xlfn.LET(_xlpm.raw,_xlfn.XLOOKUP(A449,SITE5!$C$4:$C$1223,SITE5!$E$4:$E$1223,_xlfn.XLOOKUP(A449,SITE5!$C$4:$C$1223,SITE5!$F$4:$F$1223)),_xlpm.cleanRaw,SUBSTITUTE(_xlpm.raw,"_PIN","."),_xlpm.mainPart,MID(_xlpm.cleanRaw,2,FIND(".",_xlpm.cleanRaw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9" t="str">
        <f>_xlfn.LET(_xlpm.raw,_xlfn.XLOOKUP(A449,SITE5!$C$4:$C$1223,SITE5!$E$4:$E$1223,_xlfn.XLOOKUP(A449,SITE5!$C$4:$C$1223,SITE5!$F$4:$F$1223)),_xlpm.cleanRaw,SUBSTITUTE(_xlpm.raw,"_PIN","."),_xlpm.mainPart,MID(_xlpm.cleanRaw,2,FIND(".",_xlpm.cleanRaw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9" t="str">
        <f>""</f>
        <v/>
      </c>
      <c r="K449" t="str">
        <f t="shared" si="6"/>
        <v>M21;VCCCORE;;62.54496;92.1715200000003;;;;;</v>
      </c>
    </row>
    <row r="450" spans="1:11">
      <c r="A450" t="s">
        <v>1549</v>
      </c>
      <c r="B450" t="str">
        <f>_xlfn.XLOOKUP(A450,SITE1!$S$4:$S$1223,SITE1!$T$4:$T$1223)</f>
        <v>VSS</v>
      </c>
      <c r="C450" t="str" cm="1">
        <f t="array" ref="C450">_xlfn.TEXTJOIN(",",TRUE,_xlfn.UNIQUE(TRANSPOSE(_xlfn.MAP(_xlfn.XLOOKUP(A450,SITE1!$C$4:$C$1223,SITE1!$G$4:$L$1223),_xlfn.LAMBDA(_xlpm.x,IF(_xlpm.x&lt;&gt;"",TRIM(CLEAN(LEFT(_xlpm.x,FIND(".",_xlpm.x &amp; ".")-1))),""))))))</f>
        <v/>
      </c>
      <c r="D450">
        <v>59.253120000000003</v>
      </c>
      <c r="E450">
        <v>92.171520000000299</v>
      </c>
      <c r="F450" t="str">
        <f>_xlfn.LET(_xlpm.raw,_xlfn.XLOOKUP(A450,SITE1!$C$4:$C$1223,SITE1!$E$4:$E$1223,_xlfn.XLOOKUP(A450,SITE1!$C$4:$C$1223,SITE1!$F$4:$F$1223)),_xlpm.cleanRaw,SUBSTITUTE(SUBSTITUTE(_xlpm.raw,"_PIN","."),"PIN","."),_xlpm.mainPart,MID(_xlpm.cleanRaw,2,FIND(".",_xlpm.cleanRaw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0" t="str">
        <f>_xlfn.LET(_xlpm.raw,_xlfn.XLOOKUP(A450,SITE3!$C$4:$C$1223,SITE3!$E$4:$E$1223,_xlfn.XLOOKUP(A450,SITE3!$C$4:$C$1223,SITE3!$F$4:$F$1223)),_xlpm.cleanRaw,SUBSTITUTE(_xlpm.raw,"_PIN","."),_xlpm.mainPart,MID(_xlpm.cleanRaw,2,FIND(".",_xlpm.cleanRaw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0" t="str">
        <f>_xlfn.LET(_xlpm.raw,_xlfn.XLOOKUP(A450,SITE5!$C$4:$C$1223,SITE5!$E$4:$E$1223,_xlfn.XLOOKUP(A450,SITE5!$C$4:$C$1223,SITE5!$F$4:$F$1223)),_xlpm.cleanRaw,SUBSTITUTE(_xlpm.raw,"_PIN","."),_xlpm.mainPart,MID(_xlpm.cleanRaw,2,FIND(".",_xlpm.cleanRaw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0" t="str">
        <f>_xlfn.LET(_xlpm.raw,_xlfn.XLOOKUP(A450,SITE5!$C$4:$C$1223,SITE5!$E$4:$E$1223,_xlfn.XLOOKUP(A450,SITE5!$C$4:$C$1223,SITE5!$F$4:$F$1223)),_xlpm.cleanRaw,SUBSTITUTE(_xlpm.raw,"_PIN","."),_xlpm.mainPart,MID(_xlpm.cleanRaw,2,FIND(".",_xlpm.cleanRaw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0" t="str">
        <f>""</f>
        <v/>
      </c>
      <c r="K450" t="str">
        <f t="shared" ref="K450:K513" si="7">A450&amp;";"&amp;B450&amp;";"&amp;C450&amp;";"&amp;D450&amp;";"&amp;E450&amp;";"&amp;F450&amp;";"&amp;G450&amp;";"&amp;H450&amp;";"&amp;I450&amp;";"&amp;J450</f>
        <v>M22;VSS;;59.25312;92.1715200000003;;;;;</v>
      </c>
    </row>
    <row r="451" spans="1:11">
      <c r="A451" t="s">
        <v>1598</v>
      </c>
      <c r="B451" t="str">
        <f>_xlfn.XLOOKUP(A451,SITE1!$S$4:$S$1223,SITE1!$T$4:$T$1223)</f>
        <v>VCCCORE</v>
      </c>
      <c r="C451" t="str" cm="1">
        <f t="array" ref="C451">_xlfn.TEXTJOIN(",",TRUE,_xlfn.UNIQUE(TRANSPOSE(_xlfn.MAP(_xlfn.XLOOKUP(A451,SITE1!$C$4:$C$1223,SITE1!$G$4:$L$1223),_xlfn.LAMBDA(_xlpm.x,IF(_xlpm.x&lt;&gt;"",TRIM(CLEAN(LEFT(_xlpm.x,FIND(".",_xlpm.x &amp; ".")-1))),""))))))</f>
        <v/>
      </c>
      <c r="D451">
        <v>55.961279999999597</v>
      </c>
      <c r="E451">
        <v>92.171520000000299</v>
      </c>
      <c r="F451" t="str">
        <f>_xlfn.LET(_xlpm.raw,_xlfn.XLOOKUP(A451,SITE1!$C$4:$C$1223,SITE1!$E$4:$E$1223,_xlfn.XLOOKUP(A451,SITE1!$C$4:$C$1223,SITE1!$F$4:$F$1223)),_xlpm.cleanRaw,SUBSTITUTE(SUBSTITUTE(_xlpm.raw,"_PIN","."),"PIN","."),_xlpm.mainPart,MID(_xlpm.cleanRaw,2,FIND(".",_xlpm.cleanRaw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_xlfn.LET(_xlpm.raw,_xlfn.XLOOKUP(A451,SITE3!$C$4:$C$1223,SITE3!$E$4:$E$1223,_xlfn.XLOOKUP(A451,SITE3!$C$4:$C$1223,SITE3!$F$4:$F$1223)),_xlpm.cleanRaw,SUBSTITUTE(_xlpm.raw,"_PIN","."),_xlpm.mainPart,MID(_xlpm.cleanRaw,2,FIND(".",_xlpm.cleanRaw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1" t="str">
        <f>_xlfn.LET(_xlpm.raw,_xlfn.XLOOKUP(A451,SITE5!$C$4:$C$1223,SITE5!$E$4:$E$1223,_xlfn.XLOOKUP(A451,SITE5!$C$4:$C$1223,SITE5!$F$4:$F$1223)),_xlpm.cleanRaw,SUBSTITUTE(_xlpm.raw,"_PIN","."),_xlpm.mainPart,MID(_xlpm.cleanRaw,2,FIND(".",_xlpm.cleanRaw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1" t="str">
        <f>_xlfn.LET(_xlpm.raw,_xlfn.XLOOKUP(A451,SITE5!$C$4:$C$1223,SITE5!$E$4:$E$1223,_xlfn.XLOOKUP(A451,SITE5!$C$4:$C$1223,SITE5!$F$4:$F$1223)),_xlpm.cleanRaw,SUBSTITUTE(_xlpm.raw,"_PIN","."),_xlpm.mainPart,MID(_xlpm.cleanRaw,2,FIND(".",_xlpm.cleanRaw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1" t="str">
        <f>""</f>
        <v/>
      </c>
      <c r="K451" t="str">
        <f t="shared" si="7"/>
        <v>M23;VCCCORE;;55.9612799999996;92.1715200000003;;;;;</v>
      </c>
    </row>
    <row r="452" spans="1:11">
      <c r="A452" t="s">
        <v>1647</v>
      </c>
      <c r="B452" t="str">
        <f>_xlfn.XLOOKUP(A452,SITE1!$S$4:$S$1223,SITE1!$T$4:$T$1223)</f>
        <v>VSS</v>
      </c>
      <c r="C452" t="str" cm="1">
        <f t="array" ref="C452">_xlfn.TEXTJOIN(",",TRUE,_xlfn.UNIQUE(TRANSPOSE(_xlfn.MAP(_xlfn.XLOOKUP(A452,SITE1!$C$4:$C$1223,SITE1!$G$4:$L$1223),_xlfn.LAMBDA(_xlpm.x,IF(_xlpm.x&lt;&gt;"",TRIM(CLEAN(LEFT(_xlpm.x,FIND(".",_xlpm.x &amp; ".")-1))),""))))))</f>
        <v/>
      </c>
      <c r="D452">
        <v>52.669439999999597</v>
      </c>
      <c r="E452">
        <v>92.171520000000299</v>
      </c>
      <c r="F452" t="str">
        <f>_xlfn.LET(_xlpm.raw,_xlfn.XLOOKUP(A452,SITE1!$C$4:$C$1223,SITE1!$E$4:$E$1223,_xlfn.XLOOKUP(A452,SITE1!$C$4:$C$1223,SITE1!$F$4:$F$1223)),_xlpm.cleanRaw,SUBSTITUTE(SUBSTITUTE(_xlpm.raw,"_PIN","."),"PIN","."),_xlpm.mainPart,MID(_xlpm.cleanRaw,2,FIND(".",_xlpm.cleanRaw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2" t="str">
        <f>_xlfn.LET(_xlpm.raw,_xlfn.XLOOKUP(A452,SITE3!$C$4:$C$1223,SITE3!$E$4:$E$1223,_xlfn.XLOOKUP(A452,SITE3!$C$4:$C$1223,SITE3!$F$4:$F$1223)),_xlpm.cleanRaw,SUBSTITUTE(_xlpm.raw,"_PIN","."),_xlpm.mainPart,MID(_xlpm.cleanRaw,2,FIND(".",_xlpm.cleanRaw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2" t="str">
        <f>_xlfn.LET(_xlpm.raw,_xlfn.XLOOKUP(A452,SITE5!$C$4:$C$1223,SITE5!$E$4:$E$1223,_xlfn.XLOOKUP(A452,SITE5!$C$4:$C$1223,SITE5!$F$4:$F$1223)),_xlpm.cleanRaw,SUBSTITUTE(_xlpm.raw,"_PIN","."),_xlpm.mainPart,MID(_xlpm.cleanRaw,2,FIND(".",_xlpm.cleanRaw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2" t="str">
        <f>_xlfn.LET(_xlpm.raw,_xlfn.XLOOKUP(A452,SITE5!$C$4:$C$1223,SITE5!$E$4:$E$1223,_xlfn.XLOOKUP(A452,SITE5!$C$4:$C$1223,SITE5!$F$4:$F$1223)),_xlpm.cleanRaw,SUBSTITUTE(_xlpm.raw,"_PIN","."),_xlpm.mainPart,MID(_xlpm.cleanRaw,2,FIND(".",_xlpm.cleanRaw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2" t="str">
        <f>""</f>
        <v/>
      </c>
      <c r="K452" t="str">
        <f t="shared" si="7"/>
        <v>M24;VSS;;52.6694399999996;92.1715200000003;;;;;</v>
      </c>
    </row>
    <row r="453" spans="1:11">
      <c r="A453" t="s">
        <v>1696</v>
      </c>
      <c r="B453" t="str">
        <f>_xlfn.XLOOKUP(A453,SITE1!$S$4:$S$1223,SITE1!$T$4:$T$1223)</f>
        <v>VCCCORE</v>
      </c>
      <c r="C453" t="str" cm="1">
        <f t="array" ref="C453">_xlfn.TEXTJOIN(",",TRUE,_xlfn.UNIQUE(TRANSPOSE(_xlfn.MAP(_xlfn.XLOOKUP(A453,SITE1!$C$4:$C$1223,SITE1!$G$4:$L$1223),_xlfn.LAMBDA(_xlpm.x,IF(_xlpm.x&lt;&gt;"",TRIM(CLEAN(LEFT(_xlpm.x,FIND(".",_xlpm.x &amp; ".")-1))),""))))))</f>
        <v/>
      </c>
      <c r="D453">
        <v>49.377599999999603</v>
      </c>
      <c r="E453">
        <v>92.171520000000299</v>
      </c>
      <c r="F453" t="str">
        <f>_xlfn.LET(_xlpm.raw,_xlfn.XLOOKUP(A453,SITE1!$C$4:$C$1223,SITE1!$E$4:$E$1223,_xlfn.XLOOKUP(A453,SITE1!$C$4:$C$1223,SITE1!$F$4:$F$1223)),_xlpm.cleanRaw,SUBSTITUTE(SUBSTITUTE(_xlpm.raw,"_PIN","."),"PIN","."),_xlpm.mainPart,MID(_xlpm.cleanRaw,2,FIND(".",_xlpm.cleanRaw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3" t="str">
        <f>_xlfn.LET(_xlpm.raw,_xlfn.XLOOKUP(A453,SITE3!$C$4:$C$1223,SITE3!$E$4:$E$1223,_xlfn.XLOOKUP(A453,SITE3!$C$4:$C$1223,SITE3!$F$4:$F$1223)),_xlpm.cleanRaw,SUBSTITUTE(_xlpm.raw,"_PIN","."),_xlpm.mainPart,MID(_xlpm.cleanRaw,2,FIND(".",_xlpm.cleanRaw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3" t="str">
        <f>_xlfn.LET(_xlpm.raw,_xlfn.XLOOKUP(A453,SITE5!$C$4:$C$1223,SITE5!$E$4:$E$1223,_xlfn.XLOOKUP(A453,SITE5!$C$4:$C$1223,SITE5!$F$4:$F$1223)),_xlpm.cleanRaw,SUBSTITUTE(_xlpm.raw,"_PIN","."),_xlpm.mainPart,MID(_xlpm.cleanRaw,2,FIND(".",_xlpm.cleanRaw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3" t="str">
        <f>_xlfn.LET(_xlpm.raw,_xlfn.XLOOKUP(A453,SITE5!$C$4:$C$1223,SITE5!$E$4:$E$1223,_xlfn.XLOOKUP(A453,SITE5!$C$4:$C$1223,SITE5!$F$4:$F$1223)),_xlpm.cleanRaw,SUBSTITUTE(_xlpm.raw,"_PIN","."),_xlpm.mainPart,MID(_xlpm.cleanRaw,2,FIND(".",_xlpm.cleanRaw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3" t="str">
        <f>""</f>
        <v/>
      </c>
      <c r="K453" t="str">
        <f t="shared" si="7"/>
        <v>M25;VCCCORE;;49.3775999999996;92.1715200000003;;;;;</v>
      </c>
    </row>
    <row r="454" spans="1:11">
      <c r="A454" t="s">
        <v>1745</v>
      </c>
      <c r="B454" t="str">
        <f>_xlfn.XLOOKUP(A454,SITE1!$S$4:$S$1223,SITE1!$T$4:$T$1223)</f>
        <v>VSS</v>
      </c>
      <c r="C454" t="str" cm="1">
        <f t="array" ref="C454">_xlfn.TEXTJOIN(",",TRUE,_xlfn.UNIQUE(TRANSPOSE(_xlfn.MAP(_xlfn.XLOOKUP(A454,SITE1!$C$4:$C$1223,SITE1!$G$4:$L$1223),_xlfn.LAMBDA(_xlpm.x,IF(_xlpm.x&lt;&gt;"",TRIM(CLEAN(LEFT(_xlpm.x,FIND(".",_xlpm.x &amp; ".")-1))),""))))))</f>
        <v/>
      </c>
      <c r="D454">
        <v>46.085759999999603</v>
      </c>
      <c r="E454">
        <v>92.171520000000299</v>
      </c>
      <c r="F454" t="str">
        <f>_xlfn.LET(_xlpm.raw,_xlfn.XLOOKUP(A454,SITE1!$C$4:$C$1223,SITE1!$E$4:$E$1223,_xlfn.XLOOKUP(A454,SITE1!$C$4:$C$1223,SITE1!$F$4:$F$1223)),_xlpm.cleanRaw,SUBSTITUTE(SUBSTITUTE(_xlpm.raw,"_PIN","."),"PIN","."),_xlpm.mainPart,MID(_xlpm.cleanRaw,2,FIND(".",_xlpm.cleanRaw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4" t="str">
        <f>_xlfn.LET(_xlpm.raw,_xlfn.XLOOKUP(A454,SITE3!$C$4:$C$1223,SITE3!$E$4:$E$1223,_xlfn.XLOOKUP(A454,SITE3!$C$4:$C$1223,SITE3!$F$4:$F$1223)),_xlpm.cleanRaw,SUBSTITUTE(_xlpm.raw,"_PIN","."),_xlpm.mainPart,MID(_xlpm.cleanRaw,2,FIND(".",_xlpm.cleanRaw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4" t="str">
        <f>_xlfn.LET(_xlpm.raw,_xlfn.XLOOKUP(A454,SITE5!$C$4:$C$1223,SITE5!$E$4:$E$1223,_xlfn.XLOOKUP(A454,SITE5!$C$4:$C$1223,SITE5!$F$4:$F$1223)),_xlpm.cleanRaw,SUBSTITUTE(_xlpm.raw,"_PIN","."),_xlpm.mainPart,MID(_xlpm.cleanRaw,2,FIND(".",_xlpm.cleanRaw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4" t="str">
        <f>_xlfn.LET(_xlpm.raw,_xlfn.XLOOKUP(A454,SITE5!$C$4:$C$1223,SITE5!$E$4:$E$1223,_xlfn.XLOOKUP(A454,SITE5!$C$4:$C$1223,SITE5!$F$4:$F$1223)),_xlpm.cleanRaw,SUBSTITUTE(_xlpm.raw,"_PIN","."),_xlpm.mainPart,MID(_xlpm.cleanRaw,2,FIND(".",_xlpm.cleanRaw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4" t="str">
        <f>""</f>
        <v/>
      </c>
      <c r="K454" t="str">
        <f t="shared" si="7"/>
        <v>M26;VSS;;46.0857599999996;92.1715200000003;;;;;</v>
      </c>
    </row>
    <row r="455" spans="1:11">
      <c r="A455" t="s">
        <v>1794</v>
      </c>
      <c r="B455" t="str">
        <f>_xlfn.XLOOKUP(A455,SITE1!$S$4:$S$1223,SITE1!$T$4:$T$1223)</f>
        <v>VCCCORE</v>
      </c>
      <c r="C455" t="str" cm="1">
        <f t="array" ref="C455">_xlfn.TEXTJOIN(",",TRUE,_xlfn.UNIQUE(TRANSPOSE(_xlfn.MAP(_xlfn.XLOOKUP(A455,SITE1!$C$4:$C$1223,SITE1!$G$4:$L$1223),_xlfn.LAMBDA(_xlpm.x,IF(_xlpm.x&lt;&gt;"",TRIM(CLEAN(LEFT(_xlpm.x,FIND(".",_xlpm.x &amp; ".")-1))),""))))))</f>
        <v/>
      </c>
      <c r="D455">
        <v>42.793919999999602</v>
      </c>
      <c r="E455">
        <v>92.171520000000299</v>
      </c>
      <c r="F455" t="str">
        <f>_xlfn.LET(_xlpm.raw,_xlfn.XLOOKUP(A455,SITE1!$C$4:$C$1223,SITE1!$E$4:$E$1223,_xlfn.XLOOKUP(A455,SITE1!$C$4:$C$1223,SITE1!$F$4:$F$1223)),_xlpm.cleanRaw,SUBSTITUTE(SUBSTITUTE(_xlpm.raw,"_PIN","."),"PIN","."),_xlpm.mainPart,MID(_xlpm.cleanRaw,2,FIND(".",_xlpm.cleanRaw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5" t="str">
        <f>_xlfn.LET(_xlpm.raw,_xlfn.XLOOKUP(A455,SITE3!$C$4:$C$1223,SITE3!$E$4:$E$1223,_xlfn.XLOOKUP(A455,SITE3!$C$4:$C$1223,SITE3!$F$4:$F$1223)),_xlpm.cleanRaw,SUBSTITUTE(_xlpm.raw,"_PIN","."),_xlpm.mainPart,MID(_xlpm.cleanRaw,2,FIND(".",_xlpm.cleanRaw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5" t="str">
        <f>_xlfn.LET(_xlpm.raw,_xlfn.XLOOKUP(A455,SITE5!$C$4:$C$1223,SITE5!$E$4:$E$1223,_xlfn.XLOOKUP(A455,SITE5!$C$4:$C$1223,SITE5!$F$4:$F$1223)),_xlpm.cleanRaw,SUBSTITUTE(_xlpm.raw,"_PIN","."),_xlpm.mainPart,MID(_xlpm.cleanRaw,2,FIND(".",_xlpm.cleanRaw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5" t="str">
        <f>_xlfn.LET(_xlpm.raw,_xlfn.XLOOKUP(A455,SITE5!$C$4:$C$1223,SITE5!$E$4:$E$1223,_xlfn.XLOOKUP(A455,SITE5!$C$4:$C$1223,SITE5!$F$4:$F$1223)),_xlpm.cleanRaw,SUBSTITUTE(_xlpm.raw,"_PIN","."),_xlpm.mainPart,MID(_xlpm.cleanRaw,2,FIND(".",_xlpm.cleanRaw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5" t="str">
        <f>""</f>
        <v/>
      </c>
      <c r="K455" t="str">
        <f t="shared" si="7"/>
        <v>M27;VCCCORE;;42.7939199999996;92.1715200000003;;;;;</v>
      </c>
    </row>
    <row r="456" spans="1:11">
      <c r="A456" t="s">
        <v>1843</v>
      </c>
      <c r="B456" t="str">
        <f>_xlfn.XLOOKUP(A456,SITE1!$S$4:$S$1223,SITE1!$T$4:$T$1223)</f>
        <v>VSS</v>
      </c>
      <c r="C456" t="str" cm="1">
        <f t="array" ref="C456">_xlfn.TEXTJOIN(",",TRUE,_xlfn.UNIQUE(TRANSPOSE(_xlfn.MAP(_xlfn.XLOOKUP(A456,SITE1!$C$4:$C$1223,SITE1!$G$4:$L$1223),_xlfn.LAMBDA(_xlpm.x,IF(_xlpm.x&lt;&gt;"",TRIM(CLEAN(LEFT(_xlpm.x,FIND(".",_xlpm.x &amp; ".")-1))),""))))))</f>
        <v/>
      </c>
      <c r="D456">
        <v>39.502079999999999</v>
      </c>
      <c r="E456">
        <v>92.171520000000299</v>
      </c>
      <c r="F456" t="str">
        <f>_xlfn.LET(_xlpm.raw,_xlfn.XLOOKUP(A456,SITE1!$C$4:$C$1223,SITE1!$E$4:$E$1223,_xlfn.XLOOKUP(A456,SITE1!$C$4:$C$1223,SITE1!$F$4:$F$1223)),_xlpm.cleanRaw,SUBSTITUTE(SUBSTITUTE(_xlpm.raw,"_PIN","."),"PIN","."),_xlpm.mainPart,MID(_xlpm.cleanRaw,2,FIND(".",_xlpm.cleanRaw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6" t="str">
        <f>_xlfn.LET(_xlpm.raw,_xlfn.XLOOKUP(A456,SITE3!$C$4:$C$1223,SITE3!$E$4:$E$1223,_xlfn.XLOOKUP(A456,SITE3!$C$4:$C$1223,SITE3!$F$4:$F$1223)),_xlpm.cleanRaw,SUBSTITUTE(_xlpm.raw,"_PIN","."),_xlpm.mainPart,MID(_xlpm.cleanRaw,2,FIND(".",_xlpm.cleanRaw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6" t="str">
        <f>_xlfn.LET(_xlpm.raw,_xlfn.XLOOKUP(A456,SITE5!$C$4:$C$1223,SITE5!$E$4:$E$1223,_xlfn.XLOOKUP(A456,SITE5!$C$4:$C$1223,SITE5!$F$4:$F$1223)),_xlpm.cleanRaw,SUBSTITUTE(_xlpm.raw,"_PIN","."),_xlpm.mainPart,MID(_xlpm.cleanRaw,2,FIND(".",_xlpm.cleanRaw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6" t="str">
        <f>_xlfn.LET(_xlpm.raw,_xlfn.XLOOKUP(A456,SITE5!$C$4:$C$1223,SITE5!$E$4:$E$1223,_xlfn.XLOOKUP(A456,SITE5!$C$4:$C$1223,SITE5!$F$4:$F$1223)),_xlpm.cleanRaw,SUBSTITUTE(_xlpm.raw,"_PIN","."),_xlpm.mainPart,MID(_xlpm.cleanRaw,2,FIND(".",_xlpm.cleanRaw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6" t="str">
        <f>""</f>
        <v/>
      </c>
      <c r="K456" t="str">
        <f t="shared" si="7"/>
        <v>M28;VSS;;39.50208;92.1715200000003;;;;;</v>
      </c>
    </row>
    <row r="457" spans="1:11">
      <c r="A457" t="s">
        <v>1892</v>
      </c>
      <c r="B457" t="str">
        <f>_xlfn.XLOOKUP(A457,SITE1!$S$4:$S$1223,SITE1!$T$4:$T$1223)</f>
        <v>VCCCORE</v>
      </c>
      <c r="C457" t="str" cm="1">
        <f t="array" ref="C457">_xlfn.TEXTJOIN(",",TRUE,_xlfn.UNIQUE(TRANSPOSE(_xlfn.MAP(_xlfn.XLOOKUP(A457,SITE1!$C$4:$C$1223,SITE1!$G$4:$L$1223),_xlfn.LAMBDA(_xlpm.x,IF(_xlpm.x&lt;&gt;"",TRIM(CLEAN(LEFT(_xlpm.x,FIND(".",_xlpm.x &amp; ".")-1))),""))))))</f>
        <v/>
      </c>
      <c r="D457">
        <v>36.210239999999999</v>
      </c>
      <c r="E457">
        <v>92.171520000000299</v>
      </c>
      <c r="F457" t="str">
        <f>_xlfn.LET(_xlpm.raw,_xlfn.XLOOKUP(A457,SITE1!$C$4:$C$1223,SITE1!$E$4:$E$1223,_xlfn.XLOOKUP(A457,SITE1!$C$4:$C$1223,SITE1!$F$4:$F$1223)),_xlpm.cleanRaw,SUBSTITUTE(SUBSTITUTE(_xlpm.raw,"_PIN","."),"PIN","."),_xlpm.mainPart,MID(_xlpm.cleanRaw,2,FIND(".",_xlpm.cleanRaw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7" t="str">
        <f>_xlfn.LET(_xlpm.raw,_xlfn.XLOOKUP(A457,SITE3!$C$4:$C$1223,SITE3!$E$4:$E$1223,_xlfn.XLOOKUP(A457,SITE3!$C$4:$C$1223,SITE3!$F$4:$F$1223)),_xlpm.cleanRaw,SUBSTITUTE(_xlpm.raw,"_PIN","."),_xlpm.mainPart,MID(_xlpm.cleanRaw,2,FIND(".",_xlpm.cleanRaw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7" t="str">
        <f>_xlfn.LET(_xlpm.raw,_xlfn.XLOOKUP(A457,SITE5!$C$4:$C$1223,SITE5!$E$4:$E$1223,_xlfn.XLOOKUP(A457,SITE5!$C$4:$C$1223,SITE5!$F$4:$F$1223)),_xlpm.cleanRaw,SUBSTITUTE(_xlpm.raw,"_PIN","."),_xlpm.mainPart,MID(_xlpm.cleanRaw,2,FIND(".",_xlpm.cleanRaw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7" t="str">
        <f>_xlfn.LET(_xlpm.raw,_xlfn.XLOOKUP(A457,SITE5!$C$4:$C$1223,SITE5!$E$4:$E$1223,_xlfn.XLOOKUP(A457,SITE5!$C$4:$C$1223,SITE5!$F$4:$F$1223)),_xlpm.cleanRaw,SUBSTITUTE(_xlpm.raw,"_PIN","."),_xlpm.mainPart,MID(_xlpm.cleanRaw,2,FIND(".",_xlpm.cleanRaw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7" t="str">
        <f>""</f>
        <v/>
      </c>
      <c r="K457" t="str">
        <f t="shared" si="7"/>
        <v>M29;VCCCORE;;36.21024;92.1715200000003;;;;;</v>
      </c>
    </row>
    <row r="458" spans="1:11">
      <c r="A458" t="s">
        <v>1941</v>
      </c>
      <c r="B458" t="str">
        <f>_xlfn.XLOOKUP(A458,SITE1!$S$4:$S$1223,SITE1!$T$4:$T$1223)</f>
        <v>VSS</v>
      </c>
      <c r="C458" t="str" cm="1">
        <f t="array" ref="C458">_xlfn.TEXTJOIN(",",TRUE,_xlfn.UNIQUE(TRANSPOSE(_xlfn.MAP(_xlfn.XLOOKUP(A458,SITE1!$C$4:$C$1223,SITE1!$G$4:$L$1223),_xlfn.LAMBDA(_xlpm.x,IF(_xlpm.x&lt;&gt;"",TRIM(CLEAN(LEFT(_xlpm.x,FIND(".",_xlpm.x &amp; ".")-1))),""))))))</f>
        <v/>
      </c>
      <c r="D458">
        <v>32.918399999999998</v>
      </c>
      <c r="E458">
        <v>92.171520000000299</v>
      </c>
      <c r="F458" t="str">
        <f>_xlfn.LET(_xlpm.raw,_xlfn.XLOOKUP(A458,SITE1!$C$4:$C$1223,SITE1!$E$4:$E$1223,_xlfn.XLOOKUP(A458,SITE1!$C$4:$C$1223,SITE1!$F$4:$F$1223)),_xlpm.cleanRaw,SUBSTITUTE(SUBSTITUTE(_xlpm.raw,"_PIN","."),"PIN","."),_xlpm.mainPart,MID(_xlpm.cleanRaw,2,FIND(".",_xlpm.cleanRaw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_xlfn.LET(_xlpm.raw,_xlfn.XLOOKUP(A458,SITE3!$C$4:$C$1223,SITE3!$E$4:$E$1223,_xlfn.XLOOKUP(A458,SITE3!$C$4:$C$1223,SITE3!$F$4:$F$1223)),_xlpm.cleanRaw,SUBSTITUTE(_xlpm.raw,"_PIN","."),_xlpm.mainPart,MID(_xlpm.cleanRaw,2,FIND(".",_xlpm.cleanRaw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8" t="str">
        <f>_xlfn.LET(_xlpm.raw,_xlfn.XLOOKUP(A458,SITE5!$C$4:$C$1223,SITE5!$E$4:$E$1223,_xlfn.XLOOKUP(A458,SITE5!$C$4:$C$1223,SITE5!$F$4:$F$1223)),_xlpm.cleanRaw,SUBSTITUTE(_xlpm.raw,"_PIN","."),_xlpm.mainPart,MID(_xlpm.cleanRaw,2,FIND(".",_xlpm.cleanRaw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8" t="str">
        <f>_xlfn.LET(_xlpm.raw,_xlfn.XLOOKUP(A458,SITE5!$C$4:$C$1223,SITE5!$E$4:$E$1223,_xlfn.XLOOKUP(A458,SITE5!$C$4:$C$1223,SITE5!$F$4:$F$1223)),_xlpm.cleanRaw,SUBSTITUTE(_xlpm.raw,"_PIN","."),_xlpm.mainPart,MID(_xlpm.cleanRaw,2,FIND(".",_xlpm.cleanRaw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8" t="str">
        <f>""</f>
        <v/>
      </c>
      <c r="K458" t="str">
        <f t="shared" si="7"/>
        <v>M30;VSS;;32.9184;92.1715200000003;;;;;</v>
      </c>
    </row>
    <row r="459" spans="1:11">
      <c r="A459" t="s">
        <v>1990</v>
      </c>
      <c r="B459" t="str">
        <f>_xlfn.XLOOKUP(A459,SITE1!$S$4:$S$1223,SITE1!$T$4:$T$1223)</f>
        <v>VCCCORE</v>
      </c>
      <c r="C459" t="str" cm="1">
        <f t="array" ref="C459">_xlfn.TEXTJOIN(",",TRUE,_xlfn.UNIQUE(TRANSPOSE(_xlfn.MAP(_xlfn.XLOOKUP(A459,SITE1!$C$4:$C$1223,SITE1!$G$4:$L$1223),_xlfn.LAMBDA(_xlpm.x,IF(_xlpm.x&lt;&gt;"",TRIM(CLEAN(LEFT(_xlpm.x,FIND(".",_xlpm.x &amp; ".")-1))),""))))))</f>
        <v/>
      </c>
      <c r="D459">
        <v>29.626560000000001</v>
      </c>
      <c r="E459">
        <v>92.171520000000299</v>
      </c>
      <c r="F459" t="str">
        <f>_xlfn.LET(_xlpm.raw,_xlfn.XLOOKUP(A459,SITE1!$C$4:$C$1223,SITE1!$E$4:$E$1223,_xlfn.XLOOKUP(A459,SITE1!$C$4:$C$1223,SITE1!$F$4:$F$1223)),_xlpm.cleanRaw,SUBSTITUTE(SUBSTITUTE(_xlpm.raw,"_PIN","."),"PIN","."),_xlpm.mainPart,MID(_xlpm.cleanRaw,2,FIND(".",_xlpm.cleanRaw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_xlfn.LET(_xlpm.raw,_xlfn.XLOOKUP(A459,SITE3!$C$4:$C$1223,SITE3!$E$4:$E$1223,_xlfn.XLOOKUP(A459,SITE3!$C$4:$C$1223,SITE3!$F$4:$F$1223)),_xlpm.cleanRaw,SUBSTITUTE(_xlpm.raw,"_PIN","."),_xlpm.mainPart,MID(_xlpm.cleanRaw,2,FIND(".",_xlpm.cleanRaw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9" t="str">
        <f>_xlfn.LET(_xlpm.raw,_xlfn.XLOOKUP(A459,SITE5!$C$4:$C$1223,SITE5!$E$4:$E$1223,_xlfn.XLOOKUP(A459,SITE5!$C$4:$C$1223,SITE5!$F$4:$F$1223)),_xlpm.cleanRaw,SUBSTITUTE(_xlpm.raw,"_PIN","."),_xlpm.mainPart,MID(_xlpm.cleanRaw,2,FIND(".",_xlpm.cleanRaw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9" t="str">
        <f>_xlfn.LET(_xlpm.raw,_xlfn.XLOOKUP(A459,SITE5!$C$4:$C$1223,SITE5!$E$4:$E$1223,_xlfn.XLOOKUP(A459,SITE5!$C$4:$C$1223,SITE5!$F$4:$F$1223)),_xlpm.cleanRaw,SUBSTITUTE(_xlpm.raw,"_PIN","."),_xlpm.mainPart,MID(_xlpm.cleanRaw,2,FIND(".",_xlpm.cleanRaw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9" t="str">
        <f>""</f>
        <v/>
      </c>
      <c r="K459" t="str">
        <f t="shared" si="7"/>
        <v>M31;VCCCORE;;29.62656;92.1715200000003;;;;;</v>
      </c>
    </row>
    <row r="460" spans="1:11">
      <c r="A460" t="s">
        <v>2039</v>
      </c>
      <c r="B460" t="str">
        <f>_xlfn.XLOOKUP(A460,SITE1!$S$4:$S$1223,SITE1!$T$4:$T$1223)</f>
        <v>VCCCORE</v>
      </c>
      <c r="C460" t="str" cm="1">
        <f t="array" ref="C460">_xlfn.TEXTJOIN(",",TRUE,_xlfn.UNIQUE(TRANSPOSE(_xlfn.MAP(_xlfn.XLOOKUP(A460,SITE1!$C$4:$C$1223,SITE1!$G$4:$L$1223),_xlfn.LAMBDA(_xlpm.x,IF(_xlpm.x&lt;&gt;"",TRIM(CLEAN(LEFT(_xlpm.x,FIND(".",_xlpm.x &amp; ".")-1))),""))))))</f>
        <v/>
      </c>
      <c r="D460">
        <v>26.334719999999901</v>
      </c>
      <c r="E460">
        <v>92.171520000000299</v>
      </c>
      <c r="F460" t="str">
        <f>_xlfn.LET(_xlpm.raw,_xlfn.XLOOKUP(A460,SITE1!$C$4:$C$1223,SITE1!$E$4:$E$1223,_xlfn.XLOOKUP(A460,SITE1!$C$4:$C$1223,SITE1!$F$4:$F$1223)),_xlpm.cleanRaw,SUBSTITUTE(SUBSTITUTE(_xlpm.raw,"_PIN","."),"PIN","."),_xlpm.mainPart,MID(_xlpm.cleanRaw,2,FIND(".",_xlpm.cleanRaw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_xlfn.LET(_xlpm.raw,_xlfn.XLOOKUP(A460,SITE3!$C$4:$C$1223,SITE3!$E$4:$E$1223,_xlfn.XLOOKUP(A460,SITE3!$C$4:$C$1223,SITE3!$F$4:$F$1223)),_xlpm.cleanRaw,SUBSTITUTE(_xlpm.raw,"_PIN","."),_xlpm.mainPart,MID(_xlpm.cleanRaw,2,FIND(".",_xlpm.cleanRaw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0" t="str">
        <f>_xlfn.LET(_xlpm.raw,_xlfn.XLOOKUP(A460,SITE5!$C$4:$C$1223,SITE5!$E$4:$E$1223,_xlfn.XLOOKUP(A460,SITE5!$C$4:$C$1223,SITE5!$F$4:$F$1223)),_xlpm.cleanRaw,SUBSTITUTE(_xlpm.raw,"_PIN","."),_xlpm.mainPart,MID(_xlpm.cleanRaw,2,FIND(".",_xlpm.cleanRaw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0" t="str">
        <f>_xlfn.LET(_xlpm.raw,_xlfn.XLOOKUP(A460,SITE5!$C$4:$C$1223,SITE5!$E$4:$E$1223,_xlfn.XLOOKUP(A460,SITE5!$C$4:$C$1223,SITE5!$F$4:$F$1223)),_xlpm.cleanRaw,SUBSTITUTE(_xlpm.raw,"_PIN","."),_xlpm.mainPart,MID(_xlpm.cleanRaw,2,FIND(".",_xlpm.cleanRaw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0" t="str">
        <f>""</f>
        <v/>
      </c>
      <c r="K460" t="str">
        <f t="shared" si="7"/>
        <v>M32;VCCCORE;;26.3347199999999;92.1715200000003;;;;;</v>
      </c>
    </row>
    <row r="461" spans="1:11">
      <c r="A461" t="s">
        <v>365</v>
      </c>
      <c r="B461" t="str">
        <f>_xlfn.XLOOKUP(A461,SITE1!$S$4:$S$1223,SITE1!$T$4:$T$1223)</f>
        <v>RSVD_M33</v>
      </c>
      <c r="C461" t="str" cm="1">
        <f t="array" ref="C461">_xlfn.TEXTJOIN(",",TRUE,_xlfn.UNIQUE(TRANSPOSE(_xlfn.MAP(_xlfn.XLOOKUP(A461,SITE1!$C$4:$C$1223,SITE1!$G$4:$L$1223),_xlfn.LAMBDA(_xlpm.x,IF(_xlpm.x&lt;&gt;"",TRIM(CLEAN(LEFT(_xlpm.x,FIND(".",_xlpm.x &amp; ".")-1))),""))))))</f>
        <v/>
      </c>
      <c r="D461">
        <v>23.04288</v>
      </c>
      <c r="E461">
        <v>92.171520000000299</v>
      </c>
      <c r="F461" t="str">
        <f>_xlfn.LET(_xlpm.raw,_xlfn.XLOOKUP(A461,SITE1!$C$4:$C$1223,SITE1!$E$4:$E$1223,_xlfn.XLOOKUP(A461,SITE1!$C$4:$C$1223,SITE1!$F$4:$F$1223)),_xlpm.cleanRaw,SUBSTITUTE(SUBSTITUTE(_xlpm.raw,"_PIN","."),"PIN","."),_xlpm.mainPart,MID(_xlpm.cleanRaw,2,FIND(".",_xlpm.cleanRaw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_xlfn.LET(_xlpm.raw,_xlfn.XLOOKUP(A461,SITE3!$C$4:$C$1223,SITE3!$E$4:$E$1223,_xlfn.XLOOKUP(A461,SITE3!$C$4:$C$1223,SITE3!$F$4:$F$1223)),_xlpm.cleanRaw,SUBSTITUTE(_xlpm.raw,"_PIN","."),_xlpm.mainPart,MID(_xlpm.cleanRaw,2,FIND(".",_xlpm.cleanRaw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1" t="str">
        <f>_xlfn.LET(_xlpm.raw,_xlfn.XLOOKUP(A461,SITE5!$C$4:$C$1223,SITE5!$E$4:$E$1223,_xlfn.XLOOKUP(A461,SITE5!$C$4:$C$1223,SITE5!$F$4:$F$1223)),_xlpm.cleanRaw,SUBSTITUTE(_xlpm.raw,"_PIN","."),_xlpm.mainPart,MID(_xlpm.cleanRaw,2,FIND(".",_xlpm.cleanRaw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1" t="str">
        <f>_xlfn.LET(_xlpm.raw,_xlfn.XLOOKUP(A461,SITE5!$C$4:$C$1223,SITE5!$E$4:$E$1223,_xlfn.XLOOKUP(A461,SITE5!$C$4:$C$1223,SITE5!$F$4:$F$1223)),_xlpm.cleanRaw,SUBSTITUTE(_xlpm.raw,"_PIN","."),_xlpm.mainPart,MID(_xlpm.cleanRaw,2,FIND(".",_xlpm.cleanRaw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1" t="str">
        <f>""</f>
        <v/>
      </c>
      <c r="K461" t="str">
        <f t="shared" si="7"/>
        <v>M33;RSVD_M33;;23.04288;92.1715200000003;;;;;</v>
      </c>
    </row>
    <row r="462" spans="1:11">
      <c r="A462" t="s">
        <v>2136</v>
      </c>
      <c r="B462" t="str">
        <f>_xlfn.XLOOKUP(A462,SITE1!$S$4:$S$1223,SITE1!$T$4:$T$1223)</f>
        <v>VSS</v>
      </c>
      <c r="C462" t="str" cm="1">
        <f t="array" ref="C462">_xlfn.TEXTJOIN(",",TRUE,_xlfn.UNIQUE(TRANSPOSE(_xlfn.MAP(_xlfn.XLOOKUP(A462,SITE1!$C$4:$C$1223,SITE1!$G$4:$L$1223),_xlfn.LAMBDA(_xlpm.x,IF(_xlpm.x&lt;&gt;"",TRIM(CLEAN(LEFT(_xlpm.x,FIND(".",_xlpm.x &amp; ".")-1))),""))))))</f>
        <v/>
      </c>
      <c r="D462">
        <v>19.75104</v>
      </c>
      <c r="E462">
        <v>92.171520000000299</v>
      </c>
      <c r="F462" t="str">
        <f>_xlfn.LET(_xlpm.raw,_xlfn.XLOOKUP(A462,SITE1!$C$4:$C$1223,SITE1!$E$4:$E$1223,_xlfn.XLOOKUP(A462,SITE1!$C$4:$C$1223,SITE1!$F$4:$F$1223)),_xlpm.cleanRaw,SUBSTITUTE(SUBSTITUTE(_xlpm.raw,"_PIN","."),"PIN","."),_xlpm.mainPart,MID(_xlpm.cleanRaw,2,FIND(".",_xlpm.cleanRaw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_xlfn.LET(_xlpm.raw,_xlfn.XLOOKUP(A462,SITE3!$C$4:$C$1223,SITE3!$E$4:$E$1223,_xlfn.XLOOKUP(A462,SITE3!$C$4:$C$1223,SITE3!$F$4:$F$1223)),_xlpm.cleanRaw,SUBSTITUTE(_xlpm.raw,"_PIN","."),_xlpm.mainPart,MID(_xlpm.cleanRaw,2,FIND(".",_xlpm.cleanRaw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2" t="str">
        <f>_xlfn.LET(_xlpm.raw,_xlfn.XLOOKUP(A462,SITE5!$C$4:$C$1223,SITE5!$E$4:$E$1223,_xlfn.XLOOKUP(A462,SITE5!$C$4:$C$1223,SITE5!$F$4:$F$1223)),_xlpm.cleanRaw,SUBSTITUTE(_xlpm.raw,"_PIN","."),_xlpm.mainPart,MID(_xlpm.cleanRaw,2,FIND(".",_xlpm.cleanRaw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2" t="str">
        <f>_xlfn.LET(_xlpm.raw,_xlfn.XLOOKUP(A462,SITE5!$C$4:$C$1223,SITE5!$E$4:$E$1223,_xlfn.XLOOKUP(A462,SITE5!$C$4:$C$1223,SITE5!$F$4:$F$1223)),_xlpm.cleanRaw,SUBSTITUTE(_xlpm.raw,"_PIN","."),_xlpm.mainPart,MID(_xlpm.cleanRaw,2,FIND(".",_xlpm.cleanRaw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2" t="str">
        <f>""</f>
        <v/>
      </c>
      <c r="K462" t="str">
        <f t="shared" si="7"/>
        <v>M34;VSS;;19.75104;92.1715200000003;;;;;</v>
      </c>
    </row>
    <row r="463" spans="1:11">
      <c r="A463" t="s">
        <v>2185</v>
      </c>
      <c r="B463" t="str">
        <f>_xlfn.XLOOKUP(A463,SITE1!$S$4:$S$1223,SITE1!$T$4:$T$1223)</f>
        <v>NOA_N[2]</v>
      </c>
      <c r="C463" t="str" cm="1">
        <f t="array" ref="C463">_xlfn.TEXTJOIN(",",TRUE,_xlfn.UNIQUE(TRANSPOSE(_xlfn.MAP(_xlfn.XLOOKUP(A463,SITE1!$C$4:$C$1223,SITE1!$G$4:$L$1223),_xlfn.LAMBDA(_xlpm.x,IF(_xlpm.x&lt;&gt;"",TRIM(CLEAN(LEFT(_xlpm.x,FIND(".",_xlpm.x &amp; ".")-1))),""))))))</f>
        <v>TPA51</v>
      </c>
      <c r="D463">
        <v>16.459199999999999</v>
      </c>
      <c r="E463">
        <v>92.171520000000299</v>
      </c>
      <c r="F463" t="str">
        <f>_xlfn.LET(_xlpm.raw,_xlfn.XLOOKUP(A463,SITE1!$C$4:$C$1223,SITE1!$E$4:$E$1223,_xlfn.XLOOKUP(A463,SITE1!$C$4:$C$1223,SITE1!$F$4:$F$1223)),_xlpm.cleanRaw,SUBSTITUTE(SUBSTITUTE(_xlpm.raw,"_PIN","."),"PIN","."),_xlpm.mainPart,MID(_xlpm.cleanRaw,2,FIND(".",_xlpm.cleanRaw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G463" t="str">
        <f>_xlfn.LET(_xlpm.raw,_xlfn.XLOOKUP(A463,SITE3!$C$4:$C$1223,SITE3!$E$4:$E$1223,_xlfn.XLOOKUP(A463,SITE3!$C$4:$C$1223,SITE3!$F$4:$F$1223)),_xlpm.cleanRaw,SUBSTITUTE(_xlpm.raw,"_PIN","."),_xlpm.mainPart,MID(_xlpm.cleanRaw,2,FIND(".",_xlpm.cleanRaw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807005</v>
      </c>
      <c r="H463" t="str">
        <f>_xlfn.LET(_xlpm.raw,_xlfn.XLOOKUP(A463,SITE5!$C$4:$C$1223,SITE5!$E$4:$E$1223,_xlfn.XLOOKUP(A463,SITE5!$C$4:$C$1223,SITE5!$F$4:$F$1223)),_xlpm.cleanRaw,SUBSTITUTE(_xlpm.raw,"_PIN","."),_xlpm.mainPart,MID(_xlpm.cleanRaw,2,FIND(".",_xlpm.cleanRaw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I463" t="str">
        <f>_xlfn.LET(_xlpm.raw,_xlfn.XLOOKUP(A463,SITE5!$C$4:$C$1223,SITE5!$E$4:$E$1223,_xlfn.XLOOKUP(A463,SITE5!$C$4:$C$1223,SITE5!$F$4:$F$1223)),_xlpm.cleanRaw,SUBSTITUTE(_xlpm.raw,"_PIN","."),_xlpm.mainPart,MID(_xlpm.cleanRaw,2,FIND(".",_xlpm.cleanRaw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J463" t="str">
        <f>""</f>
        <v/>
      </c>
      <c r="K463" t="str">
        <f t="shared" si="7"/>
        <v>M35;NOA_N[2];TPA51;16.4592;92.1715200000003;505082;807005;603113;603113;</v>
      </c>
    </row>
    <row r="464" spans="1:11">
      <c r="A464" t="s">
        <v>2234</v>
      </c>
      <c r="B464" t="str">
        <f>_xlfn.XLOOKUP(A464,SITE1!$S$4:$S$1223,SITE1!$T$4:$T$1223)</f>
        <v>VSS</v>
      </c>
      <c r="C464" t="str" cm="1">
        <f t="array" ref="C464">_xlfn.TEXTJOIN(",",TRUE,_xlfn.UNIQUE(TRANSPOSE(_xlfn.MAP(_xlfn.XLOOKUP(A464,SITE1!$C$4:$C$1223,SITE1!$G$4:$L$1223),_xlfn.LAMBDA(_xlpm.x,IF(_xlpm.x&lt;&gt;"",TRIM(CLEAN(LEFT(_xlpm.x,FIND(".",_xlpm.x &amp; ".")-1))),""))))))</f>
        <v/>
      </c>
      <c r="D464">
        <v>13.167359999999899</v>
      </c>
      <c r="E464">
        <v>92.171520000000299</v>
      </c>
      <c r="F464" t="str">
        <f>_xlfn.LET(_xlpm.raw,_xlfn.XLOOKUP(A464,SITE1!$C$4:$C$1223,SITE1!$E$4:$E$1223,_xlfn.XLOOKUP(A464,SITE1!$C$4:$C$1223,SITE1!$F$4:$F$1223)),_xlpm.cleanRaw,SUBSTITUTE(SUBSTITUTE(_xlpm.raw,"_PIN","."),"PIN","."),_xlpm.mainPart,MID(_xlpm.cleanRaw,2,FIND(".",_xlpm.cleanRaw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_xlfn.LET(_xlpm.raw,_xlfn.XLOOKUP(A464,SITE3!$C$4:$C$1223,SITE3!$E$4:$E$1223,_xlfn.XLOOKUP(A464,SITE3!$C$4:$C$1223,SITE3!$F$4:$F$1223)),_xlpm.cleanRaw,SUBSTITUTE(_xlpm.raw,"_PIN","."),_xlpm.mainPart,MID(_xlpm.cleanRaw,2,FIND(".",_xlpm.cleanRaw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4" t="str">
        <f>_xlfn.LET(_xlpm.raw,_xlfn.XLOOKUP(A464,SITE5!$C$4:$C$1223,SITE5!$E$4:$E$1223,_xlfn.XLOOKUP(A464,SITE5!$C$4:$C$1223,SITE5!$F$4:$F$1223)),_xlpm.cleanRaw,SUBSTITUTE(_xlpm.raw,"_PIN","."),_xlpm.mainPart,MID(_xlpm.cleanRaw,2,FIND(".",_xlpm.cleanRaw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4" t="str">
        <f>_xlfn.LET(_xlpm.raw,_xlfn.XLOOKUP(A464,SITE5!$C$4:$C$1223,SITE5!$E$4:$E$1223,_xlfn.XLOOKUP(A464,SITE5!$C$4:$C$1223,SITE5!$F$4:$F$1223)),_xlpm.cleanRaw,SUBSTITUTE(_xlpm.raw,"_PIN","."),_xlpm.mainPart,MID(_xlpm.cleanRaw,2,FIND(".",_xlpm.cleanRaw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4" t="str">
        <f>""</f>
        <v/>
      </c>
      <c r="K464" t="str">
        <f t="shared" si="7"/>
        <v>M36;VSS;;13.1673599999999;92.1715200000003;;;;;</v>
      </c>
    </row>
    <row r="465" spans="1:11">
      <c r="A465" t="s">
        <v>2616</v>
      </c>
      <c r="B465" t="str">
        <f>_xlfn.XLOOKUP(A465,SITE1!$S$4:$S$1223,SITE1!$T$4:$T$1223)</f>
        <v>NOA_N[10]</v>
      </c>
      <c r="C465" t="str" cm="1">
        <f t="array" ref="C465">_xlfn.TEXTJOIN(",",TRUE,_xlfn.UNIQUE(TRANSPOSE(_xlfn.MAP(_xlfn.XLOOKUP(A465,SITE1!$C$4:$C$1223,SITE1!$G$4:$L$1223),_xlfn.LAMBDA(_xlpm.x,IF(_xlpm.x&lt;&gt;"",TRIM(CLEAN(LEFT(_xlpm.x,FIND(".",_xlpm.x &amp; ".")-1))),""))))))</f>
        <v>TPA59</v>
      </c>
      <c r="D465">
        <v>9.8755199999999999</v>
      </c>
      <c r="E465">
        <v>92.171520000000299</v>
      </c>
      <c r="F465" t="str">
        <f>_xlfn.LET(_xlpm.raw,_xlfn.XLOOKUP(A465,SITE1!$C$4:$C$1223,SITE1!$E$4:$E$1223,_xlfn.XLOOKUP(A465,SITE1!$C$4:$C$1223,SITE1!$F$4:$F$1223)),_xlpm.cleanRaw,SUBSTITUTE(SUBSTITUTE(_xlpm.raw,"_PIN","."),"PIN","."),_xlpm.mainPart,MID(_xlpm.cleanRaw,2,FIND(".",_xlpm.cleanRaw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G465" t="str">
        <f>_xlfn.LET(_xlpm.raw,_xlfn.XLOOKUP(A465,SITE3!$C$4:$C$1223,SITE3!$E$4:$E$1223,_xlfn.XLOOKUP(A465,SITE3!$C$4:$C$1223,SITE3!$F$4:$F$1223)),_xlpm.cleanRaw,SUBSTITUTE(_xlpm.raw,"_PIN","."),_xlpm.mainPart,MID(_xlpm.cleanRaw,2,FIND(".",_xlpm.cleanRaw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503031</v>
      </c>
      <c r="H465" t="str">
        <f>_xlfn.LET(_xlpm.raw,_xlfn.XLOOKUP(A465,SITE5!$C$4:$C$1223,SITE5!$E$4:$E$1223,_xlfn.XLOOKUP(A465,SITE5!$C$4:$C$1223,SITE5!$F$4:$F$1223)),_xlpm.cleanRaw,SUBSTITUTE(_xlpm.raw,"_PIN","."),_xlpm.mainPart,MID(_xlpm.cleanRaw,2,FIND(".",_xlpm.cleanRaw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I465" t="str">
        <f>_xlfn.LET(_xlpm.raw,_xlfn.XLOOKUP(A465,SITE5!$C$4:$C$1223,SITE5!$E$4:$E$1223,_xlfn.XLOOKUP(A465,SITE5!$C$4:$C$1223,SITE5!$F$4:$F$1223)),_xlpm.cleanRaw,SUBSTITUTE(_xlpm.raw,"_PIN","."),_xlpm.mainPart,MID(_xlpm.cleanRaw,2,FIND(".",_xlpm.cleanRaw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J465" t="str">
        <f>""</f>
        <v/>
      </c>
      <c r="K465" t="str">
        <f t="shared" si="7"/>
        <v>M37;NOA_N[10];TPA59;9.87552;92.1715200000003;506005;503031;708051;708051;</v>
      </c>
    </row>
    <row r="466" spans="1:11">
      <c r="A466" t="s">
        <v>2794</v>
      </c>
      <c r="B466" t="str">
        <f>_xlfn.XLOOKUP(A466,SITE1!$S$4:$S$1223,SITE1!$T$4:$T$1223)</f>
        <v>NOA_N[12]</v>
      </c>
      <c r="C466" t="str" cm="1">
        <f t="array" ref="C466">_xlfn.TEXTJOIN(",",TRUE,_xlfn.UNIQUE(TRANSPOSE(_xlfn.MAP(_xlfn.XLOOKUP(A466,SITE1!$C$4:$C$1223,SITE1!$G$4:$L$1223),_xlfn.LAMBDA(_xlpm.x,IF(_xlpm.x&lt;&gt;"",TRIM(CLEAN(LEFT(_xlpm.x,FIND(".",_xlpm.x &amp; ".")-1))),""))))))</f>
        <v>TPA61</v>
      </c>
      <c r="D466">
        <v>6.5836799999999904</v>
      </c>
      <c r="E466">
        <v>92.171520000000299</v>
      </c>
      <c r="F466" t="str">
        <f>_xlfn.LET(_xlpm.raw,_xlfn.XLOOKUP(A466,SITE1!$C$4:$C$1223,SITE1!$E$4:$E$1223,_xlfn.XLOOKUP(A466,SITE1!$C$4:$C$1223,SITE1!$F$4:$F$1223)),_xlpm.cleanRaw,SUBSTITUTE(SUBSTITUTE(_xlpm.raw,"_PIN","."),"PIN","."),_xlpm.mainPart,MID(_xlpm.cleanRaw,2,FIND(".",_xlpm.cleanRaw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G466" t="str">
        <f>_xlfn.LET(_xlpm.raw,_xlfn.XLOOKUP(A466,SITE3!$C$4:$C$1223,SITE3!$E$4:$E$1223,_xlfn.XLOOKUP(A466,SITE3!$C$4:$C$1223,SITE3!$F$4:$F$1223)),_xlpm.cleanRaw,SUBSTITUTE(_xlpm.raw,"_PIN","."),_xlpm.mainPart,MID(_xlpm.cleanRaw,2,FIND(".",_xlpm.cleanRaw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808050</v>
      </c>
      <c r="H466" t="str">
        <f>_xlfn.LET(_xlpm.raw,_xlfn.XLOOKUP(A466,SITE5!$C$4:$C$1223,SITE5!$E$4:$E$1223,_xlfn.XLOOKUP(A466,SITE5!$C$4:$C$1223,SITE5!$F$4:$F$1223)),_xlpm.cleanRaw,SUBSTITUTE(_xlpm.raw,"_PIN","."),_xlpm.mainPart,MID(_xlpm.cleanRaw,2,FIND(".",_xlpm.cleanRaw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I466" t="str">
        <f>_xlfn.LET(_xlpm.raw,_xlfn.XLOOKUP(A466,SITE5!$C$4:$C$1223,SITE5!$E$4:$E$1223,_xlfn.XLOOKUP(A466,SITE5!$C$4:$C$1223,SITE5!$F$4:$F$1223)),_xlpm.cleanRaw,SUBSTITUTE(_xlpm.raw,"_PIN","."),_xlpm.mainPart,MID(_xlpm.cleanRaw,2,FIND(".",_xlpm.cleanRaw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J466" t="str">
        <f>""</f>
        <v/>
      </c>
      <c r="K466" t="str">
        <f t="shared" si="7"/>
        <v>M38;NOA_N[12];TPA61;6.58367999999999;92.1715200000003;506006;808050;707126;707126;</v>
      </c>
    </row>
    <row r="467" spans="1:11">
      <c r="A467" t="s">
        <v>812</v>
      </c>
      <c r="B467" t="str">
        <f>_xlfn.XLOOKUP(A467,SITE1!$S$4:$S$1223,SITE1!$T$4:$T$1223)</f>
        <v>VSS</v>
      </c>
      <c r="C467" t="str" cm="1">
        <f t="array" ref="C467">_xlfn.TEXTJOIN(",",TRUE,_xlfn.UNIQUE(TRANSPOSE(_xlfn.MAP(_xlfn.XLOOKUP(A467,SITE1!$C$4:$C$1223,SITE1!$G$4:$L$1223),_xlfn.LAMBDA(_xlpm.x,IF(_xlpm.x&lt;&gt;"",TRIM(CLEAN(LEFT(_xlpm.x,FIND(".",_xlpm.x &amp; ".")-1))),""))))))</f>
        <v/>
      </c>
      <c r="D467">
        <v>3.2918399999999899</v>
      </c>
      <c r="E467">
        <v>92.171520000000299</v>
      </c>
      <c r="F467" t="str">
        <f>_xlfn.LET(_xlpm.raw,_xlfn.XLOOKUP(A467,SITE1!$C$4:$C$1223,SITE1!$E$4:$E$1223,_xlfn.XLOOKUP(A467,SITE1!$C$4:$C$1223,SITE1!$F$4:$F$1223)),_xlpm.cleanRaw,SUBSTITUTE(SUBSTITUTE(_xlpm.raw,"_PIN","."),"PIN","."),_xlpm.mainPart,MID(_xlpm.cleanRaw,2,FIND(".",_xlpm.cleanRaw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_xlfn.LET(_xlpm.raw,_xlfn.XLOOKUP(A467,SITE3!$C$4:$C$1223,SITE3!$E$4:$E$1223,_xlfn.XLOOKUP(A467,SITE3!$C$4:$C$1223,SITE3!$F$4:$F$1223)),_xlpm.cleanRaw,SUBSTITUTE(_xlpm.raw,"_PIN","."),_xlpm.mainPart,MID(_xlpm.cleanRaw,2,FIND(".",_xlpm.cleanRaw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7" t="str">
        <f>_xlfn.LET(_xlpm.raw,_xlfn.XLOOKUP(A467,SITE5!$C$4:$C$1223,SITE5!$E$4:$E$1223,_xlfn.XLOOKUP(A467,SITE5!$C$4:$C$1223,SITE5!$F$4:$F$1223)),_xlpm.cleanRaw,SUBSTITUTE(_xlpm.raw,"_PIN","."),_xlpm.mainPart,MID(_xlpm.cleanRaw,2,FIND(".",_xlpm.cleanRaw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7" t="str">
        <f>_xlfn.LET(_xlpm.raw,_xlfn.XLOOKUP(A467,SITE5!$C$4:$C$1223,SITE5!$E$4:$E$1223,_xlfn.XLOOKUP(A467,SITE5!$C$4:$C$1223,SITE5!$F$4:$F$1223)),_xlpm.cleanRaw,SUBSTITUTE(_xlpm.raw,"_PIN","."),_xlpm.mainPart,MID(_xlpm.cleanRaw,2,FIND(".",_xlpm.cleanRaw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7" t="str">
        <f>""</f>
        <v/>
      </c>
      <c r="K467" t="str">
        <f t="shared" si="7"/>
        <v>M39;VSS;;3.29183999999999;92.1715200000003;;;;;</v>
      </c>
    </row>
    <row r="468" spans="1:11">
      <c r="A468" t="s">
        <v>480</v>
      </c>
      <c r="B468" t="str">
        <f>_xlfn.XLOOKUP(A468,SITE1!$S$4:$S$1223,SITE1!$T$4:$T$1223)</f>
        <v>CPU_JTAG_TCK</v>
      </c>
      <c r="C468" t="str" cm="1">
        <f t="array" ref="C468">_xlfn.TEXTJOIN(",",TRUE,_xlfn.UNIQUE(TRANSPOSE(_xlfn.MAP(_xlfn.XLOOKUP(A468,SITE1!$C$4:$C$1223,SITE1!$G$4:$L$1223),_xlfn.LAMBDA(_xlpm.x,IF(_xlpm.x&lt;&gt;"",TRIM(CLEAN(LEFT(_xlpm.x,FIND(".",_xlpm.x &amp; ".")-1))),""))))))</f>
        <v>UA10,TPA79,RA355</v>
      </c>
      <c r="D468">
        <v>0</v>
      </c>
      <c r="E468">
        <v>92.171520000000299</v>
      </c>
      <c r="F468" t="str">
        <f>_xlfn.LET(_xlpm.raw,_xlfn.XLOOKUP(A468,SITE1!$C$4:$C$1223,SITE1!$E$4:$E$1223,_xlfn.XLOOKUP(A468,SITE1!$C$4:$C$1223,SITE1!$F$4:$F$1223)),_xlpm.cleanRaw,SUBSTITUTE(SUBSTITUTE(_xlpm.raw,"_PIN","."),"PIN","."),_xlpm.mainPart,MID(_xlpm.cleanRaw,2,FIND(".",_xlpm.cleanRaw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G468" t="str">
        <f>_xlfn.LET(_xlpm.raw,_xlfn.XLOOKUP(A468,SITE3!$C$4:$C$1223,SITE3!$E$4:$E$1223,_xlfn.XLOOKUP(A468,SITE3!$C$4:$C$1223,SITE3!$F$4:$F$1223)),_xlpm.cleanRaw,SUBSTITUTE(_xlpm.raw,"_PIN","."),_xlpm.mainPart,MID(_xlpm.cleanRaw,2,FIND(".",_xlpm.cleanRaw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809105</v>
      </c>
      <c r="H468" t="str">
        <f>_xlfn.LET(_xlpm.raw,_xlfn.XLOOKUP(A468,SITE5!$C$4:$C$1223,SITE5!$E$4:$E$1223,_xlfn.XLOOKUP(A468,SITE5!$C$4:$C$1223,SITE5!$F$4:$F$1223)),_xlpm.cleanRaw,SUBSTITUTE(_xlpm.raw,"_PIN","."),_xlpm.mainPart,MID(_xlpm.cleanRaw,2,FIND(".",_xlpm.cleanRaw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I468" t="str">
        <f>_xlfn.LET(_xlpm.raw,_xlfn.XLOOKUP(A468,SITE5!$C$4:$C$1223,SITE5!$E$4:$E$1223,_xlfn.XLOOKUP(A468,SITE5!$C$4:$C$1223,SITE5!$F$4:$F$1223)),_xlpm.cleanRaw,SUBSTITUTE(_xlpm.raw,"_PIN","."),_xlpm.mainPart,MID(_xlpm.cleanRaw,2,FIND(".",_xlpm.cleanRaw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J468" t="str">
        <f>""</f>
        <v/>
      </c>
      <c r="K468" t="str">
        <f t="shared" si="7"/>
        <v>M40;CPU_JTAG_TCK;UA10,TPA79,RA355;0;92.1715200000003;508077;809105;709039;709039;</v>
      </c>
    </row>
    <row r="469" spans="1:11">
      <c r="A469" t="s">
        <v>3307</v>
      </c>
      <c r="B469" t="str">
        <f>_xlfn.XLOOKUP(A469,SITE1!$S$4:$S$1223,SITE1!$T$4:$T$1223)</f>
        <v>PCIEX16_TXN[14]</v>
      </c>
      <c r="C469" t="str" cm="1">
        <f t="array" ref="C469">_xlfn.TEXTJOIN(",",TRUE,_xlfn.UNIQUE(TRANSPOSE(_xlfn.MAP(_xlfn.XLOOKUP(A469,SITE1!$C$4:$C$1223,SITE1!$G$4:$L$1223),_xlfn.LAMBDA(_xlpm.x,IF(_xlpm.x&lt;&gt;"",TRIM(CLEAN(LEFT(_xlpm.x,FIND(".",_xlpm.x &amp; ".")-1))),""))))))</f>
        <v>LA129,CA129,KA115</v>
      </c>
      <c r="D469">
        <v>128.38176000000001</v>
      </c>
      <c r="E469">
        <v>88.879679999999993</v>
      </c>
      <c r="F469" t="str">
        <f>_xlfn.LET(_xlpm.raw,_xlfn.XLOOKUP(A469,SITE1!$C$4:$C$1223,SITE1!$E$4:$E$1223,_xlfn.XLOOKUP(A469,SITE1!$C$4:$C$1223,SITE1!$F$4:$F$1223)),_xlpm.cleanRaw,SUBSTITUTE(SUBSTITUTE(_xlpm.raw,"_PIN","."),"PIN","."),_xlpm.mainPart,MID(_xlpm.cleanRaw,2,FIND(".",_xlpm.cleanRaw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G469" t="str">
        <f>_xlfn.LET(_xlpm.raw,_xlfn.XLOOKUP(A469,SITE3!$C$4:$C$1223,SITE3!$E$4:$E$1223,_xlfn.XLOOKUP(A469,SITE3!$C$4:$C$1223,SITE3!$F$4:$F$1223)),_xlpm.cleanRaw,SUBSTITUTE(_xlpm.raw,"_PIN","."),_xlpm.mainPart,MID(_xlpm.cleanRaw,2,FIND(".",_xlpm.cleanRaw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469" t="str">
        <f>_xlfn.LET(_xlpm.raw,_xlfn.XLOOKUP(A469,SITE5!$C$4:$C$1223,SITE5!$E$4:$E$1223,_xlfn.XLOOKUP(A469,SITE5!$C$4:$C$1223,SITE5!$F$4:$F$1223)),_xlpm.cleanRaw,SUBSTITUTE(_xlpm.raw,"_PIN","."),_xlpm.mainPart,MID(_xlpm.cleanRaw,2,FIND(".",_xlpm.cleanRaw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469" t="str">
        <f>_xlfn.LET(_xlpm.raw,_xlfn.XLOOKUP(A469,SITE5!$C$4:$C$1223,SITE5!$E$4:$E$1223,_xlfn.XLOOKUP(A469,SITE5!$C$4:$C$1223,SITE5!$F$4:$F$1223)),_xlpm.cleanRaw,SUBSTITUTE(_xlpm.raw,"_PIN","."),_xlpm.mainPart,MID(_xlpm.cleanRaw,2,FIND(".",_xlpm.cleanRaw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469" t="str">
        <f>""</f>
        <v/>
      </c>
      <c r="K469" t="str">
        <f t="shared" si="7"/>
        <v>N1;PCIEX16_TXN[14];LA129,CA129,KA115;128.38176;88.87968;507103;807011;603104;603104;</v>
      </c>
    </row>
    <row r="470" spans="1:11">
      <c r="A470" t="s">
        <v>3381</v>
      </c>
      <c r="B470" t="str">
        <f>_xlfn.XLOOKUP(A470,SITE1!$S$4:$S$1223,SITE1!$T$4:$T$1223)</f>
        <v>PCIEX16_TXP[14]</v>
      </c>
      <c r="C470" t="str" cm="1">
        <f t="array" ref="C470">_xlfn.TEXTJOIN(",",TRUE,_xlfn.UNIQUE(TRANSPOSE(_xlfn.MAP(_xlfn.XLOOKUP(A470,SITE1!$C$4:$C$1223,SITE1!$G$4:$L$1223),_xlfn.LAMBDA(_xlpm.x,IF(_xlpm.x&lt;&gt;"",TRIM(CLEAN(LEFT(_xlpm.x,FIND(".",_xlpm.x &amp; ".")-1))),""))))))</f>
        <v>LA130,CA130,KA115</v>
      </c>
      <c r="D470">
        <v>125.08992000000001</v>
      </c>
      <c r="E470">
        <v>88.879679999999993</v>
      </c>
      <c r="F470" t="str">
        <f>_xlfn.LET(_xlpm.raw,_xlfn.XLOOKUP(A470,SITE1!$C$4:$C$1223,SITE1!$E$4:$E$1223,_xlfn.XLOOKUP(A470,SITE1!$C$4:$C$1223,SITE1!$F$4:$F$1223)),_xlpm.cleanRaw,SUBSTITUTE(SUBSTITUTE(_xlpm.raw,"_PIN","."),"PIN","."),_xlpm.mainPart,MID(_xlpm.cleanRaw,2,FIND(".",_xlpm.cleanRaw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G470" t="str">
        <f>_xlfn.LET(_xlpm.raw,_xlfn.XLOOKUP(A470,SITE3!$C$4:$C$1223,SITE3!$E$4:$E$1223,_xlfn.XLOOKUP(A470,SITE3!$C$4:$C$1223,SITE3!$F$4:$F$1223)),_xlpm.cleanRaw,SUBSTITUTE(_xlpm.raw,"_PIN","."),_xlpm.mainPart,MID(_xlpm.cleanRaw,2,FIND(".",_xlpm.cleanRaw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470" t="str">
        <f>_xlfn.LET(_xlpm.raw,_xlfn.XLOOKUP(A470,SITE5!$C$4:$C$1223,SITE5!$E$4:$E$1223,_xlfn.XLOOKUP(A470,SITE5!$C$4:$C$1223,SITE5!$F$4:$F$1223)),_xlpm.cleanRaw,SUBSTITUTE(_xlpm.raw,"_PIN","."),_xlpm.mainPart,MID(_xlpm.cleanRaw,2,FIND(".",_xlpm.cleanRaw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470" t="str">
        <f>_xlfn.LET(_xlpm.raw,_xlfn.XLOOKUP(A470,SITE5!$C$4:$C$1223,SITE5!$E$4:$E$1223,_xlfn.XLOOKUP(A470,SITE5!$C$4:$C$1223,SITE5!$F$4:$F$1223)),_xlpm.cleanRaw,SUBSTITUTE(_xlpm.raw,"_PIN","."),_xlpm.mainPart,MID(_xlpm.cleanRaw,2,FIND(".",_xlpm.cleanRaw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470" t="str">
        <f>""</f>
        <v/>
      </c>
      <c r="K470" t="str">
        <f t="shared" si="7"/>
        <v>N2;PCIEX16_TXP[14];LA130,CA130,KA115;125.08992;88.87968;507104;807009;603103;603103;</v>
      </c>
    </row>
    <row r="471" spans="1:11">
      <c r="A471" t="s">
        <v>4162</v>
      </c>
      <c r="B471" t="str">
        <f>_xlfn.XLOOKUP(A471,SITE1!$S$4:$S$1223,SITE1!$T$4:$T$1223)</f>
        <v>VSS</v>
      </c>
      <c r="C471" t="str" cm="1">
        <f t="array" ref="C471">_xlfn.TEXTJOIN(",",TRUE,_xlfn.UNIQUE(TRANSPOSE(_xlfn.MAP(_xlfn.XLOOKUP(A471,SITE1!$C$4:$C$1223,SITE1!$G$4:$L$1223),_xlfn.LAMBDA(_xlpm.x,IF(_xlpm.x&lt;&gt;"",TRIM(CLEAN(LEFT(_xlpm.x,FIND(".",_xlpm.x &amp; ".")-1))),""))))))</f>
        <v/>
      </c>
      <c r="D471">
        <v>121.79808</v>
      </c>
      <c r="E471">
        <v>88.879679999999993</v>
      </c>
      <c r="F471" t="str">
        <f>_xlfn.LET(_xlpm.raw,_xlfn.XLOOKUP(A471,SITE1!$C$4:$C$1223,SITE1!$E$4:$E$1223,_xlfn.XLOOKUP(A471,SITE1!$C$4:$C$1223,SITE1!$F$4:$F$1223)),_xlpm.cleanRaw,SUBSTITUTE(SUBSTITUTE(_xlpm.raw,"_PIN","."),"PIN","."),_xlpm.mainPart,MID(_xlpm.cleanRaw,2,FIND(".",_xlpm.cleanRaw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_xlfn.LET(_xlpm.raw,_xlfn.XLOOKUP(A471,SITE3!$C$4:$C$1223,SITE3!$E$4:$E$1223,_xlfn.XLOOKUP(A471,SITE3!$C$4:$C$1223,SITE3!$F$4:$F$1223)),_xlpm.cleanRaw,SUBSTITUTE(_xlpm.raw,"_PIN","."),_xlpm.mainPart,MID(_xlpm.cleanRaw,2,FIND(".",_xlpm.cleanRaw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1" t="str">
        <f>_xlfn.LET(_xlpm.raw,_xlfn.XLOOKUP(A471,SITE5!$C$4:$C$1223,SITE5!$E$4:$E$1223,_xlfn.XLOOKUP(A471,SITE5!$C$4:$C$1223,SITE5!$F$4:$F$1223)),_xlpm.cleanRaw,SUBSTITUTE(_xlpm.raw,"_PIN","."),_xlpm.mainPart,MID(_xlpm.cleanRaw,2,FIND(".",_xlpm.cleanRaw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1" t="str">
        <f>_xlfn.LET(_xlpm.raw,_xlfn.XLOOKUP(A471,SITE5!$C$4:$C$1223,SITE5!$E$4:$E$1223,_xlfn.XLOOKUP(A471,SITE5!$C$4:$C$1223,SITE5!$F$4:$F$1223)),_xlpm.cleanRaw,SUBSTITUTE(_xlpm.raw,"_PIN","."),_xlpm.mainPart,MID(_xlpm.cleanRaw,2,FIND(".",_xlpm.cleanRaw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1" t="str">
        <f>""</f>
        <v/>
      </c>
      <c r="K471" t="str">
        <f t="shared" si="7"/>
        <v>N3;VSS;;121.79808;88.87968;;;;;</v>
      </c>
    </row>
    <row r="472" spans="1:11">
      <c r="A472" t="s">
        <v>367</v>
      </c>
      <c r="B472" t="str">
        <f>_xlfn.XLOOKUP(A472,SITE1!$S$4:$S$1223,SITE1!$T$4:$T$1223)</f>
        <v>RSVD_N4</v>
      </c>
      <c r="C472" t="str" cm="1">
        <f t="array" ref="C472">_xlfn.TEXTJOIN(",",TRUE,_xlfn.UNIQUE(TRANSPOSE(_xlfn.MAP(_xlfn.XLOOKUP(A472,SITE1!$C$4:$C$1223,SITE1!$G$4:$L$1223),_xlfn.LAMBDA(_xlpm.x,IF(_xlpm.x&lt;&gt;"",TRIM(CLEAN(LEFT(_xlpm.x,FIND(".",_xlpm.x &amp; ".")-1))),""))))))</f>
        <v/>
      </c>
      <c r="D472">
        <v>118.50624000000001</v>
      </c>
      <c r="E472">
        <v>88.879679999999993</v>
      </c>
      <c r="F472" t="str">
        <f>_xlfn.LET(_xlpm.raw,_xlfn.XLOOKUP(A472,SITE1!$C$4:$C$1223,SITE1!$E$4:$E$1223,_xlfn.XLOOKUP(A472,SITE1!$C$4:$C$1223,SITE1!$F$4:$F$1223)),_xlpm.cleanRaw,SUBSTITUTE(SUBSTITUTE(_xlpm.raw,"_PIN","."),"PIN","."),_xlpm.mainPart,MID(_xlpm.cleanRaw,2,FIND(".",_xlpm.cleanRaw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_xlfn.LET(_xlpm.raw,_xlfn.XLOOKUP(A472,SITE3!$C$4:$C$1223,SITE3!$E$4:$E$1223,_xlfn.XLOOKUP(A472,SITE3!$C$4:$C$1223,SITE3!$F$4:$F$1223)),_xlpm.cleanRaw,SUBSTITUTE(_xlpm.raw,"_PIN","."),_xlpm.mainPart,MID(_xlpm.cleanRaw,2,FIND(".",_xlpm.cleanRaw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2" t="str">
        <f>_xlfn.LET(_xlpm.raw,_xlfn.XLOOKUP(A472,SITE5!$C$4:$C$1223,SITE5!$E$4:$E$1223,_xlfn.XLOOKUP(A472,SITE5!$C$4:$C$1223,SITE5!$F$4:$F$1223)),_xlpm.cleanRaw,SUBSTITUTE(_xlpm.raw,"_PIN","."),_xlpm.mainPart,MID(_xlpm.cleanRaw,2,FIND(".",_xlpm.cleanRaw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2" t="str">
        <f>_xlfn.LET(_xlpm.raw,_xlfn.XLOOKUP(A472,SITE5!$C$4:$C$1223,SITE5!$E$4:$E$1223,_xlfn.XLOOKUP(A472,SITE5!$C$4:$C$1223,SITE5!$F$4:$F$1223)),_xlpm.cleanRaw,SUBSTITUTE(_xlpm.raw,"_PIN","."),_xlpm.mainPart,MID(_xlpm.cleanRaw,2,FIND(".",_xlpm.cleanRaw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2" t="str">
        <f>""</f>
        <v/>
      </c>
      <c r="K472" t="str">
        <f t="shared" si="7"/>
        <v>N4;RSVD_N4;;118.50624;88.87968;;;;;</v>
      </c>
    </row>
    <row r="473" spans="1:11">
      <c r="A473" t="s">
        <v>4164</v>
      </c>
      <c r="B473" t="str">
        <f>_xlfn.XLOOKUP(A473,SITE1!$S$4:$S$1223,SITE1!$T$4:$T$1223)</f>
        <v>VSS</v>
      </c>
      <c r="C473" t="str" cm="1">
        <f t="array" ref="C473">_xlfn.TEXTJOIN(",",TRUE,_xlfn.UNIQUE(TRANSPOSE(_xlfn.MAP(_xlfn.XLOOKUP(A473,SITE1!$C$4:$C$1223,SITE1!$G$4:$L$1223),_xlfn.LAMBDA(_xlpm.x,IF(_xlpm.x&lt;&gt;"",TRIM(CLEAN(LEFT(_xlpm.x,FIND(".",_xlpm.x &amp; ".")-1))),""))))))</f>
        <v/>
      </c>
      <c r="D473">
        <v>115.2144</v>
      </c>
      <c r="E473">
        <v>88.879679999999993</v>
      </c>
      <c r="F473" t="str">
        <f>_xlfn.LET(_xlpm.raw,_xlfn.XLOOKUP(A473,SITE1!$C$4:$C$1223,SITE1!$E$4:$E$1223,_xlfn.XLOOKUP(A473,SITE1!$C$4:$C$1223,SITE1!$F$4:$F$1223)),_xlpm.cleanRaw,SUBSTITUTE(SUBSTITUTE(_xlpm.raw,"_PIN","."),"PIN","."),_xlpm.mainPart,MID(_xlpm.cleanRaw,2,FIND(".",_xlpm.cleanRaw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_xlfn.LET(_xlpm.raw,_xlfn.XLOOKUP(A473,SITE3!$C$4:$C$1223,SITE3!$E$4:$E$1223,_xlfn.XLOOKUP(A473,SITE3!$C$4:$C$1223,SITE3!$F$4:$F$1223)),_xlpm.cleanRaw,SUBSTITUTE(_xlpm.raw,"_PIN","."),_xlpm.mainPart,MID(_xlpm.cleanRaw,2,FIND(".",_xlpm.cleanRaw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3" t="str">
        <f>_xlfn.LET(_xlpm.raw,_xlfn.XLOOKUP(A473,SITE5!$C$4:$C$1223,SITE5!$E$4:$E$1223,_xlfn.XLOOKUP(A473,SITE5!$C$4:$C$1223,SITE5!$F$4:$F$1223)),_xlpm.cleanRaw,SUBSTITUTE(_xlpm.raw,"_PIN","."),_xlpm.mainPart,MID(_xlpm.cleanRaw,2,FIND(".",_xlpm.cleanRaw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3" t="str">
        <f>_xlfn.LET(_xlpm.raw,_xlfn.XLOOKUP(A473,SITE5!$C$4:$C$1223,SITE5!$E$4:$E$1223,_xlfn.XLOOKUP(A473,SITE5!$C$4:$C$1223,SITE5!$F$4:$F$1223)),_xlpm.cleanRaw,SUBSTITUTE(_xlpm.raw,"_PIN","."),_xlpm.mainPart,MID(_xlpm.cleanRaw,2,FIND(".",_xlpm.cleanRaw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3" t="str">
        <f>""</f>
        <v/>
      </c>
      <c r="K473" t="str">
        <f t="shared" si="7"/>
        <v>N5;VSS;;115.2144;88.87968;;;;;</v>
      </c>
    </row>
    <row r="474" spans="1:11">
      <c r="A474" t="s">
        <v>3173</v>
      </c>
      <c r="B474" t="str">
        <f>_xlfn.XLOOKUP(A474,SITE1!$S$4:$S$1223,SITE1!$T$4:$T$1223)</f>
        <v>PCIEX16_RXP[13]</v>
      </c>
      <c r="C474" t="str" cm="1">
        <f t="array" ref="C474">_xlfn.TEXTJOIN(",",TRUE,_xlfn.UNIQUE(TRANSPOSE(_xlfn.MAP(_xlfn.XLOOKUP(A474,SITE1!$C$4:$C$1223,SITE1!$G$4:$L$1223),_xlfn.LAMBDA(_xlpm.x,IF(_xlpm.x&lt;&gt;"",TRIM(CLEAN(LEFT(_xlpm.x,FIND(".",_xlpm.x &amp; ".")-1))),""))))))</f>
        <v>KA114,LA128</v>
      </c>
      <c r="D474">
        <v>111.92256</v>
      </c>
      <c r="E474">
        <v>88.879679999999993</v>
      </c>
      <c r="F474" t="str">
        <f>_xlfn.LET(_xlpm.raw,_xlfn.XLOOKUP(A474,SITE1!$C$4:$C$1223,SITE1!$E$4:$E$1223,_xlfn.XLOOKUP(A474,SITE1!$C$4:$C$1223,SITE1!$F$4:$F$1223)),_xlpm.cleanRaw,SUBSTITUTE(SUBSTITUTE(_xlpm.raw,"_PIN","."),"PIN","."),_xlpm.mainPart,MID(_xlpm.cleanRaw,2,FIND(".",_xlpm.cleanRaw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G474" t="str">
        <f>_xlfn.LET(_xlpm.raw,_xlfn.XLOOKUP(A474,SITE3!$C$4:$C$1223,SITE3!$E$4:$E$1223,_xlfn.XLOOKUP(A474,SITE3!$C$4:$C$1223,SITE3!$F$4:$F$1223)),_xlpm.cleanRaw,SUBSTITUTE(_xlpm.raw,"_PIN","."),_xlpm.mainPart,MID(_xlpm.cleanRaw,2,FIND(".",_xlpm.cleanRaw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74" t="str">
        <f>_xlfn.LET(_xlpm.raw,_xlfn.XLOOKUP(A474,SITE5!$C$4:$C$1223,SITE5!$E$4:$E$1223,_xlfn.XLOOKUP(A474,SITE5!$C$4:$C$1223,SITE5!$F$4:$F$1223)),_xlpm.cleanRaw,SUBSTITUTE(_xlpm.raw,"_PIN","."),_xlpm.mainPart,MID(_xlpm.cleanRaw,2,FIND(".",_xlpm.cleanRaw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74" t="str">
        <f>_xlfn.LET(_xlpm.raw,_xlfn.XLOOKUP(A474,SITE5!$C$4:$C$1223,SITE5!$E$4:$E$1223,_xlfn.XLOOKUP(A474,SITE5!$C$4:$C$1223,SITE5!$F$4:$F$1223)),_xlpm.cleanRaw,SUBSTITUTE(_xlpm.raw,"_PIN","."),_xlpm.mainPart,MID(_xlpm.cleanRaw,2,FIND(".",_xlpm.cleanRaw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74" t="str">
        <f>""</f>
        <v/>
      </c>
      <c r="K474" t="str">
        <f t="shared" si="7"/>
        <v>N6;PCIEX16_RXP[13];KA114,LA128;111.92256;88.87968;506029;809097;603122;603122;</v>
      </c>
    </row>
    <row r="475" spans="1:11">
      <c r="A475" t="s">
        <v>3004</v>
      </c>
      <c r="B475" t="str">
        <f>_xlfn.XLOOKUP(A475,SITE1!$S$4:$S$1223,SITE1!$T$4:$T$1223)</f>
        <v>PCIEX16_RXN[13]</v>
      </c>
      <c r="C475" t="str" cm="1">
        <f t="array" ref="C475">_xlfn.TEXTJOIN(",",TRUE,_xlfn.UNIQUE(TRANSPOSE(_xlfn.MAP(_xlfn.XLOOKUP(A475,SITE1!$C$4:$C$1223,SITE1!$G$4:$L$1223),_xlfn.LAMBDA(_xlpm.x,IF(_xlpm.x&lt;&gt;"",TRIM(CLEAN(LEFT(_xlpm.x,FIND(".",_xlpm.x &amp; ".")-1))),""))))))</f>
        <v>KA114,LA127</v>
      </c>
      <c r="D475">
        <v>108.63072</v>
      </c>
      <c r="E475">
        <v>88.879679999999993</v>
      </c>
      <c r="F475" t="str">
        <f>_xlfn.LET(_xlpm.raw,_xlfn.XLOOKUP(A475,SITE1!$C$4:$C$1223,SITE1!$E$4:$E$1223,_xlfn.XLOOKUP(A475,SITE1!$C$4:$C$1223,SITE1!$F$4:$F$1223)),_xlpm.cleanRaw,SUBSTITUTE(SUBSTITUTE(_xlpm.raw,"_PIN","."),"PIN","."),_xlpm.mainPart,MID(_xlpm.cleanRaw,2,FIND(".",_xlpm.cleanRaw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G475" t="str">
        <f>_xlfn.LET(_xlpm.raw,_xlfn.XLOOKUP(A475,SITE3!$C$4:$C$1223,SITE3!$E$4:$E$1223,_xlfn.XLOOKUP(A475,SITE3!$C$4:$C$1223,SITE3!$F$4:$F$1223)),_xlpm.cleanRaw,SUBSTITUTE(_xlpm.raw,"_PIN","."),_xlpm.mainPart,MID(_xlpm.cleanRaw,2,FIND(".",_xlpm.cleanRaw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75" t="str">
        <f>_xlfn.LET(_xlpm.raw,_xlfn.XLOOKUP(A475,SITE5!$C$4:$C$1223,SITE5!$E$4:$E$1223,_xlfn.XLOOKUP(A475,SITE5!$C$4:$C$1223,SITE5!$F$4:$F$1223)),_xlpm.cleanRaw,SUBSTITUTE(_xlpm.raw,"_PIN","."),_xlpm.mainPart,MID(_xlpm.cleanRaw,2,FIND(".",_xlpm.cleanRaw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75" t="str">
        <f>_xlfn.LET(_xlpm.raw,_xlfn.XLOOKUP(A475,SITE5!$C$4:$C$1223,SITE5!$E$4:$E$1223,_xlfn.XLOOKUP(A475,SITE5!$C$4:$C$1223,SITE5!$F$4:$F$1223)),_xlpm.cleanRaw,SUBSTITUTE(_xlpm.raw,"_PIN","."),_xlpm.mainPart,MID(_xlpm.cleanRaw,2,FIND(".",_xlpm.cleanRaw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75" t="str">
        <f>""</f>
        <v/>
      </c>
      <c r="K475" t="str">
        <f t="shared" si="7"/>
        <v>N7;PCIEX16_RXN[13];KA114,LA127;108.63072;88.87968;506027;809099;603120;603120;</v>
      </c>
    </row>
    <row r="476" spans="1:11">
      <c r="A476" t="s">
        <v>4165</v>
      </c>
      <c r="B476" t="str">
        <f>_xlfn.XLOOKUP(A476,SITE1!$S$4:$S$1223,SITE1!$T$4:$T$1223)</f>
        <v>VSS</v>
      </c>
      <c r="C476" t="str" cm="1">
        <f t="array" ref="C476">_xlfn.TEXTJOIN(",",TRUE,_xlfn.UNIQUE(TRANSPOSE(_xlfn.MAP(_xlfn.XLOOKUP(A476,SITE1!$C$4:$C$1223,SITE1!$G$4:$L$1223),_xlfn.LAMBDA(_xlpm.x,IF(_xlpm.x&lt;&gt;"",TRIM(CLEAN(LEFT(_xlpm.x,FIND(".",_xlpm.x &amp; ".")-1))),""))))))</f>
        <v/>
      </c>
      <c r="D476">
        <v>105.33887999999899</v>
      </c>
      <c r="E476">
        <v>88.879679999999993</v>
      </c>
      <c r="F476" t="str">
        <f>_xlfn.LET(_xlpm.raw,_xlfn.XLOOKUP(A476,SITE1!$C$4:$C$1223,SITE1!$E$4:$E$1223,_xlfn.XLOOKUP(A476,SITE1!$C$4:$C$1223,SITE1!$F$4:$F$1223)),_xlpm.cleanRaw,SUBSTITUTE(SUBSTITUTE(_xlpm.raw,"_PIN","."),"PIN","."),_xlpm.mainPart,MID(_xlpm.cleanRaw,2,FIND(".",_xlpm.cleanRaw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6" t="str">
        <f>_xlfn.LET(_xlpm.raw,_xlfn.XLOOKUP(A476,SITE3!$C$4:$C$1223,SITE3!$E$4:$E$1223,_xlfn.XLOOKUP(A476,SITE3!$C$4:$C$1223,SITE3!$F$4:$F$1223)),_xlpm.cleanRaw,SUBSTITUTE(_xlpm.raw,"_PIN","."),_xlpm.mainPart,MID(_xlpm.cleanRaw,2,FIND(".",_xlpm.cleanRaw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6" t="str">
        <f>_xlfn.LET(_xlpm.raw,_xlfn.XLOOKUP(A476,SITE5!$C$4:$C$1223,SITE5!$E$4:$E$1223,_xlfn.XLOOKUP(A476,SITE5!$C$4:$C$1223,SITE5!$F$4:$F$1223)),_xlpm.cleanRaw,SUBSTITUTE(_xlpm.raw,"_PIN","."),_xlpm.mainPart,MID(_xlpm.cleanRaw,2,FIND(".",_xlpm.cleanRaw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6" t="str">
        <f>_xlfn.LET(_xlpm.raw,_xlfn.XLOOKUP(A476,SITE5!$C$4:$C$1223,SITE5!$E$4:$E$1223,_xlfn.XLOOKUP(A476,SITE5!$C$4:$C$1223,SITE5!$F$4:$F$1223)),_xlpm.cleanRaw,SUBSTITUTE(_xlpm.raw,"_PIN","."),_xlpm.mainPart,MID(_xlpm.cleanRaw,2,FIND(".",_xlpm.cleanRaw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6" t="str">
        <f>""</f>
        <v/>
      </c>
      <c r="K476" t="str">
        <f t="shared" si="7"/>
        <v>N8;VSS;;105.338879999999;88.87968;;;;;</v>
      </c>
    </row>
    <row r="477" spans="1:11">
      <c r="A477" t="s">
        <v>419</v>
      </c>
      <c r="B477" t="str">
        <f>_xlfn.XLOOKUP(A477,SITE1!$S$4:$S$1223,SITE1!$T$4:$T$1223)</f>
        <v>AUDIN</v>
      </c>
      <c r="C477" t="str" cm="1">
        <f t="array" ref="C477">_xlfn.TEXTJOIN(",",TRUE,_xlfn.UNIQUE(TRANSPOSE(_xlfn.MAP(_xlfn.XLOOKUP(A477,SITE1!$C$4:$C$1223,SITE1!$G$4:$L$1223),_xlfn.LAMBDA(_xlpm.x,IF(_xlpm.x&lt;&gt;"",TRIM(CLEAN(LEFT(_xlpm.x,FIND(".",_xlpm.x &amp; ".")-1))),""))))))</f>
        <v/>
      </c>
      <c r="D477">
        <v>102.04704</v>
      </c>
      <c r="E477">
        <v>88.879679999999993</v>
      </c>
      <c r="F477" t="str">
        <f>_xlfn.LET(_xlpm.raw,_xlfn.XLOOKUP(A477,SITE1!$C$4:$C$1223,SITE1!$E$4:$E$1223,_xlfn.XLOOKUP(A477,SITE1!$C$4:$C$1223,SITE1!$F$4:$F$1223)),_xlpm.cleanRaw,SUBSTITUTE(SUBSTITUTE(_xlpm.raw,"_PIN","."),"PIN","."),_xlpm.mainPart,MID(_xlpm.cleanRaw,2,FIND(".",_xlpm.cleanRaw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G477" t="str">
        <f>_xlfn.LET(_xlpm.raw,_xlfn.XLOOKUP(A477,SITE3!$C$4:$C$1223,SITE3!$E$4:$E$1223,_xlfn.XLOOKUP(A477,SITE3!$C$4:$C$1223,SITE3!$F$4:$F$1223)),_xlpm.cleanRaw,SUBSTITUTE(_xlpm.raw,"_PIN","."),_xlpm.mainPart,MID(_xlpm.cleanRaw,2,FIND(".",_xlpm.cleanRaw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806102</v>
      </c>
      <c r="H477" t="str">
        <f>_xlfn.LET(_xlpm.raw,_xlfn.XLOOKUP(A477,SITE5!$C$4:$C$1223,SITE5!$E$4:$E$1223,_xlfn.XLOOKUP(A477,SITE5!$C$4:$C$1223,SITE5!$F$4:$F$1223)),_xlpm.cleanRaw,SUBSTITUTE(_xlpm.raw,"_PIN","."),_xlpm.mainPart,MID(_xlpm.cleanRaw,2,FIND(".",_xlpm.cleanRaw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I477" t="str">
        <f>_xlfn.LET(_xlpm.raw,_xlfn.XLOOKUP(A477,SITE5!$C$4:$C$1223,SITE5!$E$4:$E$1223,_xlfn.XLOOKUP(A477,SITE5!$C$4:$C$1223,SITE5!$F$4:$F$1223)),_xlpm.cleanRaw,SUBSTITUTE(_xlpm.raw,"_PIN","."),_xlpm.mainPart,MID(_xlpm.cleanRaw,2,FIND(".",_xlpm.cleanRaw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J477" t="str">
        <f>""</f>
        <v/>
      </c>
      <c r="K477" t="str">
        <f t="shared" si="7"/>
        <v>N9;AUDIN;;102.04704;88.87968;509016;806102;601023;601023;</v>
      </c>
    </row>
    <row r="478" spans="1:11">
      <c r="A478" t="s">
        <v>4160</v>
      </c>
      <c r="B478" t="str">
        <f>_xlfn.XLOOKUP(A478,SITE1!$S$4:$S$1223,SITE1!$T$4:$T$1223)</f>
        <v>VSS</v>
      </c>
      <c r="C478" t="str" cm="1">
        <f t="array" ref="C478">_xlfn.TEXTJOIN(",",TRUE,_xlfn.UNIQUE(TRANSPOSE(_xlfn.MAP(_xlfn.XLOOKUP(A478,SITE1!$C$4:$C$1223,SITE1!$G$4:$L$1223),_xlfn.LAMBDA(_xlpm.x,IF(_xlpm.x&lt;&gt;"",TRIM(CLEAN(LEFT(_xlpm.x,FIND(".",_xlpm.x &amp; ".")-1))),""))))))</f>
        <v/>
      </c>
      <c r="D478">
        <v>98.755200000000002</v>
      </c>
      <c r="E478">
        <v>88.879679999999993</v>
      </c>
      <c r="F478" t="str">
        <f>_xlfn.LET(_xlpm.raw,_xlfn.XLOOKUP(A478,SITE1!$C$4:$C$1223,SITE1!$E$4:$E$1223,_xlfn.XLOOKUP(A478,SITE1!$C$4:$C$1223,SITE1!$F$4:$F$1223)),_xlpm.cleanRaw,SUBSTITUTE(SUBSTITUTE(_xlpm.raw,"_PIN","."),"PIN","."),_xlpm.mainPart,MID(_xlpm.cleanRaw,2,FIND(".",_xlpm.cleanRaw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8" t="str">
        <f>_xlfn.LET(_xlpm.raw,_xlfn.XLOOKUP(A478,SITE3!$C$4:$C$1223,SITE3!$E$4:$E$1223,_xlfn.XLOOKUP(A478,SITE3!$C$4:$C$1223,SITE3!$F$4:$F$1223)),_xlpm.cleanRaw,SUBSTITUTE(_xlpm.raw,"_PIN","."),_xlpm.mainPart,MID(_xlpm.cleanRaw,2,FIND(".",_xlpm.cleanRaw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8" t="str">
        <f>_xlfn.LET(_xlpm.raw,_xlfn.XLOOKUP(A478,SITE5!$C$4:$C$1223,SITE5!$E$4:$E$1223,_xlfn.XLOOKUP(A478,SITE5!$C$4:$C$1223,SITE5!$F$4:$F$1223)),_xlpm.cleanRaw,SUBSTITUTE(_xlpm.raw,"_PIN","."),_xlpm.mainPart,MID(_xlpm.cleanRaw,2,FIND(".",_xlpm.cleanRaw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8" t="str">
        <f>_xlfn.LET(_xlpm.raw,_xlfn.XLOOKUP(A478,SITE5!$C$4:$C$1223,SITE5!$E$4:$E$1223,_xlfn.XLOOKUP(A478,SITE5!$C$4:$C$1223,SITE5!$F$4:$F$1223)),_xlpm.cleanRaw,SUBSTITUTE(_xlpm.raw,"_PIN","."),_xlpm.mainPart,MID(_xlpm.cleanRaw,2,FIND(".",_xlpm.cleanRaw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8" t="str">
        <f>""</f>
        <v/>
      </c>
      <c r="K478" t="str">
        <f t="shared" si="7"/>
        <v>N10;VSS;;98.7552;88.87968;;;;;</v>
      </c>
    </row>
    <row r="479" spans="1:11">
      <c r="A479" t="s">
        <v>3778</v>
      </c>
      <c r="B479" t="str">
        <f>_xlfn.XLOOKUP(A479,SITE1!$S$4:$S$1223,SITE1!$T$4:$T$1223)</f>
        <v>VCCSA</v>
      </c>
      <c r="C479" t="str" cm="1">
        <f t="array" ref="C479">_xlfn.TEXTJOIN(",",TRUE,_xlfn.UNIQUE(TRANSPOSE(_xlfn.MAP(_xlfn.XLOOKUP(A479,SITE1!$C$4:$C$1223,SITE1!$G$4:$L$1223),_xlfn.LAMBDA(_xlpm.x,IF(_xlpm.x&lt;&gt;"",TRIM(CLEAN(LEFT(_xlpm.x,FIND(".",_xlpm.x &amp; ".")-1))),""))))))</f>
        <v/>
      </c>
      <c r="D479">
        <v>95.463359999999597</v>
      </c>
      <c r="E479">
        <v>88.879679999999993</v>
      </c>
      <c r="F479" t="str">
        <f>_xlfn.LET(_xlpm.raw,_xlfn.XLOOKUP(A479,SITE1!$C$4:$C$1223,SITE1!$E$4:$E$1223,_xlfn.XLOOKUP(A479,SITE1!$C$4:$C$1223,SITE1!$F$4:$F$1223)),_xlpm.cleanRaw,SUBSTITUTE(SUBSTITUTE(_xlpm.raw,"_PIN","."),"PIN","."),_xlpm.mainPart,MID(_xlpm.cleanRaw,2,FIND(".",_xlpm.cleanRaw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9" t="str">
        <f>_xlfn.LET(_xlpm.raw,_xlfn.XLOOKUP(A479,SITE3!$C$4:$C$1223,SITE3!$E$4:$E$1223,_xlfn.XLOOKUP(A479,SITE3!$C$4:$C$1223,SITE3!$F$4:$F$1223)),_xlpm.cleanRaw,SUBSTITUTE(_xlpm.raw,"_PIN","."),_xlpm.mainPart,MID(_xlpm.cleanRaw,2,FIND(".",_xlpm.cleanRaw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9" t="str">
        <f>_xlfn.LET(_xlpm.raw,_xlfn.XLOOKUP(A479,SITE5!$C$4:$C$1223,SITE5!$E$4:$E$1223,_xlfn.XLOOKUP(A479,SITE5!$C$4:$C$1223,SITE5!$F$4:$F$1223)),_xlpm.cleanRaw,SUBSTITUTE(_xlpm.raw,"_PIN","."),_xlpm.mainPart,MID(_xlpm.cleanRaw,2,FIND(".",_xlpm.cleanRaw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9" t="str">
        <f>_xlfn.LET(_xlpm.raw,_xlfn.XLOOKUP(A479,SITE5!$C$4:$C$1223,SITE5!$E$4:$E$1223,_xlfn.XLOOKUP(A479,SITE5!$C$4:$C$1223,SITE5!$F$4:$F$1223)),_xlpm.cleanRaw,SUBSTITUTE(_xlpm.raw,"_PIN","."),_xlpm.mainPart,MID(_xlpm.cleanRaw,2,FIND(".",_xlpm.cleanRaw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9" t="str">
        <f>""</f>
        <v/>
      </c>
      <c r="K479" t="str">
        <f t="shared" si="7"/>
        <v>N11;VCCSA;;95.4633599999996;88.87968;;;;;</v>
      </c>
    </row>
    <row r="480" spans="1:11">
      <c r="A480" t="s">
        <v>3779</v>
      </c>
      <c r="B480" t="str">
        <f>_xlfn.XLOOKUP(A480,SITE1!$S$4:$S$1223,SITE1!$T$4:$T$1223)</f>
        <v>VCCSA</v>
      </c>
      <c r="C480" t="str" cm="1">
        <f t="array" ref="C480">_xlfn.TEXTJOIN(",",TRUE,_xlfn.UNIQUE(TRANSPOSE(_xlfn.MAP(_xlfn.XLOOKUP(A480,SITE1!$C$4:$C$1223,SITE1!$G$4:$L$1223),_xlfn.LAMBDA(_xlpm.x,IF(_xlpm.x&lt;&gt;"",TRIM(CLEAN(LEFT(_xlpm.x,FIND(".",_xlpm.x &amp; ".")-1))),""))))))</f>
        <v/>
      </c>
      <c r="D480">
        <v>92.171519999999603</v>
      </c>
      <c r="E480">
        <v>88.879679999999993</v>
      </c>
      <c r="F480" t="str">
        <f>_xlfn.LET(_xlpm.raw,_xlfn.XLOOKUP(A480,SITE1!$C$4:$C$1223,SITE1!$E$4:$E$1223,_xlfn.XLOOKUP(A480,SITE1!$C$4:$C$1223,SITE1!$F$4:$F$1223)),_xlpm.cleanRaw,SUBSTITUTE(SUBSTITUTE(_xlpm.raw,"_PIN","."),"PIN","."),_xlpm.mainPart,MID(_xlpm.cleanRaw,2,FIND(".",_xlpm.cleanRaw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0" t="str">
        <f>_xlfn.LET(_xlpm.raw,_xlfn.XLOOKUP(A480,SITE3!$C$4:$C$1223,SITE3!$E$4:$E$1223,_xlfn.XLOOKUP(A480,SITE3!$C$4:$C$1223,SITE3!$F$4:$F$1223)),_xlpm.cleanRaw,SUBSTITUTE(_xlpm.raw,"_PIN","."),_xlpm.mainPart,MID(_xlpm.cleanRaw,2,FIND(".",_xlpm.cleanRaw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0" t="str">
        <f>_xlfn.LET(_xlpm.raw,_xlfn.XLOOKUP(A480,SITE5!$C$4:$C$1223,SITE5!$E$4:$E$1223,_xlfn.XLOOKUP(A480,SITE5!$C$4:$C$1223,SITE5!$F$4:$F$1223)),_xlpm.cleanRaw,SUBSTITUTE(_xlpm.raw,"_PIN","."),_xlpm.mainPart,MID(_xlpm.cleanRaw,2,FIND(".",_xlpm.cleanRaw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0" t="str">
        <f>_xlfn.LET(_xlpm.raw,_xlfn.XLOOKUP(A480,SITE5!$C$4:$C$1223,SITE5!$E$4:$E$1223,_xlfn.XLOOKUP(A480,SITE5!$C$4:$C$1223,SITE5!$F$4:$F$1223)),_xlpm.cleanRaw,SUBSTITUTE(_xlpm.raw,"_PIN","."),_xlpm.mainPart,MID(_xlpm.cleanRaw,2,FIND(".",_xlpm.cleanRaw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0" t="str">
        <f>""</f>
        <v/>
      </c>
      <c r="K480" t="str">
        <f t="shared" si="7"/>
        <v>N12;VCCSA;;92.1715199999996;88.87968;;;;;</v>
      </c>
    </row>
    <row r="481" spans="1:11">
      <c r="A481" t="s">
        <v>3780</v>
      </c>
      <c r="B481" t="str">
        <f>_xlfn.XLOOKUP(A481,SITE1!$S$4:$S$1223,SITE1!$T$4:$T$1223)</f>
        <v>VCCSA</v>
      </c>
      <c r="C481" t="str" cm="1">
        <f t="array" ref="C481">_xlfn.TEXTJOIN(",",TRUE,_xlfn.UNIQUE(TRANSPOSE(_xlfn.MAP(_xlfn.XLOOKUP(A481,SITE1!$C$4:$C$1223,SITE1!$G$4:$L$1223),_xlfn.LAMBDA(_xlpm.x,IF(_xlpm.x&lt;&gt;"",TRIM(CLEAN(LEFT(_xlpm.x,FIND(".",_xlpm.x &amp; ".")-1))),""))))))</f>
        <v/>
      </c>
      <c r="D481">
        <v>88.879679999999595</v>
      </c>
      <c r="E481">
        <v>88.879679999999993</v>
      </c>
      <c r="F481" t="str">
        <f>_xlfn.LET(_xlpm.raw,_xlfn.XLOOKUP(A481,SITE1!$C$4:$C$1223,SITE1!$E$4:$E$1223,_xlfn.XLOOKUP(A481,SITE1!$C$4:$C$1223,SITE1!$F$4:$F$1223)),_xlpm.cleanRaw,SUBSTITUTE(SUBSTITUTE(_xlpm.raw,"_PIN","."),"PIN","."),_xlpm.mainPart,MID(_xlpm.cleanRaw,2,FIND(".",_xlpm.cleanRaw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1" t="str">
        <f>_xlfn.LET(_xlpm.raw,_xlfn.XLOOKUP(A481,SITE3!$C$4:$C$1223,SITE3!$E$4:$E$1223,_xlfn.XLOOKUP(A481,SITE3!$C$4:$C$1223,SITE3!$F$4:$F$1223)),_xlpm.cleanRaw,SUBSTITUTE(_xlpm.raw,"_PIN","."),_xlpm.mainPart,MID(_xlpm.cleanRaw,2,FIND(".",_xlpm.cleanRaw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1" t="str">
        <f>_xlfn.LET(_xlpm.raw,_xlfn.XLOOKUP(A481,SITE5!$C$4:$C$1223,SITE5!$E$4:$E$1223,_xlfn.XLOOKUP(A481,SITE5!$C$4:$C$1223,SITE5!$F$4:$F$1223)),_xlpm.cleanRaw,SUBSTITUTE(_xlpm.raw,"_PIN","."),_xlpm.mainPart,MID(_xlpm.cleanRaw,2,FIND(".",_xlpm.cleanRaw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1" t="str">
        <f>_xlfn.LET(_xlpm.raw,_xlfn.XLOOKUP(A481,SITE5!$C$4:$C$1223,SITE5!$E$4:$E$1223,_xlfn.XLOOKUP(A481,SITE5!$C$4:$C$1223,SITE5!$F$4:$F$1223)),_xlpm.cleanRaw,SUBSTITUTE(_xlpm.raw,"_PIN","."),_xlpm.mainPart,MID(_xlpm.cleanRaw,2,FIND(".",_xlpm.cleanRaw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1" t="str">
        <f>""</f>
        <v/>
      </c>
      <c r="K481" t="str">
        <f t="shared" si="7"/>
        <v>N13;VCCSA;;88.8796799999996;88.87968;;;;;</v>
      </c>
    </row>
    <row r="482" spans="1:11">
      <c r="A482" t="s">
        <v>2640</v>
      </c>
      <c r="B482" t="str">
        <f>_xlfn.XLOOKUP(A482,SITE1!$S$4:$S$1223,SITE1!$T$4:$T$1223)</f>
        <v>EDP_TXN[1]</v>
      </c>
      <c r="C482" t="str" cm="1">
        <f t="array" ref="C482">_xlfn.TEXTJOIN(",",TRUE,_xlfn.UNIQUE(TRANSPOSE(_xlfn.MAP(_xlfn.XLOOKUP(A482,SITE1!$C$4:$C$1223,SITE1!$G$4:$L$1223),_xlfn.LAMBDA(_xlpm.x,IF(_xlpm.x&lt;&gt;"",TRIM(CLEAN(LEFT(_xlpm.x,FIND(".",_xlpm.x &amp; ".")-1))),""))))))</f>
        <v>LA147</v>
      </c>
      <c r="D482">
        <v>85.58784</v>
      </c>
      <c r="E482">
        <v>88.879679999999993</v>
      </c>
      <c r="F482" t="str">
        <f>_xlfn.LET(_xlpm.raw,_xlfn.XLOOKUP(A482,SITE1!$C$4:$C$1223,SITE1!$E$4:$E$1223,_xlfn.XLOOKUP(A482,SITE1!$C$4:$C$1223,SITE1!$F$4:$F$1223)),_xlpm.cleanRaw,SUBSTITUTE(SUBSTITUTE(_xlpm.raw,"_PIN","."),"PIN","."),_xlpm.mainPart,MID(_xlpm.cleanRaw,2,FIND(".",_xlpm.cleanRaw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G482" t="str">
        <f>_xlfn.LET(_xlpm.raw,_xlfn.XLOOKUP(A482,SITE3!$C$4:$C$1223,SITE3!$E$4:$E$1223,_xlfn.XLOOKUP(A482,SITE3!$C$4:$C$1223,SITE3!$F$4:$F$1223)),_xlpm.cleanRaw,SUBSTITUTE(_xlpm.raw,"_PIN","."),_xlpm.mainPart,MID(_xlpm.cleanRaw,2,FIND(".",_xlpm.cleanRaw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502082</v>
      </c>
      <c r="H482" t="str">
        <f>_xlfn.LET(_xlpm.raw,_xlfn.XLOOKUP(A482,SITE5!$C$4:$C$1223,SITE5!$E$4:$E$1223,_xlfn.XLOOKUP(A482,SITE5!$C$4:$C$1223,SITE5!$F$4:$F$1223)),_xlpm.cleanRaw,SUBSTITUTE(_xlpm.raw,"_PIN","."),_xlpm.mainPart,MID(_xlpm.cleanRaw,2,FIND(".",_xlpm.cleanRaw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I482" t="str">
        <f>_xlfn.LET(_xlpm.raw,_xlfn.XLOOKUP(A482,SITE5!$C$4:$C$1223,SITE5!$E$4:$E$1223,_xlfn.XLOOKUP(A482,SITE5!$C$4:$C$1223,SITE5!$F$4:$F$1223)),_xlpm.cleanRaw,SUBSTITUTE(_xlpm.raw,"_PIN","."),_xlpm.mainPart,MID(_xlpm.cleanRaw,2,FIND(".",_xlpm.cleanRaw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J482" t="str">
        <f>""</f>
        <v/>
      </c>
      <c r="K482" t="str">
        <f t="shared" si="7"/>
        <v>N14;EDP_TXN[1];LA147;85.58784;88.87968;508042;502082;706028;706028;</v>
      </c>
    </row>
    <row r="483" spans="1:11">
      <c r="A483" t="s">
        <v>2676</v>
      </c>
      <c r="B483" t="str">
        <f>_xlfn.XLOOKUP(A483,SITE1!$S$4:$S$1223,SITE1!$T$4:$T$1223)</f>
        <v>EDP_TXP[1]</v>
      </c>
      <c r="C483" t="str" cm="1">
        <f t="array" ref="C483">_xlfn.TEXTJOIN(",",TRUE,_xlfn.UNIQUE(TRANSPOSE(_xlfn.MAP(_xlfn.XLOOKUP(A483,SITE1!$C$4:$C$1223,SITE1!$G$4:$L$1223),_xlfn.LAMBDA(_xlpm.x,IF(_xlpm.x&lt;&gt;"",TRIM(CLEAN(LEFT(_xlpm.x,FIND(".",_xlpm.x &amp; ".")-1))),""))))))</f>
        <v>LA147</v>
      </c>
      <c r="D483">
        <v>82.296000000000006</v>
      </c>
      <c r="E483">
        <v>88.879679999999993</v>
      </c>
      <c r="F483" t="str">
        <f>_xlfn.LET(_xlpm.raw,_xlfn.XLOOKUP(A483,SITE1!$C$4:$C$1223,SITE1!$E$4:$E$1223,_xlfn.XLOOKUP(A483,SITE1!$C$4:$C$1223,SITE1!$F$4:$F$1223)),_xlpm.cleanRaw,SUBSTITUTE(SUBSTITUTE(_xlpm.raw,"_PIN","."),"PIN","."),_xlpm.mainPart,MID(_xlpm.cleanRaw,2,FIND(".",_xlpm.cleanRaw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G483" t="str">
        <f>_xlfn.LET(_xlpm.raw,_xlfn.XLOOKUP(A483,SITE3!$C$4:$C$1223,SITE3!$E$4:$E$1223,_xlfn.XLOOKUP(A483,SITE3!$C$4:$C$1223,SITE3!$F$4:$F$1223)),_xlpm.cleanRaw,SUBSTITUTE(_xlpm.raw,"_PIN","."),_xlpm.mainPart,MID(_xlpm.cleanRaw,2,FIND(".",_xlpm.cleanRaw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502080</v>
      </c>
      <c r="H483" t="str">
        <f>_xlfn.LET(_xlpm.raw,_xlfn.XLOOKUP(A483,SITE5!$C$4:$C$1223,SITE5!$E$4:$E$1223,_xlfn.XLOOKUP(A483,SITE5!$C$4:$C$1223,SITE5!$F$4:$F$1223)),_xlpm.cleanRaw,SUBSTITUTE(_xlpm.raw,"_PIN","."),_xlpm.mainPart,MID(_xlpm.cleanRaw,2,FIND(".",_xlpm.cleanRaw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I483" t="str">
        <f>_xlfn.LET(_xlpm.raw,_xlfn.XLOOKUP(A483,SITE5!$C$4:$C$1223,SITE5!$E$4:$E$1223,_xlfn.XLOOKUP(A483,SITE5!$C$4:$C$1223,SITE5!$F$4:$F$1223)),_xlpm.cleanRaw,SUBSTITUTE(_xlpm.raw,"_PIN","."),_xlpm.mainPart,MID(_xlpm.cleanRaw,2,FIND(".",_xlpm.cleanRaw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J483" t="str">
        <f>""</f>
        <v/>
      </c>
      <c r="K483" t="str">
        <f t="shared" si="7"/>
        <v>N15;EDP_TXP[1];LA147;82.296;88.87968;508044;502080;706026;706026;</v>
      </c>
    </row>
    <row r="484" spans="1:11">
      <c r="A484" t="s">
        <v>4161</v>
      </c>
      <c r="B484" t="str">
        <f>_xlfn.XLOOKUP(A484,SITE1!$S$4:$S$1223,SITE1!$T$4:$T$1223)</f>
        <v>VSS</v>
      </c>
      <c r="C484" t="str" cm="1">
        <f t="array" ref="C484">_xlfn.TEXTJOIN(",",TRUE,_xlfn.UNIQUE(TRANSPOSE(_xlfn.MAP(_xlfn.XLOOKUP(A484,SITE1!$C$4:$C$1223,SITE1!$G$4:$L$1223),_xlfn.LAMBDA(_xlpm.x,IF(_xlpm.x&lt;&gt;"",TRIM(CLEAN(LEFT(_xlpm.x,FIND(".",_xlpm.x &amp; ".")-1))),""))))))</f>
        <v/>
      </c>
      <c r="D484">
        <v>79.004159999999999</v>
      </c>
      <c r="E484">
        <v>88.879679999999993</v>
      </c>
      <c r="F484" t="str">
        <f>_xlfn.LET(_xlpm.raw,_xlfn.XLOOKUP(A484,SITE1!$C$4:$C$1223,SITE1!$E$4:$E$1223,_xlfn.XLOOKUP(A484,SITE1!$C$4:$C$1223,SITE1!$F$4:$F$1223)),_xlpm.cleanRaw,SUBSTITUTE(SUBSTITUTE(_xlpm.raw,"_PIN","."),"PIN","."),_xlpm.mainPart,MID(_xlpm.cleanRaw,2,FIND(".",_xlpm.cleanRaw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4" t="str">
        <f>_xlfn.LET(_xlpm.raw,_xlfn.XLOOKUP(A484,SITE3!$C$4:$C$1223,SITE3!$E$4:$E$1223,_xlfn.XLOOKUP(A484,SITE3!$C$4:$C$1223,SITE3!$F$4:$F$1223)),_xlpm.cleanRaw,SUBSTITUTE(_xlpm.raw,"_PIN","."),_xlpm.mainPart,MID(_xlpm.cleanRaw,2,FIND(".",_xlpm.cleanRaw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4" t="str">
        <f>_xlfn.LET(_xlpm.raw,_xlfn.XLOOKUP(A484,SITE5!$C$4:$C$1223,SITE5!$E$4:$E$1223,_xlfn.XLOOKUP(A484,SITE5!$C$4:$C$1223,SITE5!$F$4:$F$1223)),_xlpm.cleanRaw,SUBSTITUTE(_xlpm.raw,"_PIN","."),_xlpm.mainPart,MID(_xlpm.cleanRaw,2,FIND(".",_xlpm.cleanRaw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4" t="str">
        <f>_xlfn.LET(_xlpm.raw,_xlfn.XLOOKUP(A484,SITE5!$C$4:$C$1223,SITE5!$E$4:$E$1223,_xlfn.XLOOKUP(A484,SITE5!$C$4:$C$1223,SITE5!$F$4:$F$1223)),_xlpm.cleanRaw,SUBSTITUTE(_xlpm.raw,"_PIN","."),_xlpm.mainPart,MID(_xlpm.cleanRaw,2,FIND(".",_xlpm.cleanRaw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4" t="str">
        <f>""</f>
        <v/>
      </c>
      <c r="K484" t="str">
        <f t="shared" si="7"/>
        <v>N16;VSS;;79.00416;88.87968;;;;;</v>
      </c>
    </row>
    <row r="485" spans="1:11">
      <c r="A485" t="s">
        <v>3705</v>
      </c>
      <c r="B485" t="str">
        <f>_xlfn.XLOOKUP(A485,SITE1!$S$4:$S$1223,SITE1!$T$4:$T$1223)</f>
        <v>VCCCORE</v>
      </c>
      <c r="C485" t="str" cm="1">
        <f t="array" ref="C485">_xlfn.TEXTJOIN(",",TRUE,_xlfn.UNIQUE(TRANSPOSE(_xlfn.MAP(_xlfn.XLOOKUP(A485,SITE1!$C$4:$C$1223,SITE1!$G$4:$L$1223),_xlfn.LAMBDA(_xlpm.x,IF(_xlpm.x&lt;&gt;"",TRIM(CLEAN(LEFT(_xlpm.x,FIND(".",_xlpm.x &amp; ".")-1))),""))))))</f>
        <v/>
      </c>
      <c r="D485">
        <v>75.712320000000005</v>
      </c>
      <c r="E485">
        <v>88.879679999999993</v>
      </c>
      <c r="F485" t="str">
        <f>_xlfn.LET(_xlpm.raw,_xlfn.XLOOKUP(A485,SITE1!$C$4:$C$1223,SITE1!$E$4:$E$1223,_xlfn.XLOOKUP(A485,SITE1!$C$4:$C$1223,SITE1!$F$4:$F$1223)),_xlpm.cleanRaw,SUBSTITUTE(SUBSTITUTE(_xlpm.raw,"_PIN","."),"PIN","."),_xlpm.mainPart,MID(_xlpm.cleanRaw,2,FIND(".",_xlpm.cleanRaw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_xlfn.LET(_xlpm.raw,_xlfn.XLOOKUP(A485,SITE3!$C$4:$C$1223,SITE3!$E$4:$E$1223,_xlfn.XLOOKUP(A485,SITE3!$C$4:$C$1223,SITE3!$F$4:$F$1223)),_xlpm.cleanRaw,SUBSTITUTE(_xlpm.raw,"_PIN","."),_xlpm.mainPart,MID(_xlpm.cleanRaw,2,FIND(".",_xlpm.cleanRaw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5" t="str">
        <f>_xlfn.LET(_xlpm.raw,_xlfn.XLOOKUP(A485,SITE5!$C$4:$C$1223,SITE5!$E$4:$E$1223,_xlfn.XLOOKUP(A485,SITE5!$C$4:$C$1223,SITE5!$F$4:$F$1223)),_xlpm.cleanRaw,SUBSTITUTE(_xlpm.raw,"_PIN","."),_xlpm.mainPart,MID(_xlpm.cleanRaw,2,FIND(".",_xlpm.cleanRaw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5" t="str">
        <f>_xlfn.LET(_xlpm.raw,_xlfn.XLOOKUP(A485,SITE5!$C$4:$C$1223,SITE5!$E$4:$E$1223,_xlfn.XLOOKUP(A485,SITE5!$C$4:$C$1223,SITE5!$F$4:$F$1223)),_xlpm.cleanRaw,SUBSTITUTE(_xlpm.raw,"_PIN","."),_xlpm.mainPart,MID(_xlpm.cleanRaw,2,FIND(".",_xlpm.cleanRaw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5" t="str">
        <f>""</f>
        <v/>
      </c>
      <c r="K485" t="str">
        <f t="shared" si="7"/>
        <v>N17;VCCCORE;;75.71232;88.87968;;;;;</v>
      </c>
    </row>
    <row r="486" spans="1:11">
      <c r="A486" t="s">
        <v>3706</v>
      </c>
      <c r="B486" t="str">
        <f>_xlfn.XLOOKUP(A486,SITE1!$S$4:$S$1223,SITE1!$T$4:$T$1223)</f>
        <v>VCCCORE</v>
      </c>
      <c r="C486" t="str" cm="1">
        <f t="array" ref="C486">_xlfn.TEXTJOIN(",",TRUE,_xlfn.UNIQUE(TRANSPOSE(_xlfn.MAP(_xlfn.XLOOKUP(A486,SITE1!$C$4:$C$1223,SITE1!$G$4:$L$1223),_xlfn.LAMBDA(_xlpm.x,IF(_xlpm.x&lt;&gt;"",TRIM(CLEAN(LEFT(_xlpm.x,FIND(".",_xlpm.x &amp; ".")-1))),""))))))</f>
        <v/>
      </c>
      <c r="D486">
        <v>72.420479999999998</v>
      </c>
      <c r="E486">
        <v>88.879679999999993</v>
      </c>
      <c r="F486" t="str">
        <f>_xlfn.LET(_xlpm.raw,_xlfn.XLOOKUP(A486,SITE1!$C$4:$C$1223,SITE1!$E$4:$E$1223,_xlfn.XLOOKUP(A486,SITE1!$C$4:$C$1223,SITE1!$F$4:$F$1223)),_xlpm.cleanRaw,SUBSTITUTE(SUBSTITUTE(_xlpm.raw,"_PIN","."),"PIN","."),_xlpm.mainPart,MID(_xlpm.cleanRaw,2,FIND(".",_xlpm.cleanRaw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6" t="str">
        <f>_xlfn.LET(_xlpm.raw,_xlfn.XLOOKUP(A486,SITE3!$C$4:$C$1223,SITE3!$E$4:$E$1223,_xlfn.XLOOKUP(A486,SITE3!$C$4:$C$1223,SITE3!$F$4:$F$1223)),_xlpm.cleanRaw,SUBSTITUTE(_xlpm.raw,"_PIN","."),_xlpm.mainPart,MID(_xlpm.cleanRaw,2,FIND(".",_xlpm.cleanRaw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6" t="str">
        <f>_xlfn.LET(_xlpm.raw,_xlfn.XLOOKUP(A486,SITE5!$C$4:$C$1223,SITE5!$E$4:$E$1223,_xlfn.XLOOKUP(A486,SITE5!$C$4:$C$1223,SITE5!$F$4:$F$1223)),_xlpm.cleanRaw,SUBSTITUTE(_xlpm.raw,"_PIN","."),_xlpm.mainPart,MID(_xlpm.cleanRaw,2,FIND(".",_xlpm.cleanRaw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6" t="str">
        <f>_xlfn.LET(_xlpm.raw,_xlfn.XLOOKUP(A486,SITE5!$C$4:$C$1223,SITE5!$E$4:$E$1223,_xlfn.XLOOKUP(A486,SITE5!$C$4:$C$1223,SITE5!$F$4:$F$1223)),_xlpm.cleanRaw,SUBSTITUTE(_xlpm.raw,"_PIN","."),_xlpm.mainPart,MID(_xlpm.cleanRaw,2,FIND(".",_xlpm.cleanRaw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6" t="str">
        <f>""</f>
        <v/>
      </c>
      <c r="K486" t="str">
        <f t="shared" si="7"/>
        <v>N18;VCCCORE;;72.42048;88.87968;;;;;</v>
      </c>
    </row>
    <row r="487" spans="1:11">
      <c r="A487" t="s">
        <v>3707</v>
      </c>
      <c r="B487" t="str">
        <f>_xlfn.XLOOKUP(A487,SITE1!$S$4:$S$1223,SITE1!$T$4:$T$1223)</f>
        <v>VCCCORE</v>
      </c>
      <c r="C487" t="str" cm="1">
        <f t="array" ref="C487">_xlfn.TEXTJOIN(",",TRUE,_xlfn.UNIQUE(TRANSPOSE(_xlfn.MAP(_xlfn.XLOOKUP(A487,SITE1!$C$4:$C$1223,SITE1!$G$4:$L$1223),_xlfn.LAMBDA(_xlpm.x,IF(_xlpm.x&lt;&gt;"",TRIM(CLEAN(LEFT(_xlpm.x,FIND(".",_xlpm.x &amp; ".")-1))),""))))))</f>
        <v/>
      </c>
      <c r="D487">
        <v>69.128639999999905</v>
      </c>
      <c r="E487">
        <v>88.879679999999993</v>
      </c>
      <c r="F487" t="str">
        <f>_xlfn.LET(_xlpm.raw,_xlfn.XLOOKUP(A487,SITE1!$C$4:$C$1223,SITE1!$E$4:$E$1223,_xlfn.XLOOKUP(A487,SITE1!$C$4:$C$1223,SITE1!$F$4:$F$1223)),_xlpm.cleanRaw,SUBSTITUTE(SUBSTITUTE(_xlpm.raw,"_PIN","."),"PIN","."),_xlpm.mainPart,MID(_xlpm.cleanRaw,2,FIND(".",_xlpm.cleanRaw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_xlfn.LET(_xlpm.raw,_xlfn.XLOOKUP(A487,SITE3!$C$4:$C$1223,SITE3!$E$4:$E$1223,_xlfn.XLOOKUP(A487,SITE3!$C$4:$C$1223,SITE3!$F$4:$F$1223)),_xlpm.cleanRaw,SUBSTITUTE(_xlpm.raw,"_PIN","."),_xlpm.mainPart,MID(_xlpm.cleanRaw,2,FIND(".",_xlpm.cleanRaw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7" t="str">
        <f>_xlfn.LET(_xlpm.raw,_xlfn.XLOOKUP(A487,SITE5!$C$4:$C$1223,SITE5!$E$4:$E$1223,_xlfn.XLOOKUP(A487,SITE5!$C$4:$C$1223,SITE5!$F$4:$F$1223)),_xlpm.cleanRaw,SUBSTITUTE(_xlpm.raw,"_PIN","."),_xlpm.mainPart,MID(_xlpm.cleanRaw,2,FIND(".",_xlpm.cleanRaw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7" t="str">
        <f>_xlfn.LET(_xlpm.raw,_xlfn.XLOOKUP(A487,SITE5!$C$4:$C$1223,SITE5!$E$4:$E$1223,_xlfn.XLOOKUP(A487,SITE5!$C$4:$C$1223,SITE5!$F$4:$F$1223)),_xlpm.cleanRaw,SUBSTITUTE(_xlpm.raw,"_PIN","."),_xlpm.mainPart,MID(_xlpm.cleanRaw,2,FIND(".",_xlpm.cleanRaw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7" t="str">
        <f>""</f>
        <v/>
      </c>
      <c r="K487" t="str">
        <f t="shared" si="7"/>
        <v>N19;VCCCORE;;69.1286399999999;88.87968;;;;;</v>
      </c>
    </row>
    <row r="488" spans="1:11">
      <c r="A488" t="s">
        <v>3708</v>
      </c>
      <c r="B488" t="str">
        <f>_xlfn.XLOOKUP(A488,SITE1!$S$4:$S$1223,SITE1!$T$4:$T$1223)</f>
        <v>VCCCORE</v>
      </c>
      <c r="C488" t="str" cm="1">
        <f t="array" ref="C488">_xlfn.TEXTJOIN(",",TRUE,_xlfn.UNIQUE(TRANSPOSE(_xlfn.MAP(_xlfn.XLOOKUP(A488,SITE1!$C$4:$C$1223,SITE1!$G$4:$L$1223),_xlfn.LAMBDA(_xlpm.x,IF(_xlpm.x&lt;&gt;"",TRIM(CLEAN(LEFT(_xlpm.x,FIND(".",_xlpm.x &amp; ".")-1))),""))))))</f>
        <v/>
      </c>
      <c r="D488">
        <v>65.836799999999997</v>
      </c>
      <c r="E488">
        <v>88.879679999999993</v>
      </c>
      <c r="F488" t="str">
        <f>_xlfn.LET(_xlpm.raw,_xlfn.XLOOKUP(A488,SITE1!$C$4:$C$1223,SITE1!$E$4:$E$1223,_xlfn.XLOOKUP(A488,SITE1!$C$4:$C$1223,SITE1!$F$4:$F$1223)),_xlpm.cleanRaw,SUBSTITUTE(SUBSTITUTE(_xlpm.raw,"_PIN","."),"PIN","."),_xlpm.mainPart,MID(_xlpm.cleanRaw,2,FIND(".",_xlpm.cleanRaw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_xlfn.LET(_xlpm.raw,_xlfn.XLOOKUP(A488,SITE3!$C$4:$C$1223,SITE3!$E$4:$E$1223,_xlfn.XLOOKUP(A488,SITE3!$C$4:$C$1223,SITE3!$F$4:$F$1223)),_xlpm.cleanRaw,SUBSTITUTE(_xlpm.raw,"_PIN","."),_xlpm.mainPart,MID(_xlpm.cleanRaw,2,FIND(".",_xlpm.cleanRaw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8" t="str">
        <f>_xlfn.LET(_xlpm.raw,_xlfn.XLOOKUP(A488,SITE5!$C$4:$C$1223,SITE5!$E$4:$E$1223,_xlfn.XLOOKUP(A488,SITE5!$C$4:$C$1223,SITE5!$F$4:$F$1223)),_xlpm.cleanRaw,SUBSTITUTE(_xlpm.raw,"_PIN","."),_xlpm.mainPart,MID(_xlpm.cleanRaw,2,FIND(".",_xlpm.cleanRaw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8" t="str">
        <f>_xlfn.LET(_xlpm.raw,_xlfn.XLOOKUP(A488,SITE5!$C$4:$C$1223,SITE5!$E$4:$E$1223,_xlfn.XLOOKUP(A488,SITE5!$C$4:$C$1223,SITE5!$F$4:$F$1223)),_xlpm.cleanRaw,SUBSTITUTE(_xlpm.raw,"_PIN","."),_xlpm.mainPart,MID(_xlpm.cleanRaw,2,FIND(".",_xlpm.cleanRaw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8" t="str">
        <f>""</f>
        <v/>
      </c>
      <c r="K488" t="str">
        <f t="shared" si="7"/>
        <v>N20;VCCCORE;;65.8368;88.87968;;;;;</v>
      </c>
    </row>
    <row r="489" spans="1:11">
      <c r="A489" t="s">
        <v>3709</v>
      </c>
      <c r="B489" t="str">
        <f>_xlfn.XLOOKUP(A489,SITE1!$S$4:$S$1223,SITE1!$T$4:$T$1223)</f>
        <v>VCCCORE</v>
      </c>
      <c r="C489" t="str" cm="1">
        <f t="array" ref="C489">_xlfn.TEXTJOIN(",",TRUE,_xlfn.UNIQUE(TRANSPOSE(_xlfn.MAP(_xlfn.XLOOKUP(A489,SITE1!$C$4:$C$1223,SITE1!$G$4:$L$1223),_xlfn.LAMBDA(_xlpm.x,IF(_xlpm.x&lt;&gt;"",TRIM(CLEAN(LEFT(_xlpm.x,FIND(".",_xlpm.x &amp; ".")-1))),""))))))</f>
        <v/>
      </c>
      <c r="D489">
        <v>62.544960000000003</v>
      </c>
      <c r="E489">
        <v>88.879679999999993</v>
      </c>
      <c r="F489" t="str">
        <f>_xlfn.LET(_xlpm.raw,_xlfn.XLOOKUP(A489,SITE1!$C$4:$C$1223,SITE1!$E$4:$E$1223,_xlfn.XLOOKUP(A489,SITE1!$C$4:$C$1223,SITE1!$F$4:$F$1223)),_xlpm.cleanRaw,SUBSTITUTE(SUBSTITUTE(_xlpm.raw,"_PIN","."),"PIN","."),_xlpm.mainPart,MID(_xlpm.cleanRaw,2,FIND(".",_xlpm.cleanRaw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_xlfn.LET(_xlpm.raw,_xlfn.XLOOKUP(A489,SITE3!$C$4:$C$1223,SITE3!$E$4:$E$1223,_xlfn.XLOOKUP(A489,SITE3!$C$4:$C$1223,SITE3!$F$4:$F$1223)),_xlpm.cleanRaw,SUBSTITUTE(_xlpm.raw,"_PIN","."),_xlpm.mainPart,MID(_xlpm.cleanRaw,2,FIND(".",_xlpm.cleanRaw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9" t="str">
        <f>_xlfn.LET(_xlpm.raw,_xlfn.XLOOKUP(A489,SITE5!$C$4:$C$1223,SITE5!$E$4:$E$1223,_xlfn.XLOOKUP(A489,SITE5!$C$4:$C$1223,SITE5!$F$4:$F$1223)),_xlpm.cleanRaw,SUBSTITUTE(_xlpm.raw,"_PIN","."),_xlpm.mainPart,MID(_xlpm.cleanRaw,2,FIND(".",_xlpm.cleanRaw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9" t="str">
        <f>_xlfn.LET(_xlpm.raw,_xlfn.XLOOKUP(A489,SITE5!$C$4:$C$1223,SITE5!$E$4:$E$1223,_xlfn.XLOOKUP(A489,SITE5!$C$4:$C$1223,SITE5!$F$4:$F$1223)),_xlpm.cleanRaw,SUBSTITUTE(_xlpm.raw,"_PIN","."),_xlpm.mainPart,MID(_xlpm.cleanRaw,2,FIND(".",_xlpm.cleanRaw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9" t="str">
        <f>""</f>
        <v/>
      </c>
      <c r="K489" t="str">
        <f t="shared" si="7"/>
        <v>N21;VCCCORE;;62.54496;88.87968;;;;;</v>
      </c>
    </row>
    <row r="490" spans="1:11">
      <c r="A490" t="s">
        <v>3710</v>
      </c>
      <c r="B490" t="str">
        <f>_xlfn.XLOOKUP(A490,SITE1!$S$4:$S$1223,SITE1!$T$4:$T$1223)</f>
        <v>VCCCORE</v>
      </c>
      <c r="C490" t="str" cm="1">
        <f t="array" ref="C490">_xlfn.TEXTJOIN(",",TRUE,_xlfn.UNIQUE(TRANSPOSE(_xlfn.MAP(_xlfn.XLOOKUP(A490,SITE1!$C$4:$C$1223,SITE1!$G$4:$L$1223),_xlfn.LAMBDA(_xlpm.x,IF(_xlpm.x&lt;&gt;"",TRIM(CLEAN(LEFT(_xlpm.x,FIND(".",_xlpm.x &amp; ".")-1))),""))))))</f>
        <v/>
      </c>
      <c r="D490">
        <v>59.253120000000003</v>
      </c>
      <c r="E490">
        <v>88.879679999999993</v>
      </c>
      <c r="F490" t="str">
        <f>_xlfn.LET(_xlpm.raw,_xlfn.XLOOKUP(A490,SITE1!$C$4:$C$1223,SITE1!$E$4:$E$1223,_xlfn.XLOOKUP(A490,SITE1!$C$4:$C$1223,SITE1!$F$4:$F$1223)),_xlpm.cleanRaw,SUBSTITUTE(SUBSTITUTE(_xlpm.raw,"_PIN","."),"PIN","."),_xlpm.mainPart,MID(_xlpm.cleanRaw,2,FIND(".",_xlpm.cleanRaw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0" t="str">
        <f>_xlfn.LET(_xlpm.raw,_xlfn.XLOOKUP(A490,SITE3!$C$4:$C$1223,SITE3!$E$4:$E$1223,_xlfn.XLOOKUP(A490,SITE3!$C$4:$C$1223,SITE3!$F$4:$F$1223)),_xlpm.cleanRaw,SUBSTITUTE(_xlpm.raw,"_PIN","."),_xlpm.mainPart,MID(_xlpm.cleanRaw,2,FIND(".",_xlpm.cleanRaw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0" t="str">
        <f>_xlfn.LET(_xlpm.raw,_xlfn.XLOOKUP(A490,SITE5!$C$4:$C$1223,SITE5!$E$4:$E$1223,_xlfn.XLOOKUP(A490,SITE5!$C$4:$C$1223,SITE5!$F$4:$F$1223)),_xlpm.cleanRaw,SUBSTITUTE(_xlpm.raw,"_PIN","."),_xlpm.mainPart,MID(_xlpm.cleanRaw,2,FIND(".",_xlpm.cleanRaw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0" t="str">
        <f>_xlfn.LET(_xlpm.raw,_xlfn.XLOOKUP(A490,SITE5!$C$4:$C$1223,SITE5!$E$4:$E$1223,_xlfn.XLOOKUP(A490,SITE5!$C$4:$C$1223,SITE5!$F$4:$F$1223)),_xlpm.cleanRaw,SUBSTITUTE(_xlpm.raw,"_PIN","."),_xlpm.mainPart,MID(_xlpm.cleanRaw,2,FIND(".",_xlpm.cleanRaw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0" t="str">
        <f>""</f>
        <v/>
      </c>
      <c r="K490" t="str">
        <f t="shared" si="7"/>
        <v>N22;VCCCORE;;59.25312;88.87968;;;;;</v>
      </c>
    </row>
    <row r="491" spans="1:11">
      <c r="A491" t="s">
        <v>3711</v>
      </c>
      <c r="B491" t="str">
        <f>_xlfn.XLOOKUP(A491,SITE1!$S$4:$S$1223,SITE1!$T$4:$T$1223)</f>
        <v>VCCCORE</v>
      </c>
      <c r="C491" t="str" cm="1">
        <f t="array" ref="C491">_xlfn.TEXTJOIN(",",TRUE,_xlfn.UNIQUE(TRANSPOSE(_xlfn.MAP(_xlfn.XLOOKUP(A491,SITE1!$C$4:$C$1223,SITE1!$G$4:$L$1223),_xlfn.LAMBDA(_xlpm.x,IF(_xlpm.x&lt;&gt;"",TRIM(CLEAN(LEFT(_xlpm.x,FIND(".",_xlpm.x &amp; ".")-1))),""))))))</f>
        <v/>
      </c>
      <c r="D491">
        <v>55.961279999999597</v>
      </c>
      <c r="E491">
        <v>88.879679999999993</v>
      </c>
      <c r="F491" t="str">
        <f>_xlfn.LET(_xlpm.raw,_xlfn.XLOOKUP(A491,SITE1!$C$4:$C$1223,SITE1!$E$4:$E$1223,_xlfn.XLOOKUP(A491,SITE1!$C$4:$C$1223,SITE1!$F$4:$F$1223)),_xlpm.cleanRaw,SUBSTITUTE(SUBSTITUTE(_xlpm.raw,"_PIN","."),"PIN","."),_xlpm.mainPart,MID(_xlpm.cleanRaw,2,FIND(".",_xlpm.cleanRaw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1" t="str">
        <f>_xlfn.LET(_xlpm.raw,_xlfn.XLOOKUP(A491,SITE3!$C$4:$C$1223,SITE3!$E$4:$E$1223,_xlfn.XLOOKUP(A491,SITE3!$C$4:$C$1223,SITE3!$F$4:$F$1223)),_xlpm.cleanRaw,SUBSTITUTE(_xlpm.raw,"_PIN","."),_xlpm.mainPart,MID(_xlpm.cleanRaw,2,FIND(".",_xlpm.cleanRaw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1" t="str">
        <f>_xlfn.LET(_xlpm.raw,_xlfn.XLOOKUP(A491,SITE5!$C$4:$C$1223,SITE5!$E$4:$E$1223,_xlfn.XLOOKUP(A491,SITE5!$C$4:$C$1223,SITE5!$F$4:$F$1223)),_xlpm.cleanRaw,SUBSTITUTE(_xlpm.raw,"_PIN","."),_xlpm.mainPart,MID(_xlpm.cleanRaw,2,FIND(".",_xlpm.cleanRaw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1" t="str">
        <f>_xlfn.LET(_xlpm.raw,_xlfn.XLOOKUP(A491,SITE5!$C$4:$C$1223,SITE5!$E$4:$E$1223,_xlfn.XLOOKUP(A491,SITE5!$C$4:$C$1223,SITE5!$F$4:$F$1223)),_xlpm.cleanRaw,SUBSTITUTE(_xlpm.raw,"_PIN","."),_xlpm.mainPart,MID(_xlpm.cleanRaw,2,FIND(".",_xlpm.cleanRaw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1" t="str">
        <f>""</f>
        <v/>
      </c>
      <c r="K491" t="str">
        <f t="shared" si="7"/>
        <v>N23;VCCCORE;;55.9612799999996;88.87968;;;;;</v>
      </c>
    </row>
    <row r="492" spans="1:11">
      <c r="A492" t="s">
        <v>3712</v>
      </c>
      <c r="B492" t="str">
        <f>_xlfn.XLOOKUP(A492,SITE1!$S$4:$S$1223,SITE1!$T$4:$T$1223)</f>
        <v>VCCCORE</v>
      </c>
      <c r="C492" t="str" cm="1">
        <f t="array" ref="C492">_xlfn.TEXTJOIN(",",TRUE,_xlfn.UNIQUE(TRANSPOSE(_xlfn.MAP(_xlfn.XLOOKUP(A492,SITE1!$C$4:$C$1223,SITE1!$G$4:$L$1223),_xlfn.LAMBDA(_xlpm.x,IF(_xlpm.x&lt;&gt;"",TRIM(CLEAN(LEFT(_xlpm.x,FIND(".",_xlpm.x &amp; ".")-1))),""))))))</f>
        <v/>
      </c>
      <c r="D492">
        <v>52.669439999999597</v>
      </c>
      <c r="E492">
        <v>88.879679999999993</v>
      </c>
      <c r="F492" t="str">
        <f>_xlfn.LET(_xlpm.raw,_xlfn.XLOOKUP(A492,SITE1!$C$4:$C$1223,SITE1!$E$4:$E$1223,_xlfn.XLOOKUP(A492,SITE1!$C$4:$C$1223,SITE1!$F$4:$F$1223)),_xlpm.cleanRaw,SUBSTITUTE(SUBSTITUTE(_xlpm.raw,"_PIN","."),"PIN","."),_xlpm.mainPart,MID(_xlpm.cleanRaw,2,FIND(".",_xlpm.cleanRaw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_xlfn.LET(_xlpm.raw,_xlfn.XLOOKUP(A492,SITE3!$C$4:$C$1223,SITE3!$E$4:$E$1223,_xlfn.XLOOKUP(A492,SITE3!$C$4:$C$1223,SITE3!$F$4:$F$1223)),_xlpm.cleanRaw,SUBSTITUTE(_xlpm.raw,"_PIN","."),_xlpm.mainPart,MID(_xlpm.cleanRaw,2,FIND(".",_xlpm.cleanRaw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2" t="str">
        <f>_xlfn.LET(_xlpm.raw,_xlfn.XLOOKUP(A492,SITE5!$C$4:$C$1223,SITE5!$E$4:$E$1223,_xlfn.XLOOKUP(A492,SITE5!$C$4:$C$1223,SITE5!$F$4:$F$1223)),_xlpm.cleanRaw,SUBSTITUTE(_xlpm.raw,"_PIN","."),_xlpm.mainPart,MID(_xlpm.cleanRaw,2,FIND(".",_xlpm.cleanRaw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2" t="str">
        <f>_xlfn.LET(_xlpm.raw,_xlfn.XLOOKUP(A492,SITE5!$C$4:$C$1223,SITE5!$E$4:$E$1223,_xlfn.XLOOKUP(A492,SITE5!$C$4:$C$1223,SITE5!$F$4:$F$1223)),_xlpm.cleanRaw,SUBSTITUTE(_xlpm.raw,"_PIN","."),_xlpm.mainPart,MID(_xlpm.cleanRaw,2,FIND(".",_xlpm.cleanRaw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2" t="str">
        <f>""</f>
        <v/>
      </c>
      <c r="K492" t="str">
        <f t="shared" si="7"/>
        <v>N24;VCCCORE;;52.6694399999996;88.87968;;;;;</v>
      </c>
    </row>
    <row r="493" spans="1:11">
      <c r="A493" t="s">
        <v>3713</v>
      </c>
      <c r="B493" t="str">
        <f>_xlfn.XLOOKUP(A493,SITE1!$S$4:$S$1223,SITE1!$T$4:$T$1223)</f>
        <v>VCCCORE</v>
      </c>
      <c r="C493" t="str" cm="1">
        <f t="array" ref="C493">_xlfn.TEXTJOIN(",",TRUE,_xlfn.UNIQUE(TRANSPOSE(_xlfn.MAP(_xlfn.XLOOKUP(A493,SITE1!$C$4:$C$1223,SITE1!$G$4:$L$1223),_xlfn.LAMBDA(_xlpm.x,IF(_xlpm.x&lt;&gt;"",TRIM(CLEAN(LEFT(_xlpm.x,FIND(".",_xlpm.x &amp; ".")-1))),""))))))</f>
        <v/>
      </c>
      <c r="D493">
        <v>49.377599999999603</v>
      </c>
      <c r="E493">
        <v>88.879679999999993</v>
      </c>
      <c r="F493" t="str">
        <f>_xlfn.LET(_xlpm.raw,_xlfn.XLOOKUP(A493,SITE1!$C$4:$C$1223,SITE1!$E$4:$E$1223,_xlfn.XLOOKUP(A493,SITE1!$C$4:$C$1223,SITE1!$F$4:$F$1223)),_xlpm.cleanRaw,SUBSTITUTE(SUBSTITUTE(_xlpm.raw,"_PIN","."),"PIN","."),_xlpm.mainPart,MID(_xlpm.cleanRaw,2,FIND(".",_xlpm.cleanRaw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3" t="str">
        <f>_xlfn.LET(_xlpm.raw,_xlfn.XLOOKUP(A493,SITE3!$C$4:$C$1223,SITE3!$E$4:$E$1223,_xlfn.XLOOKUP(A493,SITE3!$C$4:$C$1223,SITE3!$F$4:$F$1223)),_xlpm.cleanRaw,SUBSTITUTE(_xlpm.raw,"_PIN","."),_xlpm.mainPart,MID(_xlpm.cleanRaw,2,FIND(".",_xlpm.cleanRaw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3" t="str">
        <f>_xlfn.LET(_xlpm.raw,_xlfn.XLOOKUP(A493,SITE5!$C$4:$C$1223,SITE5!$E$4:$E$1223,_xlfn.XLOOKUP(A493,SITE5!$C$4:$C$1223,SITE5!$F$4:$F$1223)),_xlpm.cleanRaw,SUBSTITUTE(_xlpm.raw,"_PIN","."),_xlpm.mainPart,MID(_xlpm.cleanRaw,2,FIND(".",_xlpm.cleanRaw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3" t="str">
        <f>_xlfn.LET(_xlpm.raw,_xlfn.XLOOKUP(A493,SITE5!$C$4:$C$1223,SITE5!$E$4:$E$1223,_xlfn.XLOOKUP(A493,SITE5!$C$4:$C$1223,SITE5!$F$4:$F$1223)),_xlpm.cleanRaw,SUBSTITUTE(_xlpm.raw,"_PIN","."),_xlpm.mainPart,MID(_xlpm.cleanRaw,2,FIND(".",_xlpm.cleanRaw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3" t="str">
        <f>""</f>
        <v/>
      </c>
      <c r="K493" t="str">
        <f t="shared" si="7"/>
        <v>N25;VCCCORE;;49.3775999999996;88.87968;;;;;</v>
      </c>
    </row>
    <row r="494" spans="1:11">
      <c r="A494" t="s">
        <v>3714</v>
      </c>
      <c r="B494" t="str">
        <f>_xlfn.XLOOKUP(A494,SITE1!$S$4:$S$1223,SITE1!$T$4:$T$1223)</f>
        <v>VCCCORE</v>
      </c>
      <c r="C494" t="str" cm="1">
        <f t="array" ref="C494">_xlfn.TEXTJOIN(",",TRUE,_xlfn.UNIQUE(TRANSPOSE(_xlfn.MAP(_xlfn.XLOOKUP(A494,SITE1!$C$4:$C$1223,SITE1!$G$4:$L$1223),_xlfn.LAMBDA(_xlpm.x,IF(_xlpm.x&lt;&gt;"",TRIM(CLEAN(LEFT(_xlpm.x,FIND(".",_xlpm.x &amp; ".")-1))),""))))))</f>
        <v/>
      </c>
      <c r="D494">
        <v>46.085759999999603</v>
      </c>
      <c r="E494">
        <v>88.879679999999993</v>
      </c>
      <c r="F494" t="str">
        <f>_xlfn.LET(_xlpm.raw,_xlfn.XLOOKUP(A494,SITE1!$C$4:$C$1223,SITE1!$E$4:$E$1223,_xlfn.XLOOKUP(A494,SITE1!$C$4:$C$1223,SITE1!$F$4:$F$1223)),_xlpm.cleanRaw,SUBSTITUTE(SUBSTITUTE(_xlpm.raw,"_PIN","."),"PIN","."),_xlpm.mainPart,MID(_xlpm.cleanRaw,2,FIND(".",_xlpm.cleanRaw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4" t="str">
        <f>_xlfn.LET(_xlpm.raw,_xlfn.XLOOKUP(A494,SITE3!$C$4:$C$1223,SITE3!$E$4:$E$1223,_xlfn.XLOOKUP(A494,SITE3!$C$4:$C$1223,SITE3!$F$4:$F$1223)),_xlpm.cleanRaw,SUBSTITUTE(_xlpm.raw,"_PIN","."),_xlpm.mainPart,MID(_xlpm.cleanRaw,2,FIND(".",_xlpm.cleanRaw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4" t="str">
        <f>_xlfn.LET(_xlpm.raw,_xlfn.XLOOKUP(A494,SITE5!$C$4:$C$1223,SITE5!$E$4:$E$1223,_xlfn.XLOOKUP(A494,SITE5!$C$4:$C$1223,SITE5!$F$4:$F$1223)),_xlpm.cleanRaw,SUBSTITUTE(_xlpm.raw,"_PIN","."),_xlpm.mainPart,MID(_xlpm.cleanRaw,2,FIND(".",_xlpm.cleanRaw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4" t="str">
        <f>_xlfn.LET(_xlpm.raw,_xlfn.XLOOKUP(A494,SITE5!$C$4:$C$1223,SITE5!$E$4:$E$1223,_xlfn.XLOOKUP(A494,SITE5!$C$4:$C$1223,SITE5!$F$4:$F$1223)),_xlpm.cleanRaw,SUBSTITUTE(_xlpm.raw,"_PIN","."),_xlpm.mainPart,MID(_xlpm.cleanRaw,2,FIND(".",_xlpm.cleanRaw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4" t="str">
        <f>""</f>
        <v/>
      </c>
      <c r="K494" t="str">
        <f t="shared" si="7"/>
        <v>N26;VCCCORE;;46.0857599999996;88.87968;;;;;</v>
      </c>
    </row>
    <row r="495" spans="1:11">
      <c r="A495" t="s">
        <v>3715</v>
      </c>
      <c r="B495" t="str">
        <f>_xlfn.XLOOKUP(A495,SITE1!$S$4:$S$1223,SITE1!$T$4:$T$1223)</f>
        <v>VCCCORE</v>
      </c>
      <c r="C495" t="str" cm="1">
        <f t="array" ref="C495">_xlfn.TEXTJOIN(",",TRUE,_xlfn.UNIQUE(TRANSPOSE(_xlfn.MAP(_xlfn.XLOOKUP(A495,SITE1!$C$4:$C$1223,SITE1!$G$4:$L$1223),_xlfn.LAMBDA(_xlpm.x,IF(_xlpm.x&lt;&gt;"",TRIM(CLEAN(LEFT(_xlpm.x,FIND(".",_xlpm.x &amp; ".")-1))),""))))))</f>
        <v/>
      </c>
      <c r="D495">
        <v>42.793919999999602</v>
      </c>
      <c r="E495">
        <v>88.879679999999993</v>
      </c>
      <c r="F495" t="str">
        <f>_xlfn.LET(_xlpm.raw,_xlfn.XLOOKUP(A495,SITE1!$C$4:$C$1223,SITE1!$E$4:$E$1223,_xlfn.XLOOKUP(A495,SITE1!$C$4:$C$1223,SITE1!$F$4:$F$1223)),_xlpm.cleanRaw,SUBSTITUTE(SUBSTITUTE(_xlpm.raw,"_PIN","."),"PIN","."),_xlpm.mainPart,MID(_xlpm.cleanRaw,2,FIND(".",_xlpm.cleanRaw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5" t="str">
        <f>_xlfn.LET(_xlpm.raw,_xlfn.XLOOKUP(A495,SITE3!$C$4:$C$1223,SITE3!$E$4:$E$1223,_xlfn.XLOOKUP(A495,SITE3!$C$4:$C$1223,SITE3!$F$4:$F$1223)),_xlpm.cleanRaw,SUBSTITUTE(_xlpm.raw,"_PIN","."),_xlpm.mainPart,MID(_xlpm.cleanRaw,2,FIND(".",_xlpm.cleanRaw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5" t="str">
        <f>_xlfn.LET(_xlpm.raw,_xlfn.XLOOKUP(A495,SITE5!$C$4:$C$1223,SITE5!$E$4:$E$1223,_xlfn.XLOOKUP(A495,SITE5!$C$4:$C$1223,SITE5!$F$4:$F$1223)),_xlpm.cleanRaw,SUBSTITUTE(_xlpm.raw,"_PIN","."),_xlpm.mainPart,MID(_xlpm.cleanRaw,2,FIND(".",_xlpm.cleanRaw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5" t="str">
        <f>_xlfn.LET(_xlpm.raw,_xlfn.XLOOKUP(A495,SITE5!$C$4:$C$1223,SITE5!$E$4:$E$1223,_xlfn.XLOOKUP(A495,SITE5!$C$4:$C$1223,SITE5!$F$4:$F$1223)),_xlpm.cleanRaw,SUBSTITUTE(_xlpm.raw,"_PIN","."),_xlpm.mainPart,MID(_xlpm.cleanRaw,2,FIND(".",_xlpm.cleanRaw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5" t="str">
        <f>""</f>
        <v/>
      </c>
      <c r="K495" t="str">
        <f t="shared" si="7"/>
        <v>N27;VCCCORE;;42.7939199999996;88.87968;;;;;</v>
      </c>
    </row>
    <row r="496" spans="1:11">
      <c r="A496" t="s">
        <v>3716</v>
      </c>
      <c r="B496" t="str">
        <f>_xlfn.XLOOKUP(A496,SITE1!$S$4:$S$1223,SITE1!$T$4:$T$1223)</f>
        <v>VCCCORE</v>
      </c>
      <c r="C496" t="str" cm="1">
        <f t="array" ref="C496">_xlfn.TEXTJOIN(",",TRUE,_xlfn.UNIQUE(TRANSPOSE(_xlfn.MAP(_xlfn.XLOOKUP(A496,SITE1!$C$4:$C$1223,SITE1!$G$4:$L$1223),_xlfn.LAMBDA(_xlpm.x,IF(_xlpm.x&lt;&gt;"",TRIM(CLEAN(LEFT(_xlpm.x,FIND(".",_xlpm.x &amp; ".")-1))),""))))))</f>
        <v/>
      </c>
      <c r="D496">
        <v>39.502079999999999</v>
      </c>
      <c r="E496">
        <v>88.879679999999993</v>
      </c>
      <c r="F496" t="str">
        <f>_xlfn.LET(_xlpm.raw,_xlfn.XLOOKUP(A496,SITE1!$C$4:$C$1223,SITE1!$E$4:$E$1223,_xlfn.XLOOKUP(A496,SITE1!$C$4:$C$1223,SITE1!$F$4:$F$1223)),_xlpm.cleanRaw,SUBSTITUTE(SUBSTITUTE(_xlpm.raw,"_PIN","."),"PIN","."),_xlpm.mainPart,MID(_xlpm.cleanRaw,2,FIND(".",_xlpm.cleanRaw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6" t="str">
        <f>_xlfn.LET(_xlpm.raw,_xlfn.XLOOKUP(A496,SITE3!$C$4:$C$1223,SITE3!$E$4:$E$1223,_xlfn.XLOOKUP(A496,SITE3!$C$4:$C$1223,SITE3!$F$4:$F$1223)),_xlpm.cleanRaw,SUBSTITUTE(_xlpm.raw,"_PIN","."),_xlpm.mainPart,MID(_xlpm.cleanRaw,2,FIND(".",_xlpm.cleanRaw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6" t="str">
        <f>_xlfn.LET(_xlpm.raw,_xlfn.XLOOKUP(A496,SITE5!$C$4:$C$1223,SITE5!$E$4:$E$1223,_xlfn.XLOOKUP(A496,SITE5!$C$4:$C$1223,SITE5!$F$4:$F$1223)),_xlpm.cleanRaw,SUBSTITUTE(_xlpm.raw,"_PIN","."),_xlpm.mainPart,MID(_xlpm.cleanRaw,2,FIND(".",_xlpm.cleanRaw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6" t="str">
        <f>_xlfn.LET(_xlpm.raw,_xlfn.XLOOKUP(A496,SITE5!$C$4:$C$1223,SITE5!$E$4:$E$1223,_xlfn.XLOOKUP(A496,SITE5!$C$4:$C$1223,SITE5!$F$4:$F$1223)),_xlpm.cleanRaw,SUBSTITUTE(_xlpm.raw,"_PIN","."),_xlpm.mainPart,MID(_xlpm.cleanRaw,2,FIND(".",_xlpm.cleanRaw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6" t="str">
        <f>""</f>
        <v/>
      </c>
      <c r="K496" t="str">
        <f t="shared" si="7"/>
        <v>N28;VCCCORE;;39.50208;88.87968;;;;;</v>
      </c>
    </row>
    <row r="497" spans="1:11">
      <c r="A497" t="s">
        <v>3717</v>
      </c>
      <c r="B497" t="str">
        <f>_xlfn.XLOOKUP(A497,SITE1!$S$4:$S$1223,SITE1!$T$4:$T$1223)</f>
        <v>VCCCORE</v>
      </c>
      <c r="C497" t="str" cm="1">
        <f t="array" ref="C497">_xlfn.TEXTJOIN(",",TRUE,_xlfn.UNIQUE(TRANSPOSE(_xlfn.MAP(_xlfn.XLOOKUP(A497,SITE1!$C$4:$C$1223,SITE1!$G$4:$L$1223),_xlfn.LAMBDA(_xlpm.x,IF(_xlpm.x&lt;&gt;"",TRIM(CLEAN(LEFT(_xlpm.x,FIND(".",_xlpm.x &amp; ".")-1))),""))))))</f>
        <v/>
      </c>
      <c r="D497">
        <v>36.210239999999999</v>
      </c>
      <c r="E497">
        <v>88.879679999999993</v>
      </c>
      <c r="F497" t="str">
        <f>_xlfn.LET(_xlpm.raw,_xlfn.XLOOKUP(A497,SITE1!$C$4:$C$1223,SITE1!$E$4:$E$1223,_xlfn.XLOOKUP(A497,SITE1!$C$4:$C$1223,SITE1!$F$4:$F$1223)),_xlpm.cleanRaw,SUBSTITUTE(SUBSTITUTE(_xlpm.raw,"_PIN","."),"PIN","."),_xlpm.mainPart,MID(_xlpm.cleanRaw,2,FIND(".",_xlpm.cleanRaw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7" t="str">
        <f>_xlfn.LET(_xlpm.raw,_xlfn.XLOOKUP(A497,SITE3!$C$4:$C$1223,SITE3!$E$4:$E$1223,_xlfn.XLOOKUP(A497,SITE3!$C$4:$C$1223,SITE3!$F$4:$F$1223)),_xlpm.cleanRaw,SUBSTITUTE(_xlpm.raw,"_PIN","."),_xlpm.mainPart,MID(_xlpm.cleanRaw,2,FIND(".",_xlpm.cleanRaw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7" t="str">
        <f>_xlfn.LET(_xlpm.raw,_xlfn.XLOOKUP(A497,SITE5!$C$4:$C$1223,SITE5!$E$4:$E$1223,_xlfn.XLOOKUP(A497,SITE5!$C$4:$C$1223,SITE5!$F$4:$F$1223)),_xlpm.cleanRaw,SUBSTITUTE(_xlpm.raw,"_PIN","."),_xlpm.mainPart,MID(_xlpm.cleanRaw,2,FIND(".",_xlpm.cleanRaw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7" t="str">
        <f>_xlfn.LET(_xlpm.raw,_xlfn.XLOOKUP(A497,SITE5!$C$4:$C$1223,SITE5!$E$4:$E$1223,_xlfn.XLOOKUP(A497,SITE5!$C$4:$C$1223,SITE5!$F$4:$F$1223)),_xlpm.cleanRaw,SUBSTITUTE(_xlpm.raw,"_PIN","."),_xlpm.mainPart,MID(_xlpm.cleanRaw,2,FIND(".",_xlpm.cleanRaw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7" t="str">
        <f>""</f>
        <v/>
      </c>
      <c r="K497" t="str">
        <f t="shared" si="7"/>
        <v>N29;VCCCORE;;36.21024;88.87968;;;;;</v>
      </c>
    </row>
    <row r="498" spans="1:11">
      <c r="A498" t="s">
        <v>3718</v>
      </c>
      <c r="B498" t="str">
        <f>_xlfn.XLOOKUP(A498,SITE1!$S$4:$S$1223,SITE1!$T$4:$T$1223)</f>
        <v>VCCCORE</v>
      </c>
      <c r="C498" t="str" cm="1">
        <f t="array" ref="C498">_xlfn.TEXTJOIN(",",TRUE,_xlfn.UNIQUE(TRANSPOSE(_xlfn.MAP(_xlfn.XLOOKUP(A498,SITE1!$C$4:$C$1223,SITE1!$G$4:$L$1223),_xlfn.LAMBDA(_xlpm.x,IF(_xlpm.x&lt;&gt;"",TRIM(CLEAN(LEFT(_xlpm.x,FIND(".",_xlpm.x &amp; ".")-1))),""))))))</f>
        <v/>
      </c>
      <c r="D498">
        <v>32.918399999999998</v>
      </c>
      <c r="E498">
        <v>88.879679999999993</v>
      </c>
      <c r="F498" t="str">
        <f>_xlfn.LET(_xlpm.raw,_xlfn.XLOOKUP(A498,SITE1!$C$4:$C$1223,SITE1!$E$4:$E$1223,_xlfn.XLOOKUP(A498,SITE1!$C$4:$C$1223,SITE1!$F$4:$F$1223)),_xlpm.cleanRaw,SUBSTITUTE(SUBSTITUTE(_xlpm.raw,"_PIN","."),"PIN","."),_xlpm.mainPart,MID(_xlpm.cleanRaw,2,FIND(".",_xlpm.cleanRaw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8" t="str">
        <f>_xlfn.LET(_xlpm.raw,_xlfn.XLOOKUP(A498,SITE3!$C$4:$C$1223,SITE3!$E$4:$E$1223,_xlfn.XLOOKUP(A498,SITE3!$C$4:$C$1223,SITE3!$F$4:$F$1223)),_xlpm.cleanRaw,SUBSTITUTE(_xlpm.raw,"_PIN","."),_xlpm.mainPart,MID(_xlpm.cleanRaw,2,FIND(".",_xlpm.cleanRaw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8" t="str">
        <f>_xlfn.LET(_xlpm.raw,_xlfn.XLOOKUP(A498,SITE5!$C$4:$C$1223,SITE5!$E$4:$E$1223,_xlfn.XLOOKUP(A498,SITE5!$C$4:$C$1223,SITE5!$F$4:$F$1223)),_xlpm.cleanRaw,SUBSTITUTE(_xlpm.raw,"_PIN","."),_xlpm.mainPart,MID(_xlpm.cleanRaw,2,FIND(".",_xlpm.cleanRaw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8" t="str">
        <f>_xlfn.LET(_xlpm.raw,_xlfn.XLOOKUP(A498,SITE5!$C$4:$C$1223,SITE5!$E$4:$E$1223,_xlfn.XLOOKUP(A498,SITE5!$C$4:$C$1223,SITE5!$F$4:$F$1223)),_xlpm.cleanRaw,SUBSTITUTE(_xlpm.raw,"_PIN","."),_xlpm.mainPart,MID(_xlpm.cleanRaw,2,FIND(".",_xlpm.cleanRaw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8" t="str">
        <f>""</f>
        <v/>
      </c>
      <c r="K498" t="str">
        <f t="shared" si="7"/>
        <v>N30;VCCCORE;;32.9184;88.87968;;;;;</v>
      </c>
    </row>
    <row r="499" spans="1:11">
      <c r="A499" t="s">
        <v>3719</v>
      </c>
      <c r="B499" t="str">
        <f>_xlfn.XLOOKUP(A499,SITE1!$S$4:$S$1223,SITE1!$T$4:$T$1223)</f>
        <v>VCCCORE</v>
      </c>
      <c r="C499" t="str" cm="1">
        <f t="array" ref="C499">_xlfn.TEXTJOIN(",",TRUE,_xlfn.UNIQUE(TRANSPOSE(_xlfn.MAP(_xlfn.XLOOKUP(A499,SITE1!$C$4:$C$1223,SITE1!$G$4:$L$1223),_xlfn.LAMBDA(_xlpm.x,IF(_xlpm.x&lt;&gt;"",TRIM(CLEAN(LEFT(_xlpm.x,FIND(".",_xlpm.x &amp; ".")-1))),""))))))</f>
        <v/>
      </c>
      <c r="D499">
        <v>26.334719999999901</v>
      </c>
      <c r="E499">
        <v>88.879679999999993</v>
      </c>
      <c r="F499" t="str">
        <f>_xlfn.LET(_xlpm.raw,_xlfn.XLOOKUP(A499,SITE1!$C$4:$C$1223,SITE1!$E$4:$E$1223,_xlfn.XLOOKUP(A499,SITE1!$C$4:$C$1223,SITE1!$F$4:$F$1223)),_xlpm.cleanRaw,SUBSTITUTE(SUBSTITUTE(_xlpm.raw,"_PIN","."),"PIN","."),_xlpm.mainPart,MID(_xlpm.cleanRaw,2,FIND(".",_xlpm.cleanRaw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9" t="str">
        <f>_xlfn.LET(_xlpm.raw,_xlfn.XLOOKUP(A499,SITE3!$C$4:$C$1223,SITE3!$E$4:$E$1223,_xlfn.XLOOKUP(A499,SITE3!$C$4:$C$1223,SITE3!$F$4:$F$1223)),_xlpm.cleanRaw,SUBSTITUTE(_xlpm.raw,"_PIN","."),_xlpm.mainPart,MID(_xlpm.cleanRaw,2,FIND(".",_xlpm.cleanRaw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9" t="str">
        <f>_xlfn.LET(_xlpm.raw,_xlfn.XLOOKUP(A499,SITE5!$C$4:$C$1223,SITE5!$E$4:$E$1223,_xlfn.XLOOKUP(A499,SITE5!$C$4:$C$1223,SITE5!$F$4:$F$1223)),_xlpm.cleanRaw,SUBSTITUTE(_xlpm.raw,"_PIN","."),_xlpm.mainPart,MID(_xlpm.cleanRaw,2,FIND(".",_xlpm.cleanRaw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9" t="str">
        <f>_xlfn.LET(_xlpm.raw,_xlfn.XLOOKUP(A499,SITE5!$C$4:$C$1223,SITE5!$E$4:$E$1223,_xlfn.XLOOKUP(A499,SITE5!$C$4:$C$1223,SITE5!$F$4:$F$1223)),_xlpm.cleanRaw,SUBSTITUTE(_xlpm.raw,"_PIN","."),_xlpm.mainPart,MID(_xlpm.cleanRaw,2,FIND(".",_xlpm.cleanRaw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9" t="str">
        <f>""</f>
        <v/>
      </c>
      <c r="K499" t="str">
        <f t="shared" si="7"/>
        <v>N32;VCCCORE;;26.3347199999999;88.87968;;;;;</v>
      </c>
    </row>
    <row r="500" spans="1:11">
      <c r="A500" t="s">
        <v>4163</v>
      </c>
      <c r="B500" t="str">
        <f>_xlfn.XLOOKUP(A500,SITE1!$S$4:$S$1223,SITE1!$T$4:$T$1223)</f>
        <v>VSS</v>
      </c>
      <c r="C500" t="str" cm="1">
        <f t="array" ref="C500">_xlfn.TEXTJOIN(",",TRUE,_xlfn.UNIQUE(TRANSPOSE(_xlfn.MAP(_xlfn.XLOOKUP(A500,SITE1!$C$4:$C$1223,SITE1!$G$4:$L$1223),_xlfn.LAMBDA(_xlpm.x,IF(_xlpm.x&lt;&gt;"",TRIM(CLEAN(LEFT(_xlpm.x,FIND(".",_xlpm.x &amp; ".")-1))),""))))))</f>
        <v/>
      </c>
      <c r="D500">
        <v>23.04288</v>
      </c>
      <c r="E500">
        <v>88.879679999999993</v>
      </c>
      <c r="F500" t="str">
        <f>_xlfn.LET(_xlpm.raw,_xlfn.XLOOKUP(A500,SITE1!$C$4:$C$1223,SITE1!$E$4:$E$1223,_xlfn.XLOOKUP(A500,SITE1!$C$4:$C$1223,SITE1!$F$4:$F$1223)),_xlpm.cleanRaw,SUBSTITUTE(SUBSTITUTE(_xlpm.raw,"_PIN","."),"PIN","."),_xlpm.mainPart,MID(_xlpm.cleanRaw,2,FIND(".",_xlpm.cleanRaw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0" t="str">
        <f>_xlfn.LET(_xlpm.raw,_xlfn.XLOOKUP(A500,SITE3!$C$4:$C$1223,SITE3!$E$4:$E$1223,_xlfn.XLOOKUP(A500,SITE3!$C$4:$C$1223,SITE3!$F$4:$F$1223)),_xlpm.cleanRaw,SUBSTITUTE(_xlpm.raw,"_PIN","."),_xlpm.mainPart,MID(_xlpm.cleanRaw,2,FIND(".",_xlpm.cleanRaw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0" t="str">
        <f>_xlfn.LET(_xlpm.raw,_xlfn.XLOOKUP(A500,SITE5!$C$4:$C$1223,SITE5!$E$4:$E$1223,_xlfn.XLOOKUP(A500,SITE5!$C$4:$C$1223,SITE5!$F$4:$F$1223)),_xlpm.cleanRaw,SUBSTITUTE(_xlpm.raw,"_PIN","."),_xlpm.mainPart,MID(_xlpm.cleanRaw,2,FIND(".",_xlpm.cleanRaw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0" t="str">
        <f>_xlfn.LET(_xlpm.raw,_xlfn.XLOOKUP(A500,SITE5!$C$4:$C$1223,SITE5!$E$4:$E$1223,_xlfn.XLOOKUP(A500,SITE5!$C$4:$C$1223,SITE5!$F$4:$F$1223)),_xlpm.cleanRaw,SUBSTITUTE(_xlpm.raw,"_PIN","."),_xlpm.mainPart,MID(_xlpm.cleanRaw,2,FIND(".",_xlpm.cleanRaw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0" t="str">
        <f>""</f>
        <v/>
      </c>
      <c r="K500" t="str">
        <f t="shared" si="7"/>
        <v>N33;VSS;;23.04288;88.87968;;;;;</v>
      </c>
    </row>
    <row r="501" spans="1:11">
      <c r="A501" t="s">
        <v>2870</v>
      </c>
      <c r="B501" t="str">
        <f>_xlfn.XLOOKUP(A501,SITE1!$S$4:$S$1223,SITE1!$T$4:$T$1223)</f>
        <v>NOA_N[8]</v>
      </c>
      <c r="C501" t="str" cm="1">
        <f t="array" ref="C501">_xlfn.TEXTJOIN(",",TRUE,_xlfn.UNIQUE(TRANSPOSE(_xlfn.MAP(_xlfn.XLOOKUP(A501,SITE1!$C$4:$C$1223,SITE1!$G$4:$L$1223),_xlfn.LAMBDA(_xlpm.x,IF(_xlpm.x&lt;&gt;"",TRIM(CLEAN(LEFT(_xlpm.x,FIND(".",_xlpm.x &amp; ".")-1))),""))))))</f>
        <v>TPA57</v>
      </c>
      <c r="D501">
        <v>19.75104</v>
      </c>
      <c r="E501">
        <v>88.879679999999993</v>
      </c>
      <c r="F501" t="str">
        <f>_xlfn.LET(_xlpm.raw,_xlfn.XLOOKUP(A501,SITE1!$C$4:$C$1223,SITE1!$E$4:$E$1223,_xlfn.XLOOKUP(A501,SITE1!$C$4:$C$1223,SITE1!$F$4:$F$1223)),_xlpm.cleanRaw,SUBSTITUTE(SUBSTITUTE(_xlpm.raw,"_PIN","."),"PIN","."),_xlpm.mainPart,MID(_xlpm.cleanRaw,2,FIND(".",_xlpm.cleanRaw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G501" t="str">
        <f>_xlfn.LET(_xlpm.raw,_xlfn.XLOOKUP(A501,SITE3!$C$4:$C$1223,SITE3!$E$4:$E$1223,_xlfn.XLOOKUP(A501,SITE3!$C$4:$C$1223,SITE3!$F$4:$F$1223)),_xlpm.cleanRaw,SUBSTITUTE(_xlpm.raw,"_PIN","."),_xlpm.mainPart,MID(_xlpm.cleanRaw,2,FIND(".",_xlpm.cleanRaw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503029</v>
      </c>
      <c r="H501" t="str">
        <f>_xlfn.LET(_xlpm.raw,_xlfn.XLOOKUP(A501,SITE5!$C$4:$C$1223,SITE5!$E$4:$E$1223,_xlfn.XLOOKUP(A501,SITE5!$C$4:$C$1223,SITE5!$F$4:$F$1223)),_xlpm.cleanRaw,SUBSTITUTE(_xlpm.raw,"_PIN","."),_xlpm.mainPart,MID(_xlpm.cleanRaw,2,FIND(".",_xlpm.cleanRaw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I501" t="str">
        <f>_xlfn.LET(_xlpm.raw,_xlfn.XLOOKUP(A501,SITE5!$C$4:$C$1223,SITE5!$E$4:$E$1223,_xlfn.XLOOKUP(A501,SITE5!$C$4:$C$1223,SITE5!$F$4:$F$1223)),_xlpm.cleanRaw,SUBSTITUTE(_xlpm.raw,"_PIN","."),_xlpm.mainPart,MID(_xlpm.cleanRaw,2,FIND(".",_xlpm.cleanRaw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J501" t="str">
        <f>""</f>
        <v/>
      </c>
      <c r="K501" t="str">
        <f t="shared" si="7"/>
        <v>N34;NOA_N[8];TPA57;19.75104;88.87968;507097;503029;708079;708079;</v>
      </c>
    </row>
    <row r="502" spans="1:11">
      <c r="A502" t="s">
        <v>2828</v>
      </c>
      <c r="B502" t="str">
        <f>_xlfn.XLOOKUP(A502,SITE1!$S$4:$S$1223,SITE1!$T$4:$T$1223)</f>
        <v>NOA_N[3]</v>
      </c>
      <c r="C502" t="str" cm="1">
        <f t="array" ref="C502">_xlfn.TEXTJOIN(",",TRUE,_xlfn.UNIQUE(TRANSPOSE(_xlfn.MAP(_xlfn.XLOOKUP(A502,SITE1!$C$4:$C$1223,SITE1!$G$4:$L$1223),_xlfn.LAMBDA(_xlpm.x,IF(_xlpm.x&lt;&gt;"",TRIM(CLEAN(LEFT(_xlpm.x,FIND(".",_xlpm.x &amp; ".")-1))),""))))))</f>
        <v>TPA52</v>
      </c>
      <c r="D502">
        <v>16.459199999999999</v>
      </c>
      <c r="E502">
        <v>88.879679999999993</v>
      </c>
      <c r="F502" t="str">
        <f>_xlfn.LET(_xlpm.raw,_xlfn.XLOOKUP(A502,SITE1!$C$4:$C$1223,SITE1!$E$4:$E$1223,_xlfn.XLOOKUP(A502,SITE1!$C$4:$C$1223,SITE1!$F$4:$F$1223)),_xlpm.cleanRaw,SUBSTITUTE(SUBSTITUTE(_xlpm.raw,"_PIN","."),"PIN","."),_xlpm.mainPart,MID(_xlpm.cleanRaw,2,FIND(".",_xlpm.cleanRaw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G502" t="str">
        <f>_xlfn.LET(_xlpm.raw,_xlfn.XLOOKUP(A502,SITE3!$C$4:$C$1223,SITE3!$E$4:$E$1223,_xlfn.XLOOKUP(A502,SITE3!$C$4:$C$1223,SITE3!$F$4:$F$1223)),_xlpm.cleanRaw,SUBSTITUTE(_xlpm.raw,"_PIN","."),_xlpm.mainPart,MID(_xlpm.cleanRaw,2,FIND(".",_xlpm.cleanRaw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807007</v>
      </c>
      <c r="H502" t="str">
        <f>_xlfn.LET(_xlpm.raw,_xlfn.XLOOKUP(A502,SITE5!$C$4:$C$1223,SITE5!$E$4:$E$1223,_xlfn.XLOOKUP(A502,SITE5!$C$4:$C$1223,SITE5!$F$4:$F$1223)),_xlpm.cleanRaw,SUBSTITUTE(_xlpm.raw,"_PIN","."),_xlpm.mainPart,MID(_xlpm.cleanRaw,2,FIND(".",_xlpm.cleanRaw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I502" t="str">
        <f>_xlfn.LET(_xlpm.raw,_xlfn.XLOOKUP(A502,SITE5!$C$4:$C$1223,SITE5!$E$4:$E$1223,_xlfn.XLOOKUP(A502,SITE5!$C$4:$C$1223,SITE5!$F$4:$F$1223)),_xlpm.cleanRaw,SUBSTITUTE(_xlpm.raw,"_PIN","."),_xlpm.mainPart,MID(_xlpm.cleanRaw,2,FIND(".",_xlpm.cleanRaw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J502" t="str">
        <f>""</f>
        <v/>
      </c>
      <c r="K502" t="str">
        <f t="shared" si="7"/>
        <v>N35;NOA_N[3];TPA52;16.4592;88.87968;505081;807007;603115;603115;</v>
      </c>
    </row>
    <row r="503" spans="1:11">
      <c r="A503" t="s">
        <v>2801</v>
      </c>
      <c r="B503" t="str">
        <f>_xlfn.XLOOKUP(A503,SITE1!$S$4:$S$1223,SITE1!$T$4:$T$1223)</f>
        <v>NOA_N[13]</v>
      </c>
      <c r="C503" t="str" cm="1">
        <f t="array" ref="C503">_xlfn.TEXTJOIN(",",TRUE,_xlfn.UNIQUE(TRANSPOSE(_xlfn.MAP(_xlfn.XLOOKUP(A503,SITE1!$C$4:$C$1223,SITE1!$G$4:$L$1223),_xlfn.LAMBDA(_xlpm.x,IF(_xlpm.x&lt;&gt;"",TRIM(CLEAN(LEFT(_xlpm.x,FIND(".",_xlpm.x &amp; ".")-1))),""))))))</f>
        <v>TPA62</v>
      </c>
      <c r="D503">
        <v>13.167359999999899</v>
      </c>
      <c r="E503">
        <v>88.879679999999993</v>
      </c>
      <c r="F503" t="str">
        <f>_xlfn.LET(_xlpm.raw,_xlfn.XLOOKUP(A503,SITE1!$C$4:$C$1223,SITE1!$E$4:$E$1223,_xlfn.XLOOKUP(A503,SITE1!$C$4:$C$1223,SITE1!$F$4:$F$1223)),_xlpm.cleanRaw,SUBSTITUTE(SUBSTITUTE(_xlpm.raw,"_PIN","."),"PIN","."),_xlpm.mainPart,MID(_xlpm.cleanRaw,2,FIND(".",_xlpm.cleanRaw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G503" t="str">
        <f>_xlfn.LET(_xlpm.raw,_xlfn.XLOOKUP(A503,SITE3!$C$4:$C$1223,SITE3!$E$4:$E$1223,_xlfn.XLOOKUP(A503,SITE3!$C$4:$C$1223,SITE3!$F$4:$F$1223)),_xlpm.cleanRaw,SUBSTITUTE(_xlpm.raw,"_PIN","."),_xlpm.mainPart,MID(_xlpm.cleanRaw,2,FIND(".",_xlpm.cleanRaw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503011</v>
      </c>
      <c r="H503" t="str">
        <f>_xlfn.LET(_xlpm.raw,_xlfn.XLOOKUP(A503,SITE5!$C$4:$C$1223,SITE5!$E$4:$E$1223,_xlfn.XLOOKUP(A503,SITE5!$C$4:$C$1223,SITE5!$F$4:$F$1223)),_xlpm.cleanRaw,SUBSTITUTE(_xlpm.raw,"_PIN","."),_xlpm.mainPart,MID(_xlpm.cleanRaw,2,FIND(".",_xlpm.cleanRaw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I503" t="str">
        <f>_xlfn.LET(_xlpm.raw,_xlfn.XLOOKUP(A503,SITE5!$C$4:$C$1223,SITE5!$E$4:$E$1223,_xlfn.XLOOKUP(A503,SITE5!$C$4:$C$1223,SITE5!$F$4:$F$1223)),_xlpm.cleanRaw,SUBSTITUTE(_xlpm.raw,"_PIN","."),_xlpm.mainPart,MID(_xlpm.cleanRaw,2,FIND(".",_xlpm.cleanRaw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J503" t="str">
        <f>""</f>
        <v/>
      </c>
      <c r="K503" t="str">
        <f t="shared" si="7"/>
        <v>N36;NOA_N[13];TPA62;13.1673599999999;88.87968;507096;503011;708053;708053;</v>
      </c>
    </row>
    <row r="504" spans="1:11">
      <c r="A504" t="s">
        <v>2835</v>
      </c>
      <c r="B504" t="str">
        <f>_xlfn.XLOOKUP(A504,SITE1!$S$4:$S$1223,SITE1!$T$4:$T$1223)</f>
        <v>NOA_N[4]</v>
      </c>
      <c r="C504" t="str" cm="1">
        <f t="array" ref="C504">_xlfn.TEXTJOIN(",",TRUE,_xlfn.UNIQUE(TRANSPOSE(_xlfn.MAP(_xlfn.XLOOKUP(A504,SITE1!$C$4:$C$1223,SITE1!$G$4:$L$1223),_xlfn.LAMBDA(_xlpm.x,IF(_xlpm.x&lt;&gt;"",TRIM(CLEAN(LEFT(_xlpm.x,FIND(".",_xlpm.x &amp; ".")-1))),""))))))</f>
        <v>TPA53</v>
      </c>
      <c r="D504">
        <v>9.8755199999999999</v>
      </c>
      <c r="E504">
        <v>88.879679999999993</v>
      </c>
      <c r="F504" t="str">
        <f>_xlfn.LET(_xlpm.raw,_xlfn.XLOOKUP(A504,SITE1!$C$4:$C$1223,SITE1!$E$4:$E$1223,_xlfn.XLOOKUP(A504,SITE1!$C$4:$C$1223,SITE1!$F$4:$F$1223)),_xlpm.cleanRaw,SUBSTITUTE(SUBSTITUTE(_xlpm.raw,"_PIN","."),"PIN","."),_xlpm.mainPart,MID(_xlpm.cleanRaw,2,FIND(".",_xlpm.cleanRaw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G504" t="str">
        <f>_xlfn.LET(_xlpm.raw,_xlfn.XLOOKUP(A504,SITE3!$C$4:$C$1223,SITE3!$E$4:$E$1223,_xlfn.XLOOKUP(A504,SITE3!$C$4:$C$1223,SITE3!$F$4:$F$1223)),_xlpm.cleanRaw,SUBSTITUTE(_xlpm.raw,"_PIN","."),_xlpm.mainPart,MID(_xlpm.cleanRaw,2,FIND(".",_xlpm.cleanRaw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807037</v>
      </c>
      <c r="H504" t="str">
        <f>_xlfn.LET(_xlpm.raw,_xlfn.XLOOKUP(A504,SITE5!$C$4:$C$1223,SITE5!$E$4:$E$1223,_xlfn.XLOOKUP(A504,SITE5!$C$4:$C$1223,SITE5!$F$4:$F$1223)),_xlpm.cleanRaw,SUBSTITUTE(_xlpm.raw,"_PIN","."),_xlpm.mainPart,MID(_xlpm.cleanRaw,2,FIND(".",_xlpm.cleanRaw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I504" t="str">
        <f>_xlfn.LET(_xlpm.raw,_xlfn.XLOOKUP(A504,SITE5!$C$4:$C$1223,SITE5!$E$4:$E$1223,_xlfn.XLOOKUP(A504,SITE5!$C$4:$C$1223,SITE5!$F$4:$F$1223)),_xlpm.cleanRaw,SUBSTITUTE(_xlpm.raw,"_PIN","."),_xlpm.mainPart,MID(_xlpm.cleanRaw,2,FIND(".",_xlpm.cleanRaw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J504" t="str">
        <f>""</f>
        <v/>
      </c>
      <c r="K504" t="str">
        <f t="shared" si="7"/>
        <v>N37;NOA_N[4];TPA53;9.87552;88.87968;505051;807037;602067;602067;</v>
      </c>
    </row>
    <row r="505" spans="1:11">
      <c r="A505" t="s">
        <v>528</v>
      </c>
      <c r="B505" t="str">
        <f>_xlfn.XLOOKUP(A505,SITE1!$S$4:$S$1223,SITE1!$T$4:$T$1223)</f>
        <v>CPU_JTAG_TRST_N</v>
      </c>
      <c r="C505" t="str" cm="1">
        <f t="array" ref="C505">_xlfn.TEXTJOIN(",",TRUE,_xlfn.UNIQUE(TRANSPOSE(_xlfn.MAP(_xlfn.XLOOKUP(A505,SITE1!$C$4:$C$1223,SITE1!$G$4:$L$1223),_xlfn.LAMBDA(_xlpm.x,IF(_xlpm.x&lt;&gt;"",TRIM(CLEAN(LEFT(_xlpm.x,FIND(".",_xlpm.x &amp; ".")-1))),""))))))</f>
        <v>UA11,TPA83,RA361</v>
      </c>
      <c r="D505">
        <v>6.5836799999999904</v>
      </c>
      <c r="E505">
        <v>88.879679999999993</v>
      </c>
      <c r="F505" t="str">
        <f>_xlfn.LET(_xlpm.raw,_xlfn.XLOOKUP(A505,SITE1!$C$4:$C$1223,SITE1!$E$4:$E$1223,_xlfn.XLOOKUP(A505,SITE1!$C$4:$C$1223,SITE1!$F$4:$F$1223)),_xlpm.cleanRaw,SUBSTITUTE(SUBSTITUTE(_xlpm.raw,"_PIN","."),"PIN","."),_xlpm.mainPart,MID(_xlpm.cleanRaw,2,FIND(".",_xlpm.cleanRaw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G505" t="str">
        <f>_xlfn.LET(_xlpm.raw,_xlfn.XLOOKUP(A505,SITE3!$C$4:$C$1223,SITE3!$E$4:$E$1223,_xlfn.XLOOKUP(A505,SITE3!$C$4:$C$1223,SITE3!$F$4:$F$1223)),_xlpm.cleanRaw,SUBSTITUTE(_xlpm.raw,"_PIN","."),_xlpm.mainPart,MID(_xlpm.cleanRaw,2,FIND(".",_xlpm.cleanRaw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808068</v>
      </c>
      <c r="H505" t="str">
        <f>_xlfn.LET(_xlpm.raw,_xlfn.XLOOKUP(A505,SITE5!$C$4:$C$1223,SITE5!$E$4:$E$1223,_xlfn.XLOOKUP(A505,SITE5!$C$4:$C$1223,SITE5!$F$4:$F$1223)),_xlpm.cleanRaw,SUBSTITUTE(_xlpm.raw,"_PIN","."),_xlpm.mainPart,MID(_xlpm.cleanRaw,2,FIND(".",_xlpm.cleanRaw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I505" t="str">
        <f>_xlfn.LET(_xlpm.raw,_xlfn.XLOOKUP(A505,SITE5!$C$4:$C$1223,SITE5!$E$4:$E$1223,_xlfn.XLOOKUP(A505,SITE5!$C$4:$C$1223,SITE5!$F$4:$F$1223)),_xlpm.cleanRaw,SUBSTITUTE(_xlpm.raw,"_PIN","."),_xlpm.mainPart,MID(_xlpm.cleanRaw,2,FIND(".",_xlpm.cleanRaw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J505" t="str">
        <f>""</f>
        <v/>
      </c>
      <c r="K505" t="str">
        <f t="shared" si="7"/>
        <v>N38;CPU_JTAG_TRST_N;UA11,TPA83,RA361;6.58367999999999;88.87968;507095;808068;709003;709003;</v>
      </c>
    </row>
    <row r="506" spans="1:11">
      <c r="A506" t="s">
        <v>495</v>
      </c>
      <c r="B506" t="str">
        <f>_xlfn.XLOOKUP(A506,SITE1!$S$4:$S$1223,SITE1!$T$4:$T$1223)</f>
        <v>CPU_JTAG_TDI</v>
      </c>
      <c r="C506" t="str" cm="1">
        <f t="array" ref="C506">_xlfn.TEXTJOIN(",",TRUE,_xlfn.UNIQUE(TRANSPOSE(_xlfn.MAP(_xlfn.XLOOKUP(A506,SITE1!$C$4:$C$1223,SITE1!$G$4:$L$1223),_xlfn.LAMBDA(_xlpm.x,IF(_xlpm.x&lt;&gt;"",TRIM(CLEAN(LEFT(_xlpm.x,FIND(".",_xlpm.x &amp; ".")-1))),""))))))</f>
        <v>UA10,TPA80,RA357</v>
      </c>
      <c r="D506">
        <v>3.2918399999999899</v>
      </c>
      <c r="E506">
        <v>88.879679999999993</v>
      </c>
      <c r="F506" t="str">
        <f>_xlfn.LET(_xlpm.raw,_xlfn.XLOOKUP(A506,SITE1!$C$4:$C$1223,SITE1!$E$4:$E$1223,_xlfn.XLOOKUP(A506,SITE1!$C$4:$C$1223,SITE1!$F$4:$F$1223)),_xlpm.cleanRaw,SUBSTITUTE(SUBSTITUTE(_xlpm.raw,"_PIN","."),"PIN","."),_xlpm.mainPart,MID(_xlpm.cleanRaw,2,FIND(".",_xlpm.cleanRaw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G506" t="str">
        <f>_xlfn.LET(_xlpm.raw,_xlfn.XLOOKUP(A506,SITE3!$C$4:$C$1223,SITE3!$E$4:$E$1223,_xlfn.XLOOKUP(A506,SITE3!$C$4:$C$1223,SITE3!$F$4:$F$1223)),_xlpm.cleanRaw,SUBSTITUTE(_xlpm.raw,"_PIN","."),_xlpm.mainPart,MID(_xlpm.cleanRaw,2,FIND(".",_xlpm.cleanRaw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809121</v>
      </c>
      <c r="H506" t="str">
        <f>_xlfn.LET(_xlpm.raw,_xlfn.XLOOKUP(A506,SITE5!$C$4:$C$1223,SITE5!$E$4:$E$1223,_xlfn.XLOOKUP(A506,SITE5!$C$4:$C$1223,SITE5!$F$4:$F$1223)),_xlpm.cleanRaw,SUBSTITUTE(_xlpm.raw,"_PIN","."),_xlpm.mainPart,MID(_xlpm.cleanRaw,2,FIND(".",_xlpm.cleanRaw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I506" t="str">
        <f>_xlfn.LET(_xlpm.raw,_xlfn.XLOOKUP(A506,SITE5!$C$4:$C$1223,SITE5!$E$4:$E$1223,_xlfn.XLOOKUP(A506,SITE5!$C$4:$C$1223,SITE5!$F$4:$F$1223)),_xlpm.cleanRaw,SUBSTITUTE(_xlpm.raw,"_PIN","."),_xlpm.mainPart,MID(_xlpm.cleanRaw,2,FIND(".",_xlpm.cleanRaw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J506" t="str">
        <f>""</f>
        <v/>
      </c>
      <c r="K506" t="str">
        <f t="shared" si="7"/>
        <v>N39;CPU_JTAG_TDI;UA10,TPA80,RA357;3.29183999999999;88.87968;507127;809121;709001;709001;</v>
      </c>
    </row>
    <row r="507" spans="1:11">
      <c r="A507" t="s">
        <v>506</v>
      </c>
      <c r="B507" t="str">
        <f>_xlfn.XLOOKUP(A507,SITE1!$S$4:$S$1223,SITE1!$T$4:$T$1223)</f>
        <v>CPU_JTAG_TDO</v>
      </c>
      <c r="C507" t="str" cm="1">
        <f t="array" ref="C507">_xlfn.TEXTJOIN(",",TRUE,_xlfn.UNIQUE(TRANSPOSE(_xlfn.MAP(_xlfn.XLOOKUP(A507,SITE1!$C$4:$C$1223,SITE1!$G$4:$L$1223),_xlfn.LAMBDA(_xlpm.x,IF(_xlpm.x&lt;&gt;"",TRIM(CLEAN(LEFT(_xlpm.x,FIND(".",_xlpm.x &amp; ".")-1))),""))))))</f>
        <v>UA10,TPA82,RA358</v>
      </c>
      <c r="D507">
        <v>0</v>
      </c>
      <c r="E507">
        <v>88.879679999999993</v>
      </c>
      <c r="F507" t="str">
        <f>_xlfn.LET(_xlpm.raw,_xlfn.XLOOKUP(A507,SITE1!$C$4:$C$1223,SITE1!$E$4:$E$1223,_xlfn.XLOOKUP(A507,SITE1!$C$4:$C$1223,SITE1!$F$4:$F$1223)),_xlpm.cleanRaw,SUBSTITUTE(SUBSTITUTE(_xlpm.raw,"_PIN","."),"PIN","."),_xlpm.mainPart,MID(_xlpm.cleanRaw,2,FIND(".",_xlpm.cleanRaw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G507" t="str">
        <f>_xlfn.LET(_xlpm.raw,_xlfn.XLOOKUP(A507,SITE3!$C$4:$C$1223,SITE3!$E$4:$E$1223,_xlfn.XLOOKUP(A507,SITE3!$C$4:$C$1223,SITE3!$F$4:$F$1223)),_xlpm.cleanRaw,SUBSTITUTE(_xlpm.raw,"_PIN","."),_xlpm.mainPart,MID(_xlpm.cleanRaw,2,FIND(".",_xlpm.cleanRaw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809122</v>
      </c>
      <c r="H507" t="str">
        <f>_xlfn.LET(_xlpm.raw,_xlfn.XLOOKUP(A507,SITE5!$C$4:$C$1223,SITE5!$E$4:$E$1223,_xlfn.XLOOKUP(A507,SITE5!$C$4:$C$1223,SITE5!$F$4:$F$1223)),_xlpm.cleanRaw,SUBSTITUTE(_xlpm.raw,"_PIN","."),_xlpm.mainPart,MID(_xlpm.cleanRaw,2,FIND(".",_xlpm.cleanRaw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I507" t="str">
        <f>_xlfn.LET(_xlpm.raw,_xlfn.XLOOKUP(A507,SITE5!$C$4:$C$1223,SITE5!$E$4:$E$1223,_xlfn.XLOOKUP(A507,SITE5!$C$4:$C$1223,SITE5!$F$4:$F$1223)),_xlpm.cleanRaw,SUBSTITUTE(_xlpm.raw,"_PIN","."),_xlpm.mainPart,MID(_xlpm.cleanRaw,2,FIND(".",_xlpm.cleanRaw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J507" t="str">
        <f>""</f>
        <v/>
      </c>
      <c r="K507" t="str">
        <f t="shared" si="7"/>
        <v>N40;CPU_JTAG_TDO;UA10,TPA82,RA358;0;88.87968;507128;809122;709002;709002;</v>
      </c>
    </row>
    <row r="508" spans="1:11">
      <c r="A508" t="s">
        <v>4166</v>
      </c>
      <c r="B508" t="str">
        <f>_xlfn.XLOOKUP(A508,SITE1!$S$4:$S$1223,SITE1!$T$4:$T$1223)</f>
        <v>VSS</v>
      </c>
      <c r="C508" t="str" cm="1">
        <f t="array" ref="C508">_xlfn.TEXTJOIN(",",TRUE,_xlfn.UNIQUE(TRANSPOSE(_xlfn.MAP(_xlfn.XLOOKUP(A508,SITE1!$C$4:$C$1223,SITE1!$G$4:$L$1223),_xlfn.LAMBDA(_xlpm.x,IF(_xlpm.x&lt;&gt;"",TRIM(CLEAN(LEFT(_xlpm.x,FIND(".",_xlpm.x &amp; ".")-1))),""))))))</f>
        <v/>
      </c>
      <c r="D508">
        <v>128.38176000000001</v>
      </c>
      <c r="E508">
        <v>85.58784</v>
      </c>
      <c r="F508" t="str">
        <f>_xlfn.LET(_xlpm.raw,_xlfn.XLOOKUP(A508,SITE1!$C$4:$C$1223,SITE1!$E$4:$E$1223,_xlfn.XLOOKUP(A508,SITE1!$C$4:$C$1223,SITE1!$F$4:$F$1223)),_xlpm.cleanRaw,SUBSTITUTE(SUBSTITUTE(_xlpm.raw,"_PIN","."),"PIN","."),_xlpm.mainPart,MID(_xlpm.cleanRaw,2,FIND(".",_xlpm.cleanRaw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_xlfn.LET(_xlpm.raw,_xlfn.XLOOKUP(A508,SITE3!$C$4:$C$1223,SITE3!$E$4:$E$1223,_xlfn.XLOOKUP(A508,SITE3!$C$4:$C$1223,SITE3!$F$4:$F$1223)),_xlpm.cleanRaw,SUBSTITUTE(_xlpm.raw,"_PIN","."),_xlpm.mainPart,MID(_xlpm.cleanRaw,2,FIND(".",_xlpm.cleanRaw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8" t="str">
        <f>_xlfn.LET(_xlpm.raw,_xlfn.XLOOKUP(A508,SITE5!$C$4:$C$1223,SITE5!$E$4:$E$1223,_xlfn.XLOOKUP(A508,SITE5!$C$4:$C$1223,SITE5!$F$4:$F$1223)),_xlpm.cleanRaw,SUBSTITUTE(_xlpm.raw,"_PIN","."),_xlpm.mainPart,MID(_xlpm.cleanRaw,2,FIND(".",_xlpm.cleanRaw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8" t="str">
        <f>_xlfn.LET(_xlpm.raw,_xlfn.XLOOKUP(A508,SITE5!$C$4:$C$1223,SITE5!$E$4:$E$1223,_xlfn.XLOOKUP(A508,SITE5!$C$4:$C$1223,SITE5!$F$4:$F$1223)),_xlpm.cleanRaw,SUBSTITUTE(_xlpm.raw,"_PIN","."),_xlpm.mainPart,MID(_xlpm.cleanRaw,2,FIND(".",_xlpm.cleanRaw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8" t="str">
        <f>""</f>
        <v/>
      </c>
      <c r="K508" t="str">
        <f t="shared" si="7"/>
        <v>P1;VSS;;128.38176;85.58784;;;;;</v>
      </c>
    </row>
    <row r="509" spans="1:11">
      <c r="A509" t="s">
        <v>3312</v>
      </c>
      <c r="B509" t="str">
        <f>_xlfn.XLOOKUP(A509,SITE1!$S$4:$S$1223,SITE1!$T$4:$T$1223)</f>
        <v>PCIEX16_TXN[15]</v>
      </c>
      <c r="C509" t="str" cm="1">
        <f t="array" ref="C509">_xlfn.TEXTJOIN(",",TRUE,_xlfn.UNIQUE(TRANSPOSE(_xlfn.MAP(_xlfn.XLOOKUP(A509,SITE1!$C$4:$C$1223,SITE1!$G$4:$L$1223),_xlfn.LAMBDA(_xlpm.x,IF(_xlpm.x&lt;&gt;"",TRIM(CLEAN(LEFT(_xlpm.x,FIND(".",_xlpm.x &amp; ".")-1))),""))))))</f>
        <v>LA131,CA131,KA116</v>
      </c>
      <c r="D509">
        <v>125.08992000000001</v>
      </c>
      <c r="E509">
        <v>85.58784</v>
      </c>
      <c r="F509" t="str">
        <f>_xlfn.LET(_xlpm.raw,_xlfn.XLOOKUP(A509,SITE1!$C$4:$C$1223,SITE1!$E$4:$E$1223,_xlfn.XLOOKUP(A509,SITE1!$C$4:$C$1223,SITE1!$F$4:$F$1223)),_xlpm.cleanRaw,SUBSTITUTE(SUBSTITUTE(_xlpm.raw,"_PIN","."),"PIN","."),_xlpm.mainPart,MID(_xlpm.cleanRaw,2,FIND(".",_xlpm.cleanRaw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G509" t="str">
        <f>_xlfn.LET(_xlpm.raw,_xlfn.XLOOKUP(A509,SITE3!$C$4:$C$1223,SITE3!$E$4:$E$1223,_xlfn.XLOOKUP(A509,SITE3!$C$4:$C$1223,SITE3!$F$4:$F$1223)),_xlpm.cleanRaw,SUBSTITUTE(_xlpm.raw,"_PIN","."),_xlpm.mainPart,MID(_xlpm.cleanRaw,2,FIND(".",_xlpm.cleanRaw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09" t="str">
        <f>_xlfn.LET(_xlpm.raw,_xlfn.XLOOKUP(A509,SITE5!$C$4:$C$1223,SITE5!$E$4:$E$1223,_xlfn.XLOOKUP(A509,SITE5!$C$4:$C$1223,SITE5!$F$4:$F$1223)),_xlpm.cleanRaw,SUBSTITUTE(_xlpm.raw,"_PIN","."),_xlpm.mainPart,MID(_xlpm.cleanRaw,2,FIND(".",_xlpm.cleanRaw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09" t="str">
        <f>_xlfn.LET(_xlpm.raw,_xlfn.XLOOKUP(A509,SITE5!$C$4:$C$1223,SITE5!$E$4:$E$1223,_xlfn.XLOOKUP(A509,SITE5!$C$4:$C$1223,SITE5!$F$4:$F$1223)),_xlpm.cleanRaw,SUBSTITUTE(_xlpm.raw,"_PIN","."),_xlpm.mainPart,MID(_xlpm.cleanRaw,2,FIND(".",_xlpm.cleanRaw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09" t="str">
        <f>""</f>
        <v/>
      </c>
      <c r="K509" t="str">
        <f t="shared" si="7"/>
        <v>P2;PCIEX16_TXN[15];LA131,CA131,KA116;125.08992;85.58784;506030;807001;603109;603109;</v>
      </c>
    </row>
    <row r="510" spans="1:11">
      <c r="A510" t="s">
        <v>3385</v>
      </c>
      <c r="B510" t="str">
        <f>_xlfn.XLOOKUP(A510,SITE1!$S$4:$S$1223,SITE1!$T$4:$T$1223)</f>
        <v>PCIEX16_TXP[15]</v>
      </c>
      <c r="C510" t="str" cm="1">
        <f t="array" ref="C510">_xlfn.TEXTJOIN(",",TRUE,_xlfn.UNIQUE(TRANSPOSE(_xlfn.MAP(_xlfn.XLOOKUP(A510,SITE1!$C$4:$C$1223,SITE1!$G$4:$L$1223),_xlfn.LAMBDA(_xlpm.x,IF(_xlpm.x&lt;&gt;"",TRIM(CLEAN(LEFT(_xlpm.x,FIND(".",_xlpm.x &amp; ".")-1))),""))))))</f>
        <v>LA132,CA132,KA116</v>
      </c>
      <c r="D510">
        <v>121.79808</v>
      </c>
      <c r="E510">
        <v>85.58784</v>
      </c>
      <c r="F510" t="str">
        <f>_xlfn.LET(_xlpm.raw,_xlfn.XLOOKUP(A510,SITE1!$C$4:$C$1223,SITE1!$E$4:$E$1223,_xlfn.XLOOKUP(A510,SITE1!$C$4:$C$1223,SITE1!$F$4:$F$1223)),_xlpm.cleanRaw,SUBSTITUTE(SUBSTITUTE(_xlpm.raw,"_PIN","."),"PIN","."),_xlpm.mainPart,MID(_xlpm.cleanRaw,2,FIND(".",_xlpm.cleanRaw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G510" t="str">
        <f>_xlfn.LET(_xlpm.raw,_xlfn.XLOOKUP(A510,SITE3!$C$4:$C$1223,SITE3!$E$4:$E$1223,_xlfn.XLOOKUP(A510,SITE3!$C$4:$C$1223,SITE3!$F$4:$F$1223)),_xlpm.cleanRaw,SUBSTITUTE(_xlpm.raw,"_PIN","."),_xlpm.mainPart,MID(_xlpm.cleanRaw,2,FIND(".",_xlpm.cleanRaw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10" t="str">
        <f>_xlfn.LET(_xlpm.raw,_xlfn.XLOOKUP(A510,SITE5!$C$4:$C$1223,SITE5!$E$4:$E$1223,_xlfn.XLOOKUP(A510,SITE5!$C$4:$C$1223,SITE5!$F$4:$F$1223)),_xlpm.cleanRaw,SUBSTITUTE(_xlpm.raw,"_PIN","."),_xlpm.mainPart,MID(_xlpm.cleanRaw,2,FIND(".",_xlpm.cleanRaw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10" t="str">
        <f>_xlfn.LET(_xlpm.raw,_xlfn.XLOOKUP(A510,SITE5!$C$4:$C$1223,SITE5!$E$4:$E$1223,_xlfn.XLOOKUP(A510,SITE5!$C$4:$C$1223,SITE5!$F$4:$F$1223)),_xlpm.cleanRaw,SUBSTITUTE(_xlpm.raw,"_PIN","."),_xlpm.mainPart,MID(_xlpm.cleanRaw,2,FIND(".",_xlpm.cleanRaw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10" t="str">
        <f>""</f>
        <v/>
      </c>
      <c r="K510" t="str">
        <f t="shared" si="7"/>
        <v>P3;PCIEX16_TXP[15];LA132,CA132,KA116;121.79808;85.58784;506028;807003;603110;603110;</v>
      </c>
    </row>
    <row r="511" spans="1:11">
      <c r="A511" t="s">
        <v>4169</v>
      </c>
      <c r="B511" t="str">
        <f>_xlfn.XLOOKUP(A511,SITE1!$S$4:$S$1223,SITE1!$T$4:$T$1223)</f>
        <v>VSS</v>
      </c>
      <c r="C511" t="str" cm="1">
        <f t="array" ref="C511">_xlfn.TEXTJOIN(",",TRUE,_xlfn.UNIQUE(TRANSPOSE(_xlfn.MAP(_xlfn.XLOOKUP(A511,SITE1!$C$4:$C$1223,SITE1!$G$4:$L$1223),_xlfn.LAMBDA(_xlpm.x,IF(_xlpm.x&lt;&gt;"",TRIM(CLEAN(LEFT(_xlpm.x,FIND(".",_xlpm.x &amp; ".")-1))),""))))))</f>
        <v/>
      </c>
      <c r="D511">
        <v>118.50624000000001</v>
      </c>
      <c r="E511">
        <v>85.58784</v>
      </c>
      <c r="F511" t="str">
        <f>_xlfn.LET(_xlpm.raw,_xlfn.XLOOKUP(A511,SITE1!$C$4:$C$1223,SITE1!$E$4:$E$1223,_xlfn.XLOOKUP(A511,SITE1!$C$4:$C$1223,SITE1!$F$4:$F$1223)),_xlpm.cleanRaw,SUBSTITUTE(SUBSTITUTE(_xlpm.raw,"_PIN","."),"PIN","."),_xlpm.mainPart,MID(_xlpm.cleanRaw,2,FIND(".",_xlpm.cleanRaw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1" t="str">
        <f>_xlfn.LET(_xlpm.raw,_xlfn.XLOOKUP(A511,SITE3!$C$4:$C$1223,SITE3!$E$4:$E$1223,_xlfn.XLOOKUP(A511,SITE3!$C$4:$C$1223,SITE3!$F$4:$F$1223)),_xlpm.cleanRaw,SUBSTITUTE(_xlpm.raw,"_PIN","."),_xlpm.mainPart,MID(_xlpm.cleanRaw,2,FIND(".",_xlpm.cleanRaw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1" t="str">
        <f>_xlfn.LET(_xlpm.raw,_xlfn.XLOOKUP(A511,SITE5!$C$4:$C$1223,SITE5!$E$4:$E$1223,_xlfn.XLOOKUP(A511,SITE5!$C$4:$C$1223,SITE5!$F$4:$F$1223)),_xlpm.cleanRaw,SUBSTITUTE(_xlpm.raw,"_PIN","."),_xlpm.mainPart,MID(_xlpm.cleanRaw,2,FIND(".",_xlpm.cleanRaw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1" t="str">
        <f>_xlfn.LET(_xlpm.raw,_xlfn.XLOOKUP(A511,SITE5!$C$4:$C$1223,SITE5!$E$4:$E$1223,_xlfn.XLOOKUP(A511,SITE5!$C$4:$C$1223,SITE5!$F$4:$F$1223)),_xlpm.cleanRaw,SUBSTITUTE(_xlpm.raw,"_PIN","."),_xlpm.mainPart,MID(_xlpm.cleanRaw,2,FIND(".",_xlpm.cleanRaw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1" t="str">
        <f>""</f>
        <v/>
      </c>
      <c r="K511" t="str">
        <f t="shared" si="7"/>
        <v>P4;VSS;;118.50624;85.58784;;;;;</v>
      </c>
    </row>
    <row r="512" spans="1:11">
      <c r="A512" t="s">
        <v>3183</v>
      </c>
      <c r="B512" t="str">
        <f>_xlfn.XLOOKUP(A512,SITE1!$S$4:$S$1223,SITE1!$T$4:$T$1223)</f>
        <v>PCIEX16_RXP[14]</v>
      </c>
      <c r="C512" t="str" cm="1">
        <f t="array" ref="C512">_xlfn.TEXTJOIN(",",TRUE,_xlfn.UNIQUE(TRANSPOSE(_xlfn.MAP(_xlfn.XLOOKUP(A512,SITE1!$C$4:$C$1223,SITE1!$G$4:$L$1223),_xlfn.LAMBDA(_xlpm.x,IF(_xlpm.x&lt;&gt;"",TRIM(CLEAN(LEFT(_xlpm.x,FIND(".",_xlpm.x &amp; ".")-1))),""))))))</f>
        <v>KA115,LA130</v>
      </c>
      <c r="D512">
        <v>115.2144</v>
      </c>
      <c r="E512">
        <v>85.58784</v>
      </c>
      <c r="F512" t="str">
        <f>_xlfn.LET(_xlpm.raw,_xlfn.XLOOKUP(A512,SITE1!$C$4:$C$1223,SITE1!$E$4:$E$1223,_xlfn.XLOOKUP(A512,SITE1!$C$4:$C$1223,SITE1!$F$4:$F$1223)),_xlpm.cleanRaw,SUBSTITUTE(SUBSTITUTE(_xlpm.raw,"_PIN","."),"PIN","."),_xlpm.mainPart,MID(_xlpm.cleanRaw,2,FIND(".",_xlpm.cleanRaw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G512" t="str">
        <f>_xlfn.LET(_xlpm.raw,_xlfn.XLOOKUP(A512,SITE3!$C$4:$C$1223,SITE3!$E$4:$E$1223,_xlfn.XLOOKUP(A512,SITE3!$C$4:$C$1223,SITE3!$F$4:$F$1223)),_xlpm.cleanRaw,SUBSTITUTE(_xlpm.raw,"_PIN","."),_xlpm.mainPart,MID(_xlpm.cleanRaw,2,FIND(".",_xlpm.cleanRaw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512" t="str">
        <f>_xlfn.LET(_xlpm.raw,_xlfn.XLOOKUP(A512,SITE5!$C$4:$C$1223,SITE5!$E$4:$E$1223,_xlfn.XLOOKUP(A512,SITE5!$C$4:$C$1223,SITE5!$F$4:$F$1223)),_xlpm.cleanRaw,SUBSTITUTE(_xlpm.raw,"_PIN","."),_xlpm.mainPart,MID(_xlpm.cleanRaw,2,FIND(".",_xlpm.cleanRaw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512" t="str">
        <f>_xlfn.LET(_xlpm.raw,_xlfn.XLOOKUP(A512,SITE5!$C$4:$C$1223,SITE5!$E$4:$E$1223,_xlfn.XLOOKUP(A512,SITE5!$C$4:$C$1223,SITE5!$F$4:$F$1223)),_xlpm.cleanRaw,SUBSTITUTE(_xlpm.raw,"_PIN","."),_xlpm.mainPart,MID(_xlpm.cleanRaw,2,FIND(".",_xlpm.cleanRaw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512" t="str">
        <f>""</f>
        <v/>
      </c>
      <c r="K512" t="str">
        <f t="shared" si="7"/>
        <v>P5;PCIEX16_RXP[14];KA115,LA130;115.2144;85.58784;507104;807009;603103;603103;</v>
      </c>
    </row>
    <row r="513" spans="1:11">
      <c r="A513" t="s">
        <v>3014</v>
      </c>
      <c r="B513" t="str">
        <f>_xlfn.XLOOKUP(A513,SITE1!$S$4:$S$1223,SITE1!$T$4:$T$1223)</f>
        <v>PCIEX16_RXN[14]</v>
      </c>
      <c r="C513" t="str" cm="1">
        <f t="array" ref="C513">_xlfn.TEXTJOIN(",",TRUE,_xlfn.UNIQUE(TRANSPOSE(_xlfn.MAP(_xlfn.XLOOKUP(A513,SITE1!$C$4:$C$1223,SITE1!$G$4:$L$1223),_xlfn.LAMBDA(_xlpm.x,IF(_xlpm.x&lt;&gt;"",TRIM(CLEAN(LEFT(_xlpm.x,FIND(".",_xlpm.x &amp; ".")-1))),""))))))</f>
        <v>KA115,LA129</v>
      </c>
      <c r="D513">
        <v>111.92256</v>
      </c>
      <c r="E513">
        <v>85.58784</v>
      </c>
      <c r="F513" t="str">
        <f>_xlfn.LET(_xlpm.raw,_xlfn.XLOOKUP(A513,SITE1!$C$4:$C$1223,SITE1!$E$4:$E$1223,_xlfn.XLOOKUP(A513,SITE1!$C$4:$C$1223,SITE1!$F$4:$F$1223)),_xlpm.cleanRaw,SUBSTITUTE(SUBSTITUTE(_xlpm.raw,"_PIN","."),"PIN","."),_xlpm.mainPart,MID(_xlpm.cleanRaw,2,FIND(".",_xlpm.cleanRaw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G513" t="str">
        <f>_xlfn.LET(_xlpm.raw,_xlfn.XLOOKUP(A513,SITE3!$C$4:$C$1223,SITE3!$E$4:$E$1223,_xlfn.XLOOKUP(A513,SITE3!$C$4:$C$1223,SITE3!$F$4:$F$1223)),_xlpm.cleanRaw,SUBSTITUTE(_xlpm.raw,"_PIN","."),_xlpm.mainPart,MID(_xlpm.cleanRaw,2,FIND(".",_xlpm.cleanRaw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513" t="str">
        <f>_xlfn.LET(_xlpm.raw,_xlfn.XLOOKUP(A513,SITE5!$C$4:$C$1223,SITE5!$E$4:$E$1223,_xlfn.XLOOKUP(A513,SITE5!$C$4:$C$1223,SITE5!$F$4:$F$1223)),_xlpm.cleanRaw,SUBSTITUTE(_xlpm.raw,"_PIN","."),_xlpm.mainPart,MID(_xlpm.cleanRaw,2,FIND(".",_xlpm.cleanRaw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513" t="str">
        <f>_xlfn.LET(_xlpm.raw,_xlfn.XLOOKUP(A513,SITE5!$C$4:$C$1223,SITE5!$E$4:$E$1223,_xlfn.XLOOKUP(A513,SITE5!$C$4:$C$1223,SITE5!$F$4:$F$1223)),_xlpm.cleanRaw,SUBSTITUTE(_xlpm.raw,"_PIN","."),_xlpm.mainPart,MID(_xlpm.cleanRaw,2,FIND(".",_xlpm.cleanRaw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513" t="str">
        <f>""</f>
        <v/>
      </c>
      <c r="K513" t="str">
        <f t="shared" si="7"/>
        <v>P6;PCIEX16_RXN[14];KA115,LA129;111.92256;85.58784;507103;807011;603104;603104;</v>
      </c>
    </row>
    <row r="514" spans="1:11">
      <c r="A514" t="s">
        <v>4171</v>
      </c>
      <c r="B514" t="str">
        <f>_xlfn.XLOOKUP(A514,SITE1!$S$4:$S$1223,SITE1!$T$4:$T$1223)</f>
        <v>VSS</v>
      </c>
      <c r="C514" t="str" cm="1">
        <f t="array" ref="C514">_xlfn.TEXTJOIN(",",TRUE,_xlfn.UNIQUE(TRANSPOSE(_xlfn.MAP(_xlfn.XLOOKUP(A514,SITE1!$C$4:$C$1223,SITE1!$G$4:$L$1223),_xlfn.LAMBDA(_xlpm.x,IF(_xlpm.x&lt;&gt;"",TRIM(CLEAN(LEFT(_xlpm.x,FIND(".",_xlpm.x &amp; ".")-1))),""))))))</f>
        <v/>
      </c>
      <c r="D514">
        <v>108.63072</v>
      </c>
      <c r="E514">
        <v>85.58784</v>
      </c>
      <c r="F514" t="str">
        <f>_xlfn.LET(_xlpm.raw,_xlfn.XLOOKUP(A514,SITE1!$C$4:$C$1223,SITE1!$E$4:$E$1223,_xlfn.XLOOKUP(A514,SITE1!$C$4:$C$1223,SITE1!$F$4:$F$1223)),_xlpm.cleanRaw,SUBSTITUTE(SUBSTITUTE(_xlpm.raw,"_PIN","."),"PIN","."),_xlpm.mainPart,MID(_xlpm.cleanRaw,2,FIND(".",_xlpm.cleanRaw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4" t="str">
        <f>_xlfn.LET(_xlpm.raw,_xlfn.XLOOKUP(A514,SITE3!$C$4:$C$1223,SITE3!$E$4:$E$1223,_xlfn.XLOOKUP(A514,SITE3!$C$4:$C$1223,SITE3!$F$4:$F$1223)),_xlpm.cleanRaw,SUBSTITUTE(_xlpm.raw,"_PIN","."),_xlpm.mainPart,MID(_xlpm.cleanRaw,2,FIND(".",_xlpm.cleanRaw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4" t="str">
        <f>_xlfn.LET(_xlpm.raw,_xlfn.XLOOKUP(A514,SITE5!$C$4:$C$1223,SITE5!$E$4:$E$1223,_xlfn.XLOOKUP(A514,SITE5!$C$4:$C$1223,SITE5!$F$4:$F$1223)),_xlpm.cleanRaw,SUBSTITUTE(_xlpm.raw,"_PIN","."),_xlpm.mainPart,MID(_xlpm.cleanRaw,2,FIND(".",_xlpm.cleanRaw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4" t="str">
        <f>_xlfn.LET(_xlpm.raw,_xlfn.XLOOKUP(A514,SITE5!$C$4:$C$1223,SITE5!$E$4:$E$1223,_xlfn.XLOOKUP(A514,SITE5!$C$4:$C$1223,SITE5!$F$4:$F$1223)),_xlpm.cleanRaw,SUBSTITUTE(_xlpm.raw,"_PIN","."),_xlpm.mainPart,MID(_xlpm.cleanRaw,2,FIND(".",_xlpm.cleanRaw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4" t="str">
        <f>""</f>
        <v/>
      </c>
      <c r="K514" t="str">
        <f t="shared" ref="K514:K577" si="8">A514&amp;";"&amp;B514&amp;";"&amp;C514&amp;";"&amp;D514&amp;";"&amp;E514&amp;";"&amp;F514&amp;";"&amp;G514&amp;";"&amp;H514&amp;";"&amp;I514&amp;";"&amp;J514</f>
        <v>P7;VSS;;108.63072;85.58784;;;;;</v>
      </c>
    </row>
    <row r="515" spans="1:11">
      <c r="A515" t="s">
        <v>290</v>
      </c>
      <c r="B515" t="str">
        <f>_xlfn.XLOOKUP(A515,SITE1!$S$4:$S$1223,SITE1!$T$4:$T$1223)</f>
        <v>PE4_AMON2</v>
      </c>
      <c r="C515" t="str" cm="1">
        <f t="array" ref="C515">_xlfn.TEXTJOIN(",",TRUE,_xlfn.UNIQUE(TRANSPOSE(_xlfn.MAP(_xlfn.XLOOKUP(A515,SITE1!$C$4:$C$1223,SITE1!$G$4:$L$1223),_xlfn.LAMBDA(_xlpm.x,IF(_xlpm.x&lt;&gt;"",TRIM(CLEAN(LEFT(_xlpm.x,FIND(".",_xlpm.x &amp; ".")-1))),""))))))</f>
        <v/>
      </c>
      <c r="D515">
        <v>105.33887999999899</v>
      </c>
      <c r="E515">
        <v>85.58784</v>
      </c>
      <c r="F515" t="str">
        <f>_xlfn.LET(_xlpm.raw,_xlfn.XLOOKUP(A515,SITE1!$C$4:$C$1223,SITE1!$E$4:$E$1223,_xlfn.XLOOKUP(A515,SITE1!$C$4:$C$1223,SITE1!$F$4:$F$1223)),_xlpm.cleanRaw,SUBSTITUTE(SUBSTITUTE(_xlpm.raw,"_PIN","."),"PIN","."),_xlpm.mainPart,MID(_xlpm.cleanRaw,2,FIND(".",_xlpm.cleanRaw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G515" t="str">
        <f>_xlfn.LET(_xlpm.raw,_xlfn.XLOOKUP(A515,SITE3!$C$4:$C$1223,SITE3!$E$4:$E$1223,_xlfn.XLOOKUP(A515,SITE3!$C$4:$C$1223,SITE3!$F$4:$F$1223)),_xlpm.cleanRaw,SUBSTITUTE(_xlpm.raw,"_PIN","."),_xlpm.mainPart,MID(_xlpm.cleanRaw,2,FIND(".",_xlpm.cleanRaw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809116</v>
      </c>
      <c r="H515" t="str">
        <f>_xlfn.LET(_xlpm.raw,_xlfn.XLOOKUP(A515,SITE5!$C$4:$C$1223,SITE5!$E$4:$E$1223,_xlfn.XLOOKUP(A515,SITE5!$C$4:$C$1223,SITE5!$F$4:$F$1223)),_xlpm.cleanRaw,SUBSTITUTE(_xlpm.raw,"_PIN","."),_xlpm.mainPart,MID(_xlpm.cleanRaw,2,FIND(".",_xlpm.cleanRaw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I515" t="str">
        <f>_xlfn.LET(_xlpm.raw,_xlfn.XLOOKUP(A515,SITE5!$C$4:$C$1223,SITE5!$E$4:$E$1223,_xlfn.XLOOKUP(A515,SITE5!$C$4:$C$1223,SITE5!$F$4:$F$1223)),_xlpm.cleanRaw,SUBSTITUTE(_xlpm.raw,"_PIN","."),_xlpm.mainPart,MID(_xlpm.cleanRaw,2,FIND(".",_xlpm.cleanRaw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J515" t="str">
        <f>""</f>
        <v/>
      </c>
      <c r="K515" t="str">
        <f t="shared" si="8"/>
        <v>P8;PE4_AMON2;;105.338879999999;85.58784;508082;809116;602074;602074;</v>
      </c>
    </row>
    <row r="516" spans="1:11">
      <c r="A516" t="s">
        <v>4167</v>
      </c>
      <c r="B516" t="str">
        <f>_xlfn.XLOOKUP(A516,SITE1!$S$4:$S$1223,SITE1!$T$4:$T$1223)</f>
        <v>VSS</v>
      </c>
      <c r="C516" t="str" cm="1">
        <f t="array" ref="C516">_xlfn.TEXTJOIN(",",TRUE,_xlfn.UNIQUE(TRANSPOSE(_xlfn.MAP(_xlfn.XLOOKUP(A516,SITE1!$C$4:$C$1223,SITE1!$G$4:$L$1223),_xlfn.LAMBDA(_xlpm.x,IF(_xlpm.x&lt;&gt;"",TRIM(CLEAN(LEFT(_xlpm.x,FIND(".",_xlpm.x &amp; ".")-1))),""))))))</f>
        <v/>
      </c>
      <c r="D516">
        <v>26.334719999999901</v>
      </c>
      <c r="E516">
        <v>85.58784</v>
      </c>
      <c r="F516" t="str">
        <f>_xlfn.LET(_xlpm.raw,_xlfn.XLOOKUP(A516,SITE1!$C$4:$C$1223,SITE1!$E$4:$E$1223,_xlfn.XLOOKUP(A516,SITE1!$C$4:$C$1223,SITE1!$F$4:$F$1223)),_xlpm.cleanRaw,SUBSTITUTE(SUBSTITUTE(_xlpm.raw,"_PIN","."),"PIN","."),_xlpm.mainPart,MID(_xlpm.cleanRaw,2,FIND(".",_xlpm.cleanRaw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6" t="str">
        <f>_xlfn.LET(_xlpm.raw,_xlfn.XLOOKUP(A516,SITE3!$C$4:$C$1223,SITE3!$E$4:$E$1223,_xlfn.XLOOKUP(A516,SITE3!$C$4:$C$1223,SITE3!$F$4:$F$1223)),_xlpm.cleanRaw,SUBSTITUTE(_xlpm.raw,"_PIN","."),_xlpm.mainPart,MID(_xlpm.cleanRaw,2,FIND(".",_xlpm.cleanRaw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6" t="str">
        <f>_xlfn.LET(_xlpm.raw,_xlfn.XLOOKUP(A516,SITE5!$C$4:$C$1223,SITE5!$E$4:$E$1223,_xlfn.XLOOKUP(A516,SITE5!$C$4:$C$1223,SITE5!$F$4:$F$1223)),_xlpm.cleanRaw,SUBSTITUTE(_xlpm.raw,"_PIN","."),_xlpm.mainPart,MID(_xlpm.cleanRaw,2,FIND(".",_xlpm.cleanRaw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6" t="str">
        <f>_xlfn.LET(_xlpm.raw,_xlfn.XLOOKUP(A516,SITE5!$C$4:$C$1223,SITE5!$E$4:$E$1223,_xlfn.XLOOKUP(A516,SITE5!$C$4:$C$1223,SITE5!$F$4:$F$1223)),_xlpm.cleanRaw,SUBSTITUTE(_xlpm.raw,"_PIN","."),_xlpm.mainPart,MID(_xlpm.cleanRaw,2,FIND(".",_xlpm.cleanRaw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6" t="str">
        <f>""</f>
        <v/>
      </c>
      <c r="K516" t="str">
        <f t="shared" si="8"/>
        <v>P32;VSS;;26.3347199999999;85.58784;;;;;</v>
      </c>
    </row>
    <row r="517" spans="1:11">
      <c r="A517" t="s">
        <v>3431</v>
      </c>
      <c r="B517" t="str">
        <f>_xlfn.XLOOKUP(A517,SITE1!$S$4:$S$1223,SITE1!$T$4:$T$1223)</f>
        <v>PEG_VIEW[3]</v>
      </c>
      <c r="C517" t="str" cm="1">
        <f t="array" ref="C517">_xlfn.TEXTJOIN(",",TRUE,_xlfn.UNIQUE(TRANSPOSE(_xlfn.MAP(_xlfn.XLOOKUP(A517,SITE1!$C$4:$C$1223,SITE1!$G$4:$L$1223),_xlfn.LAMBDA(_xlpm.x,IF(_xlpm.x&lt;&gt;"",TRIM(CLEAN(LEFT(_xlpm.x,FIND(".",_xlpm.x &amp; ".")-1))),""))))))</f>
        <v/>
      </c>
      <c r="D517">
        <v>23.04288</v>
      </c>
      <c r="E517">
        <v>85.58784</v>
      </c>
      <c r="F517" t="str">
        <f>_xlfn.LET(_xlpm.raw,_xlfn.XLOOKUP(A517,SITE1!$C$4:$C$1223,SITE1!$E$4:$E$1223,_xlfn.XLOOKUP(A517,SITE1!$C$4:$C$1223,SITE1!$F$4:$F$1223)),_xlpm.cleanRaw,SUBSTITUTE(SUBSTITUTE(_xlpm.raw,"_PIN","."),"PIN","."),_xlpm.mainPart,MID(_xlpm.cleanRaw,2,FIND(".",_xlpm.cleanRaw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G517" t="str">
        <f>_xlfn.LET(_xlpm.raw,_xlfn.XLOOKUP(A517,SITE3!$C$4:$C$1223,SITE3!$E$4:$E$1223,_xlfn.XLOOKUP(A517,SITE3!$C$4:$C$1223,SITE3!$F$4:$F$1223)),_xlpm.cleanRaw,SUBSTITUTE(_xlpm.raw,"_PIN","."),_xlpm.mainPart,MID(_xlpm.cleanRaw,2,FIND(".",_xlpm.cleanRaw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502054</v>
      </c>
      <c r="H517" t="str">
        <f>_xlfn.LET(_xlpm.raw,_xlfn.XLOOKUP(A517,SITE5!$C$4:$C$1223,SITE5!$E$4:$E$1223,_xlfn.XLOOKUP(A517,SITE5!$C$4:$C$1223,SITE5!$F$4:$F$1223)),_xlpm.cleanRaw,SUBSTITUTE(_xlpm.raw,"_PIN","."),_xlpm.mainPart,MID(_xlpm.cleanRaw,2,FIND(".",_xlpm.cleanRaw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I517" t="str">
        <f>_xlfn.LET(_xlpm.raw,_xlfn.XLOOKUP(A517,SITE5!$C$4:$C$1223,SITE5!$E$4:$E$1223,_xlfn.XLOOKUP(A517,SITE5!$C$4:$C$1223,SITE5!$F$4:$F$1223)),_xlpm.cleanRaw,SUBSTITUTE(_xlpm.raw,"_PIN","."),_xlpm.mainPart,MID(_xlpm.cleanRaw,2,FIND(".",_xlpm.cleanRaw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J517" t="str">
        <f>""</f>
        <v/>
      </c>
      <c r="K517" t="str">
        <f t="shared" si="8"/>
        <v>P33;PEG_VIEW[3];;23.04288;85.58784;505054;502054;708069;708069;</v>
      </c>
    </row>
    <row r="518" spans="1:11">
      <c r="A518" t="s">
        <v>2787</v>
      </c>
      <c r="B518" t="str">
        <f>_xlfn.XLOOKUP(A518,SITE1!$S$4:$S$1223,SITE1!$T$4:$T$1223)</f>
        <v>NOA_N[11]</v>
      </c>
      <c r="C518" t="str" cm="1">
        <f t="array" ref="C518">_xlfn.TEXTJOIN(",",TRUE,_xlfn.UNIQUE(TRANSPOSE(_xlfn.MAP(_xlfn.XLOOKUP(A518,SITE1!$C$4:$C$1223,SITE1!$G$4:$L$1223),_xlfn.LAMBDA(_xlpm.x,IF(_xlpm.x&lt;&gt;"",TRIM(CLEAN(LEFT(_xlpm.x,FIND(".",_xlpm.x &amp; ".")-1))),""))))))</f>
        <v>TPA60</v>
      </c>
      <c r="D518">
        <v>19.75104</v>
      </c>
      <c r="E518">
        <v>85.58784</v>
      </c>
      <c r="F518" t="str">
        <f>_xlfn.LET(_xlpm.raw,_xlfn.XLOOKUP(A518,SITE1!$C$4:$C$1223,SITE1!$E$4:$E$1223,_xlfn.XLOOKUP(A518,SITE1!$C$4:$C$1223,SITE1!$F$4:$F$1223)),_xlpm.cleanRaw,SUBSTITUTE(SUBSTITUTE(_xlpm.raw,"_PIN","."),"PIN","."),_xlpm.mainPart,MID(_xlpm.cleanRaw,2,FIND(".",_xlpm.cleanRaw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G518" t="str">
        <f>_xlfn.LET(_xlpm.raw,_xlfn.XLOOKUP(A518,SITE3!$C$4:$C$1223,SITE3!$E$4:$E$1223,_xlfn.XLOOKUP(A518,SITE3!$C$4:$C$1223,SITE3!$F$4:$F$1223)),_xlpm.cleanRaw,SUBSTITUTE(_xlpm.raw,"_PIN","."),_xlpm.mainPart,MID(_xlpm.cleanRaw,2,FIND(".",_xlpm.cleanRaw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808082</v>
      </c>
      <c r="H518" t="str">
        <f>_xlfn.LET(_xlpm.raw,_xlfn.XLOOKUP(A518,SITE5!$C$4:$C$1223,SITE5!$E$4:$E$1223,_xlfn.XLOOKUP(A518,SITE5!$C$4:$C$1223,SITE5!$F$4:$F$1223)),_xlpm.cleanRaw,SUBSTITUTE(_xlpm.raw,"_PIN","."),_xlpm.mainPart,MID(_xlpm.cleanRaw,2,FIND(".",_xlpm.cleanRaw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I518" t="str">
        <f>_xlfn.LET(_xlpm.raw,_xlfn.XLOOKUP(A518,SITE5!$C$4:$C$1223,SITE5!$E$4:$E$1223,_xlfn.XLOOKUP(A518,SITE5!$C$4:$C$1223,SITE5!$F$4:$F$1223)),_xlpm.cleanRaw,SUBSTITUTE(_xlpm.raw,"_PIN","."),_xlpm.mainPart,MID(_xlpm.cleanRaw,2,FIND(".",_xlpm.cleanRaw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J518" t="str">
        <f>""</f>
        <v/>
      </c>
      <c r="K518" t="str">
        <f t="shared" si="8"/>
        <v>P34;NOA_N[11];TPA60;19.75104;85.58784;505046;808082;707095;707095;</v>
      </c>
    </row>
    <row r="519" spans="1:11">
      <c r="A519" t="s">
        <v>4168</v>
      </c>
      <c r="B519" t="str">
        <f>_xlfn.XLOOKUP(A519,SITE1!$S$4:$S$1223,SITE1!$T$4:$T$1223)</f>
        <v>VSS</v>
      </c>
      <c r="C519" t="str" cm="1">
        <f t="array" ref="C519">_xlfn.TEXTJOIN(",",TRUE,_xlfn.UNIQUE(TRANSPOSE(_xlfn.MAP(_xlfn.XLOOKUP(A519,SITE1!$C$4:$C$1223,SITE1!$G$4:$L$1223),_xlfn.LAMBDA(_xlpm.x,IF(_xlpm.x&lt;&gt;"",TRIM(CLEAN(LEFT(_xlpm.x,FIND(".",_xlpm.x &amp; ".")-1))),""))))))</f>
        <v/>
      </c>
      <c r="D519">
        <v>16.459199999999999</v>
      </c>
      <c r="E519">
        <v>85.58784</v>
      </c>
      <c r="F519" t="str">
        <f>_xlfn.LET(_xlpm.raw,_xlfn.XLOOKUP(A519,SITE1!$C$4:$C$1223,SITE1!$E$4:$E$1223,_xlfn.XLOOKUP(A519,SITE1!$C$4:$C$1223,SITE1!$F$4:$F$1223)),_xlpm.cleanRaw,SUBSTITUTE(SUBSTITUTE(_xlpm.raw,"_PIN","."),"PIN","."),_xlpm.mainPart,MID(_xlpm.cleanRaw,2,FIND(".",_xlpm.cleanRaw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9" t="str">
        <f>_xlfn.LET(_xlpm.raw,_xlfn.XLOOKUP(A519,SITE3!$C$4:$C$1223,SITE3!$E$4:$E$1223,_xlfn.XLOOKUP(A519,SITE3!$C$4:$C$1223,SITE3!$F$4:$F$1223)),_xlpm.cleanRaw,SUBSTITUTE(_xlpm.raw,"_PIN","."),_xlpm.mainPart,MID(_xlpm.cleanRaw,2,FIND(".",_xlpm.cleanRaw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9" t="str">
        <f>_xlfn.LET(_xlpm.raw,_xlfn.XLOOKUP(A519,SITE5!$C$4:$C$1223,SITE5!$E$4:$E$1223,_xlfn.XLOOKUP(A519,SITE5!$C$4:$C$1223,SITE5!$F$4:$F$1223)),_xlpm.cleanRaw,SUBSTITUTE(_xlpm.raw,"_PIN","."),_xlpm.mainPart,MID(_xlpm.cleanRaw,2,FIND(".",_xlpm.cleanRaw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9" t="str">
        <f>_xlfn.LET(_xlpm.raw,_xlfn.XLOOKUP(A519,SITE5!$C$4:$C$1223,SITE5!$E$4:$E$1223,_xlfn.XLOOKUP(A519,SITE5!$C$4:$C$1223,SITE5!$F$4:$F$1223)),_xlpm.cleanRaw,SUBSTITUTE(_xlpm.raw,"_PIN","."),_xlpm.mainPart,MID(_xlpm.cleanRaw,2,FIND(".",_xlpm.cleanRaw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9" t="str">
        <f>""</f>
        <v/>
      </c>
      <c r="K519" t="str">
        <f t="shared" si="8"/>
        <v>P35;VSS;;16.4592;85.58784;;;;;</v>
      </c>
    </row>
    <row r="520" spans="1:11">
      <c r="A520" t="s">
        <v>2842</v>
      </c>
      <c r="B520" t="str">
        <f>_xlfn.XLOOKUP(A520,SITE1!$S$4:$S$1223,SITE1!$T$4:$T$1223)</f>
        <v>NOA_N[5]</v>
      </c>
      <c r="C520" t="str" cm="1">
        <f t="array" ref="C520">_xlfn.TEXTJOIN(",",TRUE,_xlfn.UNIQUE(TRANSPOSE(_xlfn.MAP(_xlfn.XLOOKUP(A520,SITE1!$C$4:$C$1223,SITE1!$G$4:$L$1223),_xlfn.LAMBDA(_xlpm.x,IF(_xlpm.x&lt;&gt;"",TRIM(CLEAN(LEFT(_xlpm.x,FIND(".",_xlpm.x &amp; ".")-1))),""))))))</f>
        <v>TPA54</v>
      </c>
      <c r="D520">
        <v>13.167359999999899</v>
      </c>
      <c r="E520">
        <v>85.58784</v>
      </c>
      <c r="F520" t="str">
        <f>_xlfn.LET(_xlpm.raw,_xlfn.XLOOKUP(A520,SITE1!$C$4:$C$1223,SITE1!$E$4:$E$1223,_xlfn.XLOOKUP(A520,SITE1!$C$4:$C$1223,SITE1!$F$4:$F$1223)),_xlpm.cleanRaw,SUBSTITUTE(SUBSTITUTE(_xlpm.raw,"_PIN","."),"PIN","."),_xlpm.mainPart,MID(_xlpm.cleanRaw,2,FIND(".",_xlpm.cleanRaw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G520" t="str">
        <f>_xlfn.LET(_xlpm.raw,_xlfn.XLOOKUP(A520,SITE3!$C$4:$C$1223,SITE3!$E$4:$E$1223,_xlfn.XLOOKUP(A520,SITE3!$C$4:$C$1223,SITE3!$F$4:$F$1223)),_xlpm.cleanRaw,SUBSTITUTE(_xlpm.raw,"_PIN","."),_xlpm.mainPart,MID(_xlpm.cleanRaw,2,FIND(".",_xlpm.cleanRaw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807031</v>
      </c>
      <c r="H520" t="str">
        <f>_xlfn.LET(_xlpm.raw,_xlfn.XLOOKUP(A520,SITE5!$C$4:$C$1223,SITE5!$E$4:$E$1223,_xlfn.XLOOKUP(A520,SITE5!$C$4:$C$1223,SITE5!$F$4:$F$1223)),_xlpm.cleanRaw,SUBSTITUTE(_xlpm.raw,"_PIN","."),_xlpm.mainPart,MID(_xlpm.cleanRaw,2,FIND(".",_xlpm.cleanRaw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I520" t="str">
        <f>_xlfn.LET(_xlpm.raw,_xlfn.XLOOKUP(A520,SITE5!$C$4:$C$1223,SITE5!$E$4:$E$1223,_xlfn.XLOOKUP(A520,SITE5!$C$4:$C$1223,SITE5!$F$4:$F$1223)),_xlpm.cleanRaw,SUBSTITUTE(_xlpm.raw,"_PIN","."),_xlpm.mainPart,MID(_xlpm.cleanRaw,2,FIND(".",_xlpm.cleanRaw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J520" t="str">
        <f>""</f>
        <v/>
      </c>
      <c r="K520" t="str">
        <f t="shared" si="8"/>
        <v>P36;NOA_N[5];TPA54;13.1673599999999;85.58784;504097;807031;602069;602069;</v>
      </c>
    </row>
    <row r="521" spans="1:11">
      <c r="A521" t="s">
        <v>2863</v>
      </c>
      <c r="B521" t="str">
        <f>_xlfn.XLOOKUP(A521,SITE1!$S$4:$S$1223,SITE1!$T$4:$T$1223)</f>
        <v>NOA_N[7]</v>
      </c>
      <c r="C521" t="str" cm="1">
        <f t="array" ref="C521">_xlfn.TEXTJOIN(",",TRUE,_xlfn.UNIQUE(TRANSPOSE(_xlfn.MAP(_xlfn.XLOOKUP(A521,SITE1!$C$4:$C$1223,SITE1!$G$4:$L$1223),_xlfn.LAMBDA(_xlpm.x,IF(_xlpm.x&lt;&gt;"",TRIM(CLEAN(LEFT(_xlpm.x,FIND(".",_xlpm.x &amp; ".")-1))),""))))))</f>
        <v>TPA56</v>
      </c>
      <c r="D521">
        <v>9.8755199999999999</v>
      </c>
      <c r="E521">
        <v>85.58784</v>
      </c>
      <c r="F521" t="str">
        <f>_xlfn.LET(_xlpm.raw,_xlfn.XLOOKUP(A521,SITE1!$C$4:$C$1223,SITE1!$E$4:$E$1223,_xlfn.XLOOKUP(A521,SITE1!$C$4:$C$1223,SITE1!$F$4:$F$1223)),_xlpm.cleanRaw,SUBSTITUTE(SUBSTITUTE(_xlpm.raw,"_PIN","."),"PIN","."),_xlpm.mainPart,MID(_xlpm.cleanRaw,2,FIND(".",_xlpm.cleanRaw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G521" t="str">
        <f>_xlfn.LET(_xlpm.raw,_xlfn.XLOOKUP(A521,SITE3!$C$4:$C$1223,SITE3!$E$4:$E$1223,_xlfn.XLOOKUP(A521,SITE3!$C$4:$C$1223,SITE3!$F$4:$F$1223)),_xlpm.cleanRaw,SUBSTITUTE(_xlpm.raw,"_PIN","."),_xlpm.mainPart,MID(_xlpm.cleanRaw,2,FIND(".",_xlpm.cleanRaw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807035</v>
      </c>
      <c r="H521" t="str">
        <f>_xlfn.LET(_xlpm.raw,_xlfn.XLOOKUP(A521,SITE5!$C$4:$C$1223,SITE5!$E$4:$E$1223,_xlfn.XLOOKUP(A521,SITE5!$C$4:$C$1223,SITE5!$F$4:$F$1223)),_xlpm.cleanRaw,SUBSTITUTE(_xlpm.raw,"_PIN","."),_xlpm.mainPart,MID(_xlpm.cleanRaw,2,FIND(".",_xlpm.cleanRaw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I521" t="str">
        <f>_xlfn.LET(_xlpm.raw,_xlfn.XLOOKUP(A521,SITE5!$C$4:$C$1223,SITE5!$E$4:$E$1223,_xlfn.XLOOKUP(A521,SITE5!$C$4:$C$1223,SITE5!$F$4:$F$1223)),_xlpm.cleanRaw,SUBSTITUTE(_xlpm.raw,"_PIN","."),_xlpm.mainPart,MID(_xlpm.cleanRaw,2,FIND(".",_xlpm.cleanRaw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J521" t="str">
        <f>""</f>
        <v/>
      </c>
      <c r="K521" t="str">
        <f t="shared" si="8"/>
        <v>P37;NOA_N[7];TPA56;9.87552;85.58784;505052;807035;602081;602081;</v>
      </c>
    </row>
    <row r="522" spans="1:11">
      <c r="A522" t="s">
        <v>2808</v>
      </c>
      <c r="B522" t="str">
        <f>_xlfn.XLOOKUP(A522,SITE1!$S$4:$S$1223,SITE1!$T$4:$T$1223)</f>
        <v>NOA_N[14]</v>
      </c>
      <c r="C522" t="str" cm="1">
        <f t="array" ref="C522">_xlfn.TEXTJOIN(",",TRUE,_xlfn.UNIQUE(TRANSPOSE(_xlfn.MAP(_xlfn.XLOOKUP(A522,SITE1!$C$4:$C$1223,SITE1!$G$4:$L$1223),_xlfn.LAMBDA(_xlpm.x,IF(_xlpm.x&lt;&gt;"",TRIM(CLEAN(LEFT(_xlpm.x,FIND(".",_xlpm.x &amp; ".")-1))),""))))))</f>
        <v>TPA63</v>
      </c>
      <c r="D522">
        <v>6.5836799999999904</v>
      </c>
      <c r="E522">
        <v>85.58784</v>
      </c>
      <c r="F522" t="str">
        <f>_xlfn.LET(_xlpm.raw,_xlfn.XLOOKUP(A522,SITE1!$C$4:$C$1223,SITE1!$E$4:$E$1223,_xlfn.XLOOKUP(A522,SITE1!$C$4:$C$1223,SITE1!$F$4:$F$1223)),_xlpm.cleanRaw,SUBSTITUTE(SUBSTITUTE(_xlpm.raw,"_PIN","."),"PIN","."),_xlpm.mainPart,MID(_xlpm.cleanRaw,2,FIND(".",_xlpm.cleanRaw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G522" t="str">
        <f>_xlfn.LET(_xlpm.raw,_xlfn.XLOOKUP(A522,SITE3!$C$4:$C$1223,SITE3!$E$4:$E$1223,_xlfn.XLOOKUP(A522,SITE3!$C$4:$C$1223,SITE3!$F$4:$F$1223)),_xlpm.cleanRaw,SUBSTITUTE(_xlpm.raw,"_PIN","."),_xlpm.mainPart,MID(_xlpm.cleanRaw,2,FIND(".",_xlpm.cleanRaw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808049</v>
      </c>
      <c r="H522" t="str">
        <f>_xlfn.LET(_xlpm.raw,_xlfn.XLOOKUP(A522,SITE5!$C$4:$C$1223,SITE5!$E$4:$E$1223,_xlfn.XLOOKUP(A522,SITE5!$C$4:$C$1223,SITE5!$F$4:$F$1223)),_xlpm.cleanRaw,SUBSTITUTE(_xlpm.raw,"_PIN","."),_xlpm.mainPart,MID(_xlpm.cleanRaw,2,FIND(".",_xlpm.cleanRaw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I522" t="str">
        <f>_xlfn.LET(_xlpm.raw,_xlfn.XLOOKUP(A522,SITE5!$C$4:$C$1223,SITE5!$E$4:$E$1223,_xlfn.XLOOKUP(A522,SITE5!$C$4:$C$1223,SITE5!$F$4:$F$1223)),_xlpm.cleanRaw,SUBSTITUTE(_xlpm.raw,"_PIN","."),_xlpm.mainPart,MID(_xlpm.cleanRaw,2,FIND(".",_xlpm.cleanRaw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J522" t="str">
        <f>""</f>
        <v/>
      </c>
      <c r="K522" t="str">
        <f t="shared" si="8"/>
        <v>P38;NOA_N[14];TPA63;6.58367999999999;85.58784;507094;808049;707125;707125;</v>
      </c>
    </row>
    <row r="523" spans="1:11">
      <c r="A523" t="s">
        <v>2815</v>
      </c>
      <c r="B523" t="str">
        <f>_xlfn.XLOOKUP(A523,SITE1!$S$4:$S$1223,SITE1!$T$4:$T$1223)</f>
        <v>NOA_N[15]</v>
      </c>
      <c r="C523" t="str" cm="1">
        <f t="array" ref="C523">_xlfn.TEXTJOIN(",",TRUE,_xlfn.UNIQUE(TRANSPOSE(_xlfn.MAP(_xlfn.XLOOKUP(A523,SITE1!$C$4:$C$1223,SITE1!$G$4:$L$1223),_xlfn.LAMBDA(_xlpm.x,IF(_xlpm.x&lt;&gt;"",TRIM(CLEAN(LEFT(_xlpm.x,FIND(".",_xlpm.x &amp; ".")-1))),""))))))</f>
        <v>TPA64</v>
      </c>
      <c r="D523">
        <v>3.2918399999999899</v>
      </c>
      <c r="E523">
        <v>85.58784</v>
      </c>
      <c r="F523" t="str">
        <f>_xlfn.LET(_xlpm.raw,_xlfn.XLOOKUP(A523,SITE1!$C$4:$C$1223,SITE1!$E$4:$E$1223,_xlfn.XLOOKUP(A523,SITE1!$C$4:$C$1223,SITE1!$F$4:$F$1223)),_xlpm.cleanRaw,SUBSTITUTE(SUBSTITUTE(_xlpm.raw,"_PIN","."),"PIN","."),_xlpm.mainPart,MID(_xlpm.cleanRaw,2,FIND(".",_xlpm.cleanRaw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G523" t="str">
        <f>_xlfn.LET(_xlpm.raw,_xlfn.XLOOKUP(A523,SITE3!$C$4:$C$1223,SITE3!$E$4:$E$1223,_xlfn.XLOOKUP(A523,SITE3!$C$4:$C$1223,SITE3!$F$4:$F$1223)),_xlpm.cleanRaw,SUBSTITUTE(_xlpm.raw,"_PIN","."),_xlpm.mainPart,MID(_xlpm.cleanRaw,2,FIND(".",_xlpm.cleanRaw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808081</v>
      </c>
      <c r="H523" t="str">
        <f>_xlfn.LET(_xlpm.raw,_xlfn.XLOOKUP(A523,SITE5!$C$4:$C$1223,SITE5!$E$4:$E$1223,_xlfn.XLOOKUP(A523,SITE5!$C$4:$C$1223,SITE5!$F$4:$F$1223)),_xlpm.cleanRaw,SUBSTITUTE(_xlpm.raw,"_PIN","."),_xlpm.mainPart,MID(_xlpm.cleanRaw,2,FIND(".",_xlpm.cleanRaw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I523" t="str">
        <f>_xlfn.LET(_xlpm.raw,_xlfn.XLOOKUP(A523,SITE5!$C$4:$C$1223,SITE5!$E$4:$E$1223,_xlfn.XLOOKUP(A523,SITE5!$C$4:$C$1223,SITE5!$F$4:$F$1223)),_xlpm.cleanRaw,SUBSTITUTE(_xlpm.raw,"_PIN","."),_xlpm.mainPart,MID(_xlpm.cleanRaw,2,FIND(".",_xlpm.cleanRaw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J523" t="str">
        <f>""</f>
        <v/>
      </c>
      <c r="K523" t="str">
        <f t="shared" si="8"/>
        <v>P39;NOA_N[15];TPA64;3.29183999999999;85.58784;505048;808081;707093;707093;</v>
      </c>
    </row>
    <row r="524" spans="1:11">
      <c r="A524" t="s">
        <v>4170</v>
      </c>
      <c r="B524" t="str">
        <f>_xlfn.XLOOKUP(A524,SITE1!$S$4:$S$1223,SITE1!$T$4:$T$1223)</f>
        <v>VSS</v>
      </c>
      <c r="C524" t="str" cm="1">
        <f t="array" ref="C524">_xlfn.TEXTJOIN(",",TRUE,_xlfn.UNIQUE(TRANSPOSE(_xlfn.MAP(_xlfn.XLOOKUP(A524,SITE1!$C$4:$C$1223,SITE1!$G$4:$L$1223),_xlfn.LAMBDA(_xlpm.x,IF(_xlpm.x&lt;&gt;"",TRIM(CLEAN(LEFT(_xlpm.x,FIND(".",_xlpm.x &amp; ".")-1))),""))))))</f>
        <v/>
      </c>
      <c r="D524">
        <v>0</v>
      </c>
      <c r="E524">
        <v>85.58784</v>
      </c>
      <c r="F524" t="str">
        <f>_xlfn.LET(_xlpm.raw,_xlfn.XLOOKUP(A524,SITE1!$C$4:$C$1223,SITE1!$E$4:$E$1223,_xlfn.XLOOKUP(A524,SITE1!$C$4:$C$1223,SITE1!$F$4:$F$1223)),_xlpm.cleanRaw,SUBSTITUTE(SUBSTITUTE(_xlpm.raw,"_PIN","."),"PIN","."),_xlpm.mainPart,MID(_xlpm.cleanRaw,2,FIND(".",_xlpm.cleanRaw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_xlfn.LET(_xlpm.raw,_xlfn.XLOOKUP(A524,SITE3!$C$4:$C$1223,SITE3!$E$4:$E$1223,_xlfn.XLOOKUP(A524,SITE3!$C$4:$C$1223,SITE3!$F$4:$F$1223)),_xlpm.cleanRaw,SUBSTITUTE(_xlpm.raw,"_PIN","."),_xlpm.mainPart,MID(_xlpm.cleanRaw,2,FIND(".",_xlpm.cleanRaw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4" t="str">
        <f>_xlfn.LET(_xlpm.raw,_xlfn.XLOOKUP(A524,SITE5!$C$4:$C$1223,SITE5!$E$4:$E$1223,_xlfn.XLOOKUP(A524,SITE5!$C$4:$C$1223,SITE5!$F$4:$F$1223)),_xlpm.cleanRaw,SUBSTITUTE(_xlpm.raw,"_PIN","."),_xlpm.mainPart,MID(_xlpm.cleanRaw,2,FIND(".",_xlpm.cleanRaw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4" t="str">
        <f>_xlfn.LET(_xlpm.raw,_xlfn.XLOOKUP(A524,SITE5!$C$4:$C$1223,SITE5!$E$4:$E$1223,_xlfn.XLOOKUP(A524,SITE5!$C$4:$C$1223,SITE5!$F$4:$F$1223)),_xlpm.cleanRaw,SUBSTITUTE(_xlpm.raw,"_PIN","."),_xlpm.mainPart,MID(_xlpm.cleanRaw,2,FIND(".",_xlpm.cleanRaw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4" t="str">
        <f>""</f>
        <v/>
      </c>
      <c r="K524" t="str">
        <f t="shared" si="8"/>
        <v>P40;VSS;;0;85.58784;;;;;</v>
      </c>
    </row>
    <row r="525" spans="1:11">
      <c r="A525" t="s">
        <v>3813</v>
      </c>
      <c r="B525" t="str">
        <f>_xlfn.XLOOKUP(A525,SITE1!$S$4:$S$1223,SITE1!$T$4:$T$1223)</f>
        <v>VCCSFR</v>
      </c>
      <c r="C525" t="str" cm="1">
        <f t="array" ref="C525">_xlfn.TEXTJOIN(",",TRUE,_xlfn.UNIQUE(TRANSPOSE(_xlfn.MAP(_xlfn.XLOOKUP(A525,SITE1!$C$4:$C$1223,SITE1!$G$4:$L$1223),_xlfn.LAMBDA(_xlpm.x,IF(_xlpm.x&lt;&gt;"",TRIM(CLEAN(LEFT(_xlpm.x,FIND(".",_xlpm.x &amp; ".")-1))),""))))))</f>
        <v/>
      </c>
      <c r="D525">
        <v>128.38176000000001</v>
      </c>
      <c r="E525">
        <v>82.296000000000006</v>
      </c>
      <c r="F525" t="str">
        <f>_xlfn.LET(_xlpm.raw,_xlfn.XLOOKUP(A525,SITE1!$C$4:$C$1223,SITE1!$E$4:$E$1223,_xlfn.XLOOKUP(A525,SITE1!$C$4:$C$1223,SITE1!$F$4:$F$1223)),_xlpm.cleanRaw,SUBSTITUTE(SUBSTITUTE(_xlpm.raw,"_PIN","."),"PIN","."),_xlpm.mainPart,MID(_xlpm.cleanRaw,2,FIND(".",_xlpm.cleanRaw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_xlfn.LET(_xlpm.raw,_xlfn.XLOOKUP(A525,SITE3!$C$4:$C$1223,SITE3!$E$4:$E$1223,_xlfn.XLOOKUP(A525,SITE3!$C$4:$C$1223,SITE3!$F$4:$F$1223)),_xlpm.cleanRaw,SUBSTITUTE(_xlpm.raw,"_PIN","."),_xlpm.mainPart,MID(_xlpm.cleanRaw,2,FIND(".",_xlpm.cleanRaw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5" t="str">
        <f>_xlfn.LET(_xlpm.raw,_xlfn.XLOOKUP(A525,SITE5!$C$4:$C$1223,SITE5!$E$4:$E$1223,_xlfn.XLOOKUP(A525,SITE5!$C$4:$C$1223,SITE5!$F$4:$F$1223)),_xlpm.cleanRaw,SUBSTITUTE(_xlpm.raw,"_PIN","."),_xlpm.mainPart,MID(_xlpm.cleanRaw,2,FIND(".",_xlpm.cleanRaw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5" t="str">
        <f>_xlfn.LET(_xlpm.raw,_xlfn.XLOOKUP(A525,SITE5!$C$4:$C$1223,SITE5!$E$4:$E$1223,_xlfn.XLOOKUP(A525,SITE5!$C$4:$C$1223,SITE5!$F$4:$F$1223)),_xlpm.cleanRaw,SUBSTITUTE(_xlpm.raw,"_PIN","."),_xlpm.mainPart,MID(_xlpm.cleanRaw,2,FIND(".",_xlpm.cleanRaw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5" t="str">
        <f>""</f>
        <v/>
      </c>
      <c r="K525" t="str">
        <f t="shared" si="8"/>
        <v>R1;VCCSFR;;128.38176;82.296;;;;;</v>
      </c>
    </row>
    <row r="526" spans="1:11">
      <c r="A526" t="s">
        <v>3822</v>
      </c>
      <c r="B526" t="str">
        <f>_xlfn.XLOOKUP(A526,SITE1!$S$4:$S$1223,SITE1!$T$4:$T$1223)</f>
        <v>VCCSTG</v>
      </c>
      <c r="C526" t="str" cm="1">
        <f t="array" ref="C526">_xlfn.TEXTJOIN(",",TRUE,_xlfn.UNIQUE(TRANSPOSE(_xlfn.MAP(_xlfn.XLOOKUP(A526,SITE1!$C$4:$C$1223,SITE1!$G$4:$L$1223),_xlfn.LAMBDA(_xlpm.x,IF(_xlpm.x&lt;&gt;"",TRIM(CLEAN(LEFT(_xlpm.x,FIND(".",_xlpm.x &amp; ".")-1))),""))))))</f>
        <v/>
      </c>
      <c r="D526">
        <v>125.08992000000001</v>
      </c>
      <c r="E526">
        <v>82.296000000000006</v>
      </c>
      <c r="F526" t="str">
        <f>_xlfn.LET(_xlpm.raw,_xlfn.XLOOKUP(A526,SITE1!$C$4:$C$1223,SITE1!$E$4:$E$1223,_xlfn.XLOOKUP(A526,SITE1!$C$4:$C$1223,SITE1!$F$4:$F$1223)),_xlpm.cleanRaw,SUBSTITUTE(SUBSTITUTE(_xlpm.raw,"_PIN","."),"PIN","."),_xlpm.mainPart,MID(_xlpm.cleanRaw,2,FIND(".",_xlpm.cleanRaw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_xlfn.LET(_xlpm.raw,_xlfn.XLOOKUP(A526,SITE3!$C$4:$C$1223,SITE3!$E$4:$E$1223,_xlfn.XLOOKUP(A526,SITE3!$C$4:$C$1223,SITE3!$F$4:$F$1223)),_xlpm.cleanRaw,SUBSTITUTE(_xlpm.raw,"_PIN","."),_xlpm.mainPart,MID(_xlpm.cleanRaw,2,FIND(".",_xlpm.cleanRaw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6" t="str">
        <f>_xlfn.LET(_xlpm.raw,_xlfn.XLOOKUP(A526,SITE5!$C$4:$C$1223,SITE5!$E$4:$E$1223,_xlfn.XLOOKUP(A526,SITE5!$C$4:$C$1223,SITE5!$F$4:$F$1223)),_xlpm.cleanRaw,SUBSTITUTE(_xlpm.raw,"_PIN","."),_xlpm.mainPart,MID(_xlpm.cleanRaw,2,FIND(".",_xlpm.cleanRaw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6" t="str">
        <f>_xlfn.LET(_xlpm.raw,_xlfn.XLOOKUP(A526,SITE5!$C$4:$C$1223,SITE5!$E$4:$E$1223,_xlfn.XLOOKUP(A526,SITE5!$C$4:$C$1223,SITE5!$F$4:$F$1223)),_xlpm.cleanRaw,SUBSTITUTE(_xlpm.raw,"_PIN","."),_xlpm.mainPart,MID(_xlpm.cleanRaw,2,FIND(".",_xlpm.cleanRaw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6" t="str">
        <f>""</f>
        <v/>
      </c>
      <c r="K526" t="str">
        <f t="shared" si="8"/>
        <v>R2;VCCSTG;;125.08992;82.296;;;;;</v>
      </c>
    </row>
    <row r="527" spans="1:11">
      <c r="A527" t="s">
        <v>3825</v>
      </c>
      <c r="B527" t="str">
        <f>_xlfn.XLOOKUP(A527,SITE1!$S$4:$S$1223,SITE1!$T$4:$T$1223)</f>
        <v>VCCSTG</v>
      </c>
      <c r="C527" t="str" cm="1">
        <f t="array" ref="C527">_xlfn.TEXTJOIN(",",TRUE,_xlfn.UNIQUE(TRANSPOSE(_xlfn.MAP(_xlfn.XLOOKUP(A527,SITE1!$C$4:$C$1223,SITE1!$G$4:$L$1223),_xlfn.LAMBDA(_xlpm.x,IF(_xlpm.x&lt;&gt;"",TRIM(CLEAN(LEFT(_xlpm.x,FIND(".",_xlpm.x &amp; ".")-1))),""))))))</f>
        <v/>
      </c>
      <c r="D527">
        <v>121.79808</v>
      </c>
      <c r="E527">
        <v>82.296000000000006</v>
      </c>
      <c r="F527" t="str">
        <f>_xlfn.LET(_xlpm.raw,_xlfn.XLOOKUP(A527,SITE1!$C$4:$C$1223,SITE1!$E$4:$E$1223,_xlfn.XLOOKUP(A527,SITE1!$C$4:$C$1223,SITE1!$F$4:$F$1223)),_xlpm.cleanRaw,SUBSTITUTE(SUBSTITUTE(_xlpm.raw,"_PIN","."),"PIN","."),_xlpm.mainPart,MID(_xlpm.cleanRaw,2,FIND(".",_xlpm.cleanRaw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_xlfn.LET(_xlpm.raw,_xlfn.XLOOKUP(A527,SITE3!$C$4:$C$1223,SITE3!$E$4:$E$1223,_xlfn.XLOOKUP(A527,SITE3!$C$4:$C$1223,SITE3!$F$4:$F$1223)),_xlpm.cleanRaw,SUBSTITUTE(_xlpm.raw,"_PIN","."),_xlpm.mainPart,MID(_xlpm.cleanRaw,2,FIND(".",_xlpm.cleanRaw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7" t="str">
        <f>_xlfn.LET(_xlpm.raw,_xlfn.XLOOKUP(A527,SITE5!$C$4:$C$1223,SITE5!$E$4:$E$1223,_xlfn.XLOOKUP(A527,SITE5!$C$4:$C$1223,SITE5!$F$4:$F$1223)),_xlpm.cleanRaw,SUBSTITUTE(_xlpm.raw,"_PIN","."),_xlpm.mainPart,MID(_xlpm.cleanRaw,2,FIND(".",_xlpm.cleanRaw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7" t="str">
        <f>_xlfn.LET(_xlpm.raw,_xlfn.XLOOKUP(A527,SITE5!$C$4:$C$1223,SITE5!$E$4:$E$1223,_xlfn.XLOOKUP(A527,SITE5!$C$4:$C$1223,SITE5!$F$4:$F$1223)),_xlpm.cleanRaw,SUBSTITUTE(_xlpm.raw,"_PIN","."),_xlpm.mainPart,MID(_xlpm.cleanRaw,2,FIND(".",_xlpm.cleanRaw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7" t="str">
        <f>""</f>
        <v/>
      </c>
      <c r="K527" t="str">
        <f t="shared" si="8"/>
        <v>R3;VCCSTG;;121.79808;82.296;;;;;</v>
      </c>
    </row>
    <row r="528" spans="1:11">
      <c r="A528" t="s">
        <v>3810</v>
      </c>
      <c r="B528" t="str">
        <f>_xlfn.XLOOKUP(A528,SITE1!$S$4:$S$1223,SITE1!$T$4:$T$1223)</f>
        <v>VCCFPGM0</v>
      </c>
      <c r="C528" t="str" cm="1">
        <f t="array" ref="C528">_xlfn.TEXTJOIN(",",TRUE,_xlfn.UNIQUE(TRANSPOSE(_xlfn.MAP(_xlfn.XLOOKUP(A528,SITE1!$C$4:$C$1223,SITE1!$G$4:$L$1223),_xlfn.LAMBDA(_xlpm.x,IF(_xlpm.x&lt;&gt;"",TRIM(CLEAN(LEFT(_xlpm.x,FIND(".",_xlpm.x &amp; ".")-1))),""))))))</f>
        <v/>
      </c>
      <c r="D528">
        <v>118.50624000000001</v>
      </c>
      <c r="E528">
        <v>82.296000000000006</v>
      </c>
      <c r="F528" t="str">
        <f>_xlfn.LET(_xlpm.raw,_xlfn.XLOOKUP(A528,SITE1!$C$4:$C$1223,SITE1!$E$4:$E$1223,_xlfn.XLOOKUP(A528,SITE1!$C$4:$C$1223,SITE1!$F$4:$F$1223)),_xlpm.cleanRaw,SUBSTITUTE(SUBSTITUTE(_xlpm.raw,"_PIN","."),"PIN","."),_xlpm.mainPart,MID(_xlpm.cleanRaw,2,FIND(".",_xlpm.cleanRaw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8" t="str">
        <f>_xlfn.LET(_xlpm.raw,_xlfn.XLOOKUP(A528,SITE3!$C$4:$C$1223,SITE3!$E$4:$E$1223,_xlfn.XLOOKUP(A528,SITE3!$C$4:$C$1223,SITE3!$F$4:$F$1223)),_xlpm.cleanRaw,SUBSTITUTE(_xlpm.raw,"_PIN","."),_xlpm.mainPart,MID(_xlpm.cleanRaw,2,FIND(".",_xlpm.cleanRaw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8" t="str">
        <f>_xlfn.LET(_xlpm.raw,_xlfn.XLOOKUP(A528,SITE5!$C$4:$C$1223,SITE5!$E$4:$E$1223,_xlfn.XLOOKUP(A528,SITE5!$C$4:$C$1223,SITE5!$F$4:$F$1223)),_xlpm.cleanRaw,SUBSTITUTE(_xlpm.raw,"_PIN","."),_xlpm.mainPart,MID(_xlpm.cleanRaw,2,FIND(".",_xlpm.cleanRaw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8" t="str">
        <f>_xlfn.LET(_xlpm.raw,_xlfn.XLOOKUP(A528,SITE5!$C$4:$C$1223,SITE5!$E$4:$E$1223,_xlfn.XLOOKUP(A528,SITE5!$C$4:$C$1223,SITE5!$F$4:$F$1223)),_xlpm.cleanRaw,SUBSTITUTE(_xlpm.raw,"_PIN","."),_xlpm.mainPart,MID(_xlpm.cleanRaw,2,FIND(".",_xlpm.cleanRaw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8" t="str">
        <f>""</f>
        <v/>
      </c>
      <c r="K528" t="str">
        <f t="shared" si="8"/>
        <v>R4;VCCFPGM0;;118.50624;82.296;;;;;</v>
      </c>
    </row>
    <row r="529" spans="1:11">
      <c r="A529" t="s">
        <v>4175</v>
      </c>
      <c r="B529" t="str">
        <f>_xlfn.XLOOKUP(A529,SITE1!$S$4:$S$1223,SITE1!$T$4:$T$1223)</f>
        <v>VSS</v>
      </c>
      <c r="C529" t="str" cm="1">
        <f t="array" ref="C529">_xlfn.TEXTJOIN(",",TRUE,_xlfn.UNIQUE(TRANSPOSE(_xlfn.MAP(_xlfn.XLOOKUP(A529,SITE1!$C$4:$C$1223,SITE1!$G$4:$L$1223),_xlfn.LAMBDA(_xlpm.x,IF(_xlpm.x&lt;&gt;"",TRIM(CLEAN(LEFT(_xlpm.x,FIND(".",_xlpm.x &amp; ".")-1))),""))))))</f>
        <v/>
      </c>
      <c r="D529">
        <v>115.2144</v>
      </c>
      <c r="E529">
        <v>82.296000000000006</v>
      </c>
      <c r="F529" t="str">
        <f>_xlfn.LET(_xlpm.raw,_xlfn.XLOOKUP(A529,SITE1!$C$4:$C$1223,SITE1!$E$4:$E$1223,_xlfn.XLOOKUP(A529,SITE1!$C$4:$C$1223,SITE1!$F$4:$F$1223)),_xlpm.cleanRaw,SUBSTITUTE(SUBSTITUTE(_xlpm.raw,"_PIN","."),"PIN","."),_xlpm.mainPart,MID(_xlpm.cleanRaw,2,FIND(".",_xlpm.cleanRaw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9" t="str">
        <f>_xlfn.LET(_xlpm.raw,_xlfn.XLOOKUP(A529,SITE3!$C$4:$C$1223,SITE3!$E$4:$E$1223,_xlfn.XLOOKUP(A529,SITE3!$C$4:$C$1223,SITE3!$F$4:$F$1223)),_xlpm.cleanRaw,SUBSTITUTE(_xlpm.raw,"_PIN","."),_xlpm.mainPart,MID(_xlpm.cleanRaw,2,FIND(".",_xlpm.cleanRaw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9" t="str">
        <f>_xlfn.LET(_xlpm.raw,_xlfn.XLOOKUP(A529,SITE5!$C$4:$C$1223,SITE5!$E$4:$E$1223,_xlfn.XLOOKUP(A529,SITE5!$C$4:$C$1223,SITE5!$F$4:$F$1223)),_xlpm.cleanRaw,SUBSTITUTE(_xlpm.raw,"_PIN","."),_xlpm.mainPart,MID(_xlpm.cleanRaw,2,FIND(".",_xlpm.cleanRaw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9" t="str">
        <f>_xlfn.LET(_xlpm.raw,_xlfn.XLOOKUP(A529,SITE5!$C$4:$C$1223,SITE5!$E$4:$E$1223,_xlfn.XLOOKUP(A529,SITE5!$C$4:$C$1223,SITE5!$F$4:$F$1223)),_xlpm.cleanRaw,SUBSTITUTE(_xlpm.raw,"_PIN","."),_xlpm.mainPart,MID(_xlpm.cleanRaw,2,FIND(".",_xlpm.cleanRaw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9" t="str">
        <f>""</f>
        <v/>
      </c>
      <c r="K529" t="str">
        <f t="shared" si="8"/>
        <v>R5;VSS;;115.2144;82.296;;;;;</v>
      </c>
    </row>
    <row r="530" spans="1:11">
      <c r="A530" t="s">
        <v>3193</v>
      </c>
      <c r="B530" t="str">
        <f>_xlfn.XLOOKUP(A530,SITE1!$S$4:$S$1223,SITE1!$T$4:$T$1223)</f>
        <v>PCIEX16_RXP[15]</v>
      </c>
      <c r="C530" t="str" cm="1">
        <f t="array" ref="C530">_xlfn.TEXTJOIN(",",TRUE,_xlfn.UNIQUE(TRANSPOSE(_xlfn.MAP(_xlfn.XLOOKUP(A530,SITE1!$C$4:$C$1223,SITE1!$G$4:$L$1223),_xlfn.LAMBDA(_xlpm.x,IF(_xlpm.x&lt;&gt;"",TRIM(CLEAN(LEFT(_xlpm.x,FIND(".",_xlpm.x &amp; ".")-1))),""))))))</f>
        <v>KA116,LA132</v>
      </c>
      <c r="D530">
        <v>111.92256</v>
      </c>
      <c r="E530">
        <v>82.296000000000006</v>
      </c>
      <c r="F530" t="str">
        <f>_xlfn.LET(_xlpm.raw,_xlfn.XLOOKUP(A530,SITE1!$C$4:$C$1223,SITE1!$E$4:$E$1223,_xlfn.XLOOKUP(A530,SITE1!$C$4:$C$1223,SITE1!$F$4:$F$1223)),_xlpm.cleanRaw,SUBSTITUTE(SUBSTITUTE(_xlpm.raw,"_PIN","."),"PIN","."),_xlpm.mainPart,MID(_xlpm.cleanRaw,2,FIND(".",_xlpm.cleanRaw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G530" t="str">
        <f>_xlfn.LET(_xlpm.raw,_xlfn.XLOOKUP(A530,SITE3!$C$4:$C$1223,SITE3!$E$4:$E$1223,_xlfn.XLOOKUP(A530,SITE3!$C$4:$C$1223,SITE3!$F$4:$F$1223)),_xlpm.cleanRaw,SUBSTITUTE(_xlpm.raw,"_PIN","."),_xlpm.mainPart,MID(_xlpm.cleanRaw,2,FIND(".",_xlpm.cleanRaw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30" t="str">
        <f>_xlfn.LET(_xlpm.raw,_xlfn.XLOOKUP(A530,SITE5!$C$4:$C$1223,SITE5!$E$4:$E$1223,_xlfn.XLOOKUP(A530,SITE5!$C$4:$C$1223,SITE5!$F$4:$F$1223)),_xlpm.cleanRaw,SUBSTITUTE(_xlpm.raw,"_PIN","."),_xlpm.mainPart,MID(_xlpm.cleanRaw,2,FIND(".",_xlpm.cleanRaw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30" t="str">
        <f>_xlfn.LET(_xlpm.raw,_xlfn.XLOOKUP(A530,SITE5!$C$4:$C$1223,SITE5!$E$4:$E$1223,_xlfn.XLOOKUP(A530,SITE5!$C$4:$C$1223,SITE5!$F$4:$F$1223)),_xlpm.cleanRaw,SUBSTITUTE(_xlpm.raw,"_PIN","."),_xlpm.mainPart,MID(_xlpm.cleanRaw,2,FIND(".",_xlpm.cleanRaw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30" t="str">
        <f>""</f>
        <v/>
      </c>
      <c r="K530" t="str">
        <f t="shared" si="8"/>
        <v>R6;PCIEX16_RXP[15];KA116,LA132;111.92256;82.296;506028;807003;603110;603110;</v>
      </c>
    </row>
    <row r="531" spans="1:11">
      <c r="A531" t="s">
        <v>3024</v>
      </c>
      <c r="B531" t="str">
        <f>_xlfn.XLOOKUP(A531,SITE1!$S$4:$S$1223,SITE1!$T$4:$T$1223)</f>
        <v>PCIEX16_RXN[15]</v>
      </c>
      <c r="C531" t="str" cm="1">
        <f t="array" ref="C531">_xlfn.TEXTJOIN(",",TRUE,_xlfn.UNIQUE(TRANSPOSE(_xlfn.MAP(_xlfn.XLOOKUP(A531,SITE1!$C$4:$C$1223,SITE1!$G$4:$L$1223),_xlfn.LAMBDA(_xlpm.x,IF(_xlpm.x&lt;&gt;"",TRIM(CLEAN(LEFT(_xlpm.x,FIND(".",_xlpm.x &amp; ".")-1))),""))))))</f>
        <v>KA116,LA131</v>
      </c>
      <c r="D531">
        <v>108.63072</v>
      </c>
      <c r="E531">
        <v>82.296000000000006</v>
      </c>
      <c r="F531" t="str">
        <f>_xlfn.LET(_xlpm.raw,_xlfn.XLOOKUP(A531,SITE1!$C$4:$C$1223,SITE1!$E$4:$E$1223,_xlfn.XLOOKUP(A531,SITE1!$C$4:$C$1223,SITE1!$F$4:$F$1223)),_xlpm.cleanRaw,SUBSTITUTE(SUBSTITUTE(_xlpm.raw,"_PIN","."),"PIN","."),_xlpm.mainPart,MID(_xlpm.cleanRaw,2,FIND(".",_xlpm.cleanRaw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G531" t="str">
        <f>_xlfn.LET(_xlpm.raw,_xlfn.XLOOKUP(A531,SITE3!$C$4:$C$1223,SITE3!$E$4:$E$1223,_xlfn.XLOOKUP(A531,SITE3!$C$4:$C$1223,SITE3!$F$4:$F$1223)),_xlpm.cleanRaw,SUBSTITUTE(_xlpm.raw,"_PIN","."),_xlpm.mainPart,MID(_xlpm.cleanRaw,2,FIND(".",_xlpm.cleanRaw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31" t="str">
        <f>_xlfn.LET(_xlpm.raw,_xlfn.XLOOKUP(A531,SITE5!$C$4:$C$1223,SITE5!$E$4:$E$1223,_xlfn.XLOOKUP(A531,SITE5!$C$4:$C$1223,SITE5!$F$4:$F$1223)),_xlpm.cleanRaw,SUBSTITUTE(_xlpm.raw,"_PIN","."),_xlpm.mainPart,MID(_xlpm.cleanRaw,2,FIND(".",_xlpm.cleanRaw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31" t="str">
        <f>_xlfn.LET(_xlpm.raw,_xlfn.XLOOKUP(A531,SITE5!$C$4:$C$1223,SITE5!$E$4:$E$1223,_xlfn.XLOOKUP(A531,SITE5!$C$4:$C$1223,SITE5!$F$4:$F$1223)),_xlpm.cleanRaw,SUBSTITUTE(_xlpm.raw,"_PIN","."),_xlpm.mainPart,MID(_xlpm.cleanRaw,2,FIND(".",_xlpm.cleanRaw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31" t="str">
        <f>""</f>
        <v/>
      </c>
      <c r="K531" t="str">
        <f t="shared" si="8"/>
        <v>R7;PCIEX16_RXN[15];KA116,LA131;108.63072;82.296;506030;807001;603109;603109;</v>
      </c>
    </row>
    <row r="532" spans="1:11">
      <c r="A532" t="s">
        <v>4176</v>
      </c>
      <c r="B532" t="str">
        <f>_xlfn.XLOOKUP(A532,SITE1!$S$4:$S$1223,SITE1!$T$4:$T$1223)</f>
        <v>VSS</v>
      </c>
      <c r="C532" t="str" cm="1">
        <f t="array" ref="C532">_xlfn.TEXTJOIN(",",TRUE,_xlfn.UNIQUE(TRANSPOSE(_xlfn.MAP(_xlfn.XLOOKUP(A532,SITE1!$C$4:$C$1223,SITE1!$G$4:$L$1223),_xlfn.LAMBDA(_xlpm.x,IF(_xlpm.x&lt;&gt;"",TRIM(CLEAN(LEFT(_xlpm.x,FIND(".",_xlpm.x &amp; ".")-1))),""))))))</f>
        <v/>
      </c>
      <c r="D532">
        <v>105.33887999999899</v>
      </c>
      <c r="E532">
        <v>82.296000000000006</v>
      </c>
      <c r="F532" t="str">
        <f>_xlfn.LET(_xlpm.raw,_xlfn.XLOOKUP(A532,SITE1!$C$4:$C$1223,SITE1!$E$4:$E$1223,_xlfn.XLOOKUP(A532,SITE1!$C$4:$C$1223,SITE1!$F$4:$F$1223)),_xlpm.cleanRaw,SUBSTITUTE(SUBSTITUTE(_xlpm.raw,"_PIN","."),"PIN","."),_xlpm.mainPart,MID(_xlpm.cleanRaw,2,FIND(".",_xlpm.cleanRaw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2" t="str">
        <f>_xlfn.LET(_xlpm.raw,_xlfn.XLOOKUP(A532,SITE3!$C$4:$C$1223,SITE3!$E$4:$E$1223,_xlfn.XLOOKUP(A532,SITE3!$C$4:$C$1223,SITE3!$F$4:$F$1223)),_xlpm.cleanRaw,SUBSTITUTE(_xlpm.raw,"_PIN","."),_xlpm.mainPart,MID(_xlpm.cleanRaw,2,FIND(".",_xlpm.cleanRaw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2" t="str">
        <f>_xlfn.LET(_xlpm.raw,_xlfn.XLOOKUP(A532,SITE5!$C$4:$C$1223,SITE5!$E$4:$E$1223,_xlfn.XLOOKUP(A532,SITE5!$C$4:$C$1223,SITE5!$F$4:$F$1223)),_xlpm.cleanRaw,SUBSTITUTE(_xlpm.raw,"_PIN","."),_xlpm.mainPart,MID(_xlpm.cleanRaw,2,FIND(".",_xlpm.cleanRaw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2" t="str">
        <f>_xlfn.LET(_xlpm.raw,_xlfn.XLOOKUP(A532,SITE5!$C$4:$C$1223,SITE5!$E$4:$E$1223,_xlfn.XLOOKUP(A532,SITE5!$C$4:$C$1223,SITE5!$F$4:$F$1223)),_xlpm.cleanRaw,SUBSTITUTE(_xlpm.raw,"_PIN","."),_xlpm.mainPart,MID(_xlpm.cleanRaw,2,FIND(".",_xlpm.cleanRaw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2" t="str">
        <f>""</f>
        <v/>
      </c>
      <c r="K532" t="str">
        <f t="shared" si="8"/>
        <v>R8;VSS;;105.338879999999;82.296;;;;;</v>
      </c>
    </row>
    <row r="533" spans="1:11">
      <c r="A533" t="s">
        <v>2758</v>
      </c>
      <c r="B533" t="str">
        <f>_xlfn.XLOOKUP(A533,SITE1!$S$4:$S$1223,SITE1!$T$4:$T$1223)</f>
        <v>MBP_N[3]</v>
      </c>
      <c r="C533" t="str" cm="1">
        <f t="array" ref="C533">_xlfn.TEXTJOIN(",",TRUE,_xlfn.UNIQUE(TRANSPOSE(_xlfn.MAP(_xlfn.XLOOKUP(A533,SITE1!$C$4:$C$1223,SITE1!$G$4:$L$1223),_xlfn.LAMBDA(_xlpm.x,IF(_xlpm.x&lt;&gt;"",TRIM(CLEAN(LEFT(_xlpm.x,FIND(".",_xlpm.x &amp; ".")-1))),""))))))</f>
        <v>TPA72</v>
      </c>
      <c r="D533">
        <v>26.334719999999901</v>
      </c>
      <c r="E533">
        <v>82.296000000000006</v>
      </c>
      <c r="F533" t="str">
        <f>_xlfn.LET(_xlpm.raw,_xlfn.XLOOKUP(A533,SITE1!$C$4:$C$1223,SITE1!$E$4:$E$1223,_xlfn.XLOOKUP(A533,SITE1!$C$4:$C$1223,SITE1!$F$4:$F$1223)),_xlpm.cleanRaw,SUBSTITUTE(SUBSTITUTE(_xlpm.raw,"_PIN","."),"PIN","."),_xlpm.mainPart,MID(_xlpm.cleanRaw,2,FIND(".",_xlpm.cleanRaw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G533" t="str">
        <f>_xlfn.LET(_xlpm.raw,_xlfn.XLOOKUP(A533,SITE3!$C$4:$C$1223,SITE3!$E$4:$E$1223,_xlfn.XLOOKUP(A533,SITE3!$C$4:$C$1223,SITE3!$F$4:$F$1223)),_xlpm.cleanRaw,SUBSTITUTE(_xlpm.raw,"_PIN","."),_xlpm.mainPart,MID(_xlpm.cleanRaw,2,FIND(".",_xlpm.cleanRaw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502047</v>
      </c>
      <c r="H533" t="str">
        <f>_xlfn.LET(_xlpm.raw,_xlfn.XLOOKUP(A533,SITE5!$C$4:$C$1223,SITE5!$E$4:$E$1223,_xlfn.XLOOKUP(A533,SITE5!$C$4:$C$1223,SITE5!$F$4:$F$1223)),_xlpm.cleanRaw,SUBSTITUTE(_xlpm.raw,"_PIN","."),_xlpm.mainPart,MID(_xlpm.cleanRaw,2,FIND(".",_xlpm.cleanRaw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I533" t="str">
        <f>_xlfn.LET(_xlpm.raw,_xlfn.XLOOKUP(A533,SITE5!$C$4:$C$1223,SITE5!$E$4:$E$1223,_xlfn.XLOOKUP(A533,SITE5!$C$4:$C$1223,SITE5!$F$4:$F$1223)),_xlpm.cleanRaw,SUBSTITUTE(_xlpm.raw,"_PIN","."),_xlpm.mainPart,MID(_xlpm.cleanRaw,2,FIND(".",_xlpm.cleanRaw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J533" t="str">
        <f>""</f>
        <v/>
      </c>
      <c r="K533" t="str">
        <f t="shared" si="8"/>
        <v>R32;MBP_N[3];TPA72;26.3347199999999;82.296;504122;502047;707103;707103;</v>
      </c>
    </row>
    <row r="534" spans="1:11">
      <c r="A534" t="s">
        <v>3425</v>
      </c>
      <c r="B534" t="str">
        <f>_xlfn.XLOOKUP(A534,SITE1!$S$4:$S$1223,SITE1!$T$4:$T$1223)</f>
        <v>PEG_VIEW[2]</v>
      </c>
      <c r="C534" t="str" cm="1">
        <f t="array" ref="C534">_xlfn.TEXTJOIN(",",TRUE,_xlfn.UNIQUE(TRANSPOSE(_xlfn.MAP(_xlfn.XLOOKUP(A534,SITE1!$C$4:$C$1223,SITE1!$G$4:$L$1223),_xlfn.LAMBDA(_xlpm.x,IF(_xlpm.x&lt;&gt;"",TRIM(CLEAN(LEFT(_xlpm.x,FIND(".",_xlpm.x &amp; ".")-1))),""))))))</f>
        <v/>
      </c>
      <c r="D534">
        <v>23.04288</v>
      </c>
      <c r="E534">
        <v>82.296000000000006</v>
      </c>
      <c r="F534" t="str">
        <f>_xlfn.LET(_xlpm.raw,_xlfn.XLOOKUP(A534,SITE1!$C$4:$C$1223,SITE1!$E$4:$E$1223,_xlfn.XLOOKUP(A534,SITE1!$C$4:$C$1223,SITE1!$F$4:$F$1223)),_xlpm.cleanRaw,SUBSTITUTE(SUBSTITUTE(_xlpm.raw,"_PIN","."),"PIN","."),_xlpm.mainPart,MID(_xlpm.cleanRaw,2,FIND(".",_xlpm.cleanRaw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G534" t="str">
        <f>_xlfn.LET(_xlpm.raw,_xlfn.XLOOKUP(A534,SITE3!$C$4:$C$1223,SITE3!$E$4:$E$1223,_xlfn.XLOOKUP(A534,SITE3!$C$4:$C$1223,SITE3!$F$4:$F$1223)),_xlpm.cleanRaw,SUBSTITUTE(_xlpm.raw,"_PIN","."),_xlpm.mainPart,MID(_xlpm.cleanRaw,2,FIND(".",_xlpm.cleanRaw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502050</v>
      </c>
      <c r="H534" t="str">
        <f>_xlfn.LET(_xlpm.raw,_xlfn.XLOOKUP(A534,SITE5!$C$4:$C$1223,SITE5!$E$4:$E$1223,_xlfn.XLOOKUP(A534,SITE5!$C$4:$C$1223,SITE5!$F$4:$F$1223)),_xlpm.cleanRaw,SUBSTITUTE(_xlpm.raw,"_PIN","."),_xlpm.mainPart,MID(_xlpm.cleanRaw,2,FIND(".",_xlpm.cleanRaw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I534" t="str">
        <f>_xlfn.LET(_xlpm.raw,_xlfn.XLOOKUP(A534,SITE5!$C$4:$C$1223,SITE5!$E$4:$E$1223,_xlfn.XLOOKUP(A534,SITE5!$C$4:$C$1223,SITE5!$F$4:$F$1223)),_xlpm.cleanRaw,SUBSTITUTE(_xlpm.raw,"_PIN","."),_xlpm.mainPart,MID(_xlpm.cleanRaw,2,FIND(".",_xlpm.cleanRaw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J534" t="str">
        <f>""</f>
        <v/>
      </c>
      <c r="K534" t="str">
        <f t="shared" si="8"/>
        <v>R33;PEG_VIEW[2];;23.04288;82.296;504124;502050;708061;708061;</v>
      </c>
    </row>
    <row r="535" spans="1:11">
      <c r="A535" t="s">
        <v>2899</v>
      </c>
      <c r="B535" t="str">
        <f>_xlfn.XLOOKUP(A535,SITE1!$S$4:$S$1223,SITE1!$T$4:$T$1223)</f>
        <v>NOA_STBN[1]</v>
      </c>
      <c r="C535" t="str" cm="1">
        <f t="array" ref="C535">_xlfn.TEXTJOIN(",",TRUE,_xlfn.UNIQUE(TRANSPOSE(_xlfn.MAP(_xlfn.XLOOKUP(A535,SITE1!$C$4:$C$1223,SITE1!$G$4:$L$1223),_xlfn.LAMBDA(_xlpm.x,IF(_xlpm.x&lt;&gt;"",TRIM(CLEAN(LEFT(_xlpm.x,FIND(".",_xlpm.x &amp; ".")-1))),""))))))</f>
        <v>TPA66</v>
      </c>
      <c r="D535">
        <v>19.75104</v>
      </c>
      <c r="E535">
        <v>82.296000000000006</v>
      </c>
      <c r="F535" t="str">
        <f>_xlfn.LET(_xlpm.raw,_xlfn.XLOOKUP(A535,SITE1!$C$4:$C$1223,SITE1!$E$4:$E$1223,_xlfn.XLOOKUP(A535,SITE1!$C$4:$C$1223,SITE1!$F$4:$F$1223)),_xlpm.cleanRaw,SUBSTITUTE(SUBSTITUTE(_xlpm.raw,"_PIN","."),"PIN","."),_xlpm.mainPart,MID(_xlpm.cleanRaw,2,FIND(".",_xlpm.cleanRaw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G535" t="str">
        <f>_xlfn.LET(_xlpm.raw,_xlfn.XLOOKUP(A535,SITE3!$C$4:$C$1223,SITE3!$E$4:$E$1223,_xlfn.XLOOKUP(A535,SITE3!$C$4:$C$1223,SITE3!$F$4:$F$1223)),_xlpm.cleanRaw,SUBSTITUTE(_xlpm.raw,"_PIN","."),_xlpm.mainPart,MID(_xlpm.cleanRaw,2,FIND(".",_xlpm.cleanRaw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503028</v>
      </c>
      <c r="H535" t="str">
        <f>_xlfn.LET(_xlpm.raw,_xlfn.XLOOKUP(A535,SITE5!$C$4:$C$1223,SITE5!$E$4:$E$1223,_xlfn.XLOOKUP(A535,SITE5!$C$4:$C$1223,SITE5!$F$4:$F$1223)),_xlpm.cleanRaw,SUBSTITUTE(_xlpm.raw,"_PIN","."),_xlpm.mainPart,MID(_xlpm.cleanRaw,2,FIND(".",_xlpm.cleanRaw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I535" t="str">
        <f>_xlfn.LET(_xlpm.raw,_xlfn.XLOOKUP(A535,SITE5!$C$4:$C$1223,SITE5!$E$4:$E$1223,_xlfn.XLOOKUP(A535,SITE5!$C$4:$C$1223,SITE5!$F$4:$F$1223)),_xlpm.cleanRaw,SUBSTITUTE(_xlpm.raw,"_PIN","."),_xlpm.mainPart,MID(_xlpm.cleanRaw,2,FIND(".",_xlpm.cleanRaw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J535" t="str">
        <f>""</f>
        <v/>
      </c>
      <c r="K535" t="str">
        <f t="shared" si="8"/>
        <v>R34;NOA_STBN[1];TPA66;19.75104;82.296;504098;503028;707094;707094;</v>
      </c>
    </row>
    <row r="536" spans="1:11">
      <c r="A536" t="s">
        <v>2921</v>
      </c>
      <c r="B536" t="str">
        <f>_xlfn.XLOOKUP(A536,SITE1!$S$4:$S$1223,SITE1!$T$4:$T$1223)</f>
        <v>NOA_STBP[1]</v>
      </c>
      <c r="C536" t="str" cm="1">
        <f t="array" ref="C536">_xlfn.TEXTJOIN(",",TRUE,_xlfn.UNIQUE(TRANSPOSE(_xlfn.MAP(_xlfn.XLOOKUP(A536,SITE1!$C$4:$C$1223,SITE1!$G$4:$L$1223),_xlfn.LAMBDA(_xlpm.x,IF(_xlpm.x&lt;&gt;"",TRIM(CLEAN(LEFT(_xlpm.x,FIND(".",_xlpm.x &amp; ".")-1))),""))))))</f>
        <v>TPA68</v>
      </c>
      <c r="D536">
        <v>16.459199999999999</v>
      </c>
      <c r="E536">
        <v>82.296000000000006</v>
      </c>
      <c r="F536" t="str">
        <f>_xlfn.LET(_xlpm.raw,_xlfn.XLOOKUP(A536,SITE1!$C$4:$C$1223,SITE1!$E$4:$E$1223,_xlfn.XLOOKUP(A536,SITE1!$C$4:$C$1223,SITE1!$F$4:$F$1223)),_xlpm.cleanRaw,SUBSTITUTE(SUBSTITUTE(_xlpm.raw,"_PIN","."),"PIN","."),_xlpm.mainPart,MID(_xlpm.cleanRaw,2,FIND(".",_xlpm.cleanRaw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G536" t="str">
        <f>_xlfn.LET(_xlpm.raw,_xlfn.XLOOKUP(A536,SITE3!$C$4:$C$1223,SITE3!$E$4:$E$1223,_xlfn.XLOOKUP(A536,SITE3!$C$4:$C$1223,SITE3!$F$4:$F$1223)),_xlpm.cleanRaw,SUBSTITUTE(_xlpm.raw,"_PIN","."),_xlpm.mainPart,MID(_xlpm.cleanRaw,2,FIND(".",_xlpm.cleanRaw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503030</v>
      </c>
      <c r="H536" t="str">
        <f>_xlfn.LET(_xlpm.raw,_xlfn.XLOOKUP(A536,SITE5!$C$4:$C$1223,SITE5!$E$4:$E$1223,_xlfn.XLOOKUP(A536,SITE5!$C$4:$C$1223,SITE5!$F$4:$F$1223)),_xlpm.cleanRaw,SUBSTITUTE(_xlpm.raw,"_PIN","."),_xlpm.mainPart,MID(_xlpm.cleanRaw,2,FIND(".",_xlpm.cleanRaw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I536" t="str">
        <f>_xlfn.LET(_xlpm.raw,_xlfn.XLOOKUP(A536,SITE5!$C$4:$C$1223,SITE5!$E$4:$E$1223,_xlfn.XLOOKUP(A536,SITE5!$C$4:$C$1223,SITE5!$F$4:$F$1223)),_xlpm.cleanRaw,SUBSTITUTE(_xlpm.raw,"_PIN","."),_xlpm.mainPart,MID(_xlpm.cleanRaw,2,FIND(".",_xlpm.cleanRaw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J536" t="str">
        <f>""</f>
        <v/>
      </c>
      <c r="K536" t="str">
        <f t="shared" si="8"/>
        <v>R35;NOA_STBP[1];TPA68;16.4592;82.296;504096;503030;707096;707096;</v>
      </c>
    </row>
    <row r="537" spans="1:11">
      <c r="A537" t="s">
        <v>2849</v>
      </c>
      <c r="B537" t="str">
        <f>_xlfn.XLOOKUP(A537,SITE1!$S$4:$S$1223,SITE1!$T$4:$T$1223)</f>
        <v>NOA_N[6]</v>
      </c>
      <c r="C537" t="str" cm="1">
        <f t="array" ref="C537">_xlfn.TEXTJOIN(",",TRUE,_xlfn.UNIQUE(TRANSPOSE(_xlfn.MAP(_xlfn.XLOOKUP(A537,SITE1!$C$4:$C$1223,SITE1!$G$4:$L$1223),_xlfn.LAMBDA(_xlpm.x,IF(_xlpm.x&lt;&gt;"",TRIM(CLEAN(LEFT(_xlpm.x,FIND(".",_xlpm.x &amp; ".")-1))),""))))))</f>
        <v>TPA55</v>
      </c>
      <c r="D537">
        <v>13.167359999999899</v>
      </c>
      <c r="E537">
        <v>82.296000000000006</v>
      </c>
      <c r="F537" t="str">
        <f>_xlfn.LET(_xlpm.raw,_xlfn.XLOOKUP(A537,SITE1!$C$4:$C$1223,SITE1!$E$4:$E$1223,_xlfn.XLOOKUP(A537,SITE1!$C$4:$C$1223,SITE1!$F$4:$F$1223)),_xlpm.cleanRaw,SUBSTITUTE(SUBSTITUTE(_xlpm.raw,"_PIN","."),"PIN","."),_xlpm.mainPart,MID(_xlpm.cleanRaw,2,FIND(".",_xlpm.cleanRaw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G537" t="str">
        <f>_xlfn.LET(_xlpm.raw,_xlfn.XLOOKUP(A537,SITE3!$C$4:$C$1223,SITE3!$E$4:$E$1223,_xlfn.XLOOKUP(A537,SITE3!$C$4:$C$1223,SITE3!$F$4:$F$1223)),_xlpm.cleanRaw,SUBSTITUTE(_xlpm.raw,"_PIN","."),_xlpm.mainPart,MID(_xlpm.cleanRaw,2,FIND(".",_xlpm.cleanRaw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807032</v>
      </c>
      <c r="H537" t="str">
        <f>_xlfn.LET(_xlpm.raw,_xlfn.XLOOKUP(A537,SITE5!$C$4:$C$1223,SITE5!$E$4:$E$1223,_xlfn.XLOOKUP(A537,SITE5!$C$4:$C$1223,SITE5!$F$4:$F$1223)),_xlpm.cleanRaw,SUBSTITUTE(_xlpm.raw,"_PIN","."),_xlpm.mainPart,MID(_xlpm.cleanRaw,2,FIND(".",_xlpm.cleanRaw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I537" t="str">
        <f>_xlfn.LET(_xlpm.raw,_xlfn.XLOOKUP(A537,SITE5!$C$4:$C$1223,SITE5!$E$4:$E$1223,_xlfn.XLOOKUP(A537,SITE5!$C$4:$C$1223,SITE5!$F$4:$F$1223)),_xlpm.cleanRaw,SUBSTITUTE(_xlpm.raw,"_PIN","."),_xlpm.mainPart,MID(_xlpm.cleanRaw,2,FIND(".",_xlpm.cleanRaw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J537" t="str">
        <f>""</f>
        <v/>
      </c>
      <c r="K537" t="str">
        <f t="shared" si="8"/>
        <v>R36;NOA_N[6];TPA55;13.1673599999999;82.296;504099;807032;602082;602082;</v>
      </c>
    </row>
    <row r="538" spans="1:11">
      <c r="A538" t="s">
        <v>4172</v>
      </c>
      <c r="B538" t="str">
        <f>_xlfn.XLOOKUP(A538,SITE1!$S$4:$S$1223,SITE1!$T$4:$T$1223)</f>
        <v>VSS</v>
      </c>
      <c r="C538" t="str" cm="1">
        <f t="array" ref="C538">_xlfn.TEXTJOIN(",",TRUE,_xlfn.UNIQUE(TRANSPOSE(_xlfn.MAP(_xlfn.XLOOKUP(A538,SITE1!$C$4:$C$1223,SITE1!$G$4:$L$1223),_xlfn.LAMBDA(_xlpm.x,IF(_xlpm.x&lt;&gt;"",TRIM(CLEAN(LEFT(_xlpm.x,FIND(".",_xlpm.x &amp; ".")-1))),""))))))</f>
        <v/>
      </c>
      <c r="D538">
        <v>9.8755199999999999</v>
      </c>
      <c r="E538">
        <v>82.296000000000006</v>
      </c>
      <c r="F538" t="str">
        <f>_xlfn.LET(_xlpm.raw,_xlfn.XLOOKUP(A538,SITE1!$C$4:$C$1223,SITE1!$E$4:$E$1223,_xlfn.XLOOKUP(A538,SITE1!$C$4:$C$1223,SITE1!$F$4:$F$1223)),_xlpm.cleanRaw,SUBSTITUTE(SUBSTITUTE(_xlpm.raw,"_PIN","."),"PIN","."),_xlpm.mainPart,MID(_xlpm.cleanRaw,2,FIND(".",_xlpm.cleanRaw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_xlfn.LET(_xlpm.raw,_xlfn.XLOOKUP(A538,SITE3!$C$4:$C$1223,SITE3!$E$4:$E$1223,_xlfn.XLOOKUP(A538,SITE3!$C$4:$C$1223,SITE3!$F$4:$F$1223)),_xlpm.cleanRaw,SUBSTITUTE(_xlpm.raw,"_PIN","."),_xlpm.mainPart,MID(_xlpm.cleanRaw,2,FIND(".",_xlpm.cleanRaw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8" t="str">
        <f>_xlfn.LET(_xlpm.raw,_xlfn.XLOOKUP(A538,SITE5!$C$4:$C$1223,SITE5!$E$4:$E$1223,_xlfn.XLOOKUP(A538,SITE5!$C$4:$C$1223,SITE5!$F$4:$F$1223)),_xlpm.cleanRaw,SUBSTITUTE(_xlpm.raw,"_PIN","."),_xlpm.mainPart,MID(_xlpm.cleanRaw,2,FIND(".",_xlpm.cleanRaw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8" t="str">
        <f>_xlfn.LET(_xlpm.raw,_xlfn.XLOOKUP(A538,SITE5!$C$4:$C$1223,SITE5!$E$4:$E$1223,_xlfn.XLOOKUP(A538,SITE5!$C$4:$C$1223,SITE5!$F$4:$F$1223)),_xlpm.cleanRaw,SUBSTITUTE(_xlpm.raw,"_PIN","."),_xlpm.mainPart,MID(_xlpm.cleanRaw,2,FIND(".",_xlpm.cleanRaw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8" t="str">
        <f>""</f>
        <v/>
      </c>
      <c r="K538" t="str">
        <f t="shared" si="8"/>
        <v>R37;VSS;;9.87552;82.296;;;;;</v>
      </c>
    </row>
    <row r="539" spans="1:11">
      <c r="A539" t="s">
        <v>4173</v>
      </c>
      <c r="B539" t="str">
        <f>_xlfn.XLOOKUP(A539,SITE1!$S$4:$S$1223,SITE1!$T$4:$T$1223)</f>
        <v>VSS</v>
      </c>
      <c r="C539" t="str" cm="1">
        <f t="array" ref="C539">_xlfn.TEXTJOIN(",",TRUE,_xlfn.UNIQUE(TRANSPOSE(_xlfn.MAP(_xlfn.XLOOKUP(A539,SITE1!$C$4:$C$1223,SITE1!$G$4:$L$1223),_xlfn.LAMBDA(_xlpm.x,IF(_xlpm.x&lt;&gt;"",TRIM(CLEAN(LEFT(_xlpm.x,FIND(".",_xlpm.x &amp; ".")-1))),""))))))</f>
        <v/>
      </c>
      <c r="D539">
        <v>6.5836799999999904</v>
      </c>
      <c r="E539">
        <v>82.296000000000006</v>
      </c>
      <c r="F539" t="str">
        <f>_xlfn.LET(_xlpm.raw,_xlfn.XLOOKUP(A539,SITE1!$C$4:$C$1223,SITE1!$E$4:$E$1223,_xlfn.XLOOKUP(A539,SITE1!$C$4:$C$1223,SITE1!$F$4:$F$1223)),_xlpm.cleanRaw,SUBSTITUTE(SUBSTITUTE(_xlpm.raw,"_PIN","."),"PIN","."),_xlpm.mainPart,MID(_xlpm.cleanRaw,2,FIND(".",_xlpm.cleanRaw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_xlfn.LET(_xlpm.raw,_xlfn.XLOOKUP(A539,SITE3!$C$4:$C$1223,SITE3!$E$4:$E$1223,_xlfn.XLOOKUP(A539,SITE3!$C$4:$C$1223,SITE3!$F$4:$F$1223)),_xlpm.cleanRaw,SUBSTITUTE(_xlpm.raw,"_PIN","."),_xlpm.mainPart,MID(_xlpm.cleanRaw,2,FIND(".",_xlpm.cleanRaw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9" t="str">
        <f>_xlfn.LET(_xlpm.raw,_xlfn.XLOOKUP(A539,SITE5!$C$4:$C$1223,SITE5!$E$4:$E$1223,_xlfn.XLOOKUP(A539,SITE5!$C$4:$C$1223,SITE5!$F$4:$F$1223)),_xlpm.cleanRaw,SUBSTITUTE(_xlpm.raw,"_PIN","."),_xlpm.mainPart,MID(_xlpm.cleanRaw,2,FIND(".",_xlpm.cleanRaw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9" t="str">
        <f>_xlfn.LET(_xlpm.raw,_xlfn.XLOOKUP(A539,SITE5!$C$4:$C$1223,SITE5!$E$4:$E$1223,_xlfn.XLOOKUP(A539,SITE5!$C$4:$C$1223,SITE5!$F$4:$F$1223)),_xlpm.cleanRaw,SUBSTITUTE(_xlpm.raw,"_PIN","."),_xlpm.mainPart,MID(_xlpm.cleanRaw,2,FIND(".",_xlpm.cleanRaw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9" t="str">
        <f>""</f>
        <v/>
      </c>
      <c r="K539" t="str">
        <f t="shared" si="8"/>
        <v>R38;VSS;;6.58367999999999;82.296;;;;;</v>
      </c>
    </row>
    <row r="540" spans="1:11">
      <c r="A540" t="s">
        <v>4174</v>
      </c>
      <c r="B540" t="str">
        <f>_xlfn.XLOOKUP(A540,SITE1!$S$4:$S$1223,SITE1!$T$4:$T$1223)</f>
        <v>VSS</v>
      </c>
      <c r="C540" t="str" cm="1">
        <f t="array" ref="C540">_xlfn.TEXTJOIN(",",TRUE,_xlfn.UNIQUE(TRANSPOSE(_xlfn.MAP(_xlfn.XLOOKUP(A540,SITE1!$C$4:$C$1223,SITE1!$G$4:$L$1223),_xlfn.LAMBDA(_xlpm.x,IF(_xlpm.x&lt;&gt;"",TRIM(CLEAN(LEFT(_xlpm.x,FIND(".",_xlpm.x &amp; ".")-1))),""))))))</f>
        <v/>
      </c>
      <c r="D540">
        <v>3.2918399999999899</v>
      </c>
      <c r="E540">
        <v>82.296000000000006</v>
      </c>
      <c r="F540" t="str">
        <f>_xlfn.LET(_xlpm.raw,_xlfn.XLOOKUP(A540,SITE1!$C$4:$C$1223,SITE1!$E$4:$E$1223,_xlfn.XLOOKUP(A540,SITE1!$C$4:$C$1223,SITE1!$F$4:$F$1223)),_xlpm.cleanRaw,SUBSTITUTE(SUBSTITUTE(_xlpm.raw,"_PIN","."),"PIN","."),_xlpm.mainPart,MID(_xlpm.cleanRaw,2,FIND(".",_xlpm.cleanRaw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_xlfn.LET(_xlpm.raw,_xlfn.XLOOKUP(A540,SITE3!$C$4:$C$1223,SITE3!$E$4:$E$1223,_xlfn.XLOOKUP(A540,SITE3!$C$4:$C$1223,SITE3!$F$4:$F$1223)),_xlpm.cleanRaw,SUBSTITUTE(_xlpm.raw,"_PIN","."),_xlpm.mainPart,MID(_xlpm.cleanRaw,2,FIND(".",_xlpm.cleanRaw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0" t="str">
        <f>_xlfn.LET(_xlpm.raw,_xlfn.XLOOKUP(A540,SITE5!$C$4:$C$1223,SITE5!$E$4:$E$1223,_xlfn.XLOOKUP(A540,SITE5!$C$4:$C$1223,SITE5!$F$4:$F$1223)),_xlpm.cleanRaw,SUBSTITUTE(_xlpm.raw,"_PIN","."),_xlpm.mainPart,MID(_xlpm.cleanRaw,2,FIND(".",_xlpm.cleanRaw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0" t="str">
        <f>_xlfn.LET(_xlpm.raw,_xlfn.XLOOKUP(A540,SITE5!$C$4:$C$1223,SITE5!$E$4:$E$1223,_xlfn.XLOOKUP(A540,SITE5!$C$4:$C$1223,SITE5!$F$4:$F$1223)),_xlpm.cleanRaw,SUBSTITUTE(_xlpm.raw,"_PIN","."),_xlpm.mainPart,MID(_xlpm.cleanRaw,2,FIND(".",_xlpm.cleanRaw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0" t="str">
        <f>""</f>
        <v/>
      </c>
      <c r="K540" t="str">
        <f t="shared" si="8"/>
        <v>R39;VSS;;3.29183999999999;82.296;;;;;</v>
      </c>
    </row>
    <row r="541" spans="1:11">
      <c r="A541" t="s">
        <v>3738</v>
      </c>
      <c r="B541" t="str">
        <f>_xlfn.XLOOKUP(A541,SITE1!$S$4:$S$1223,SITE1!$T$4:$T$1223)</f>
        <v>VCCGT</v>
      </c>
      <c r="C541" t="str" cm="1">
        <f t="array" ref="C541">_xlfn.TEXTJOIN(",",TRUE,_xlfn.UNIQUE(TRANSPOSE(_xlfn.MAP(_xlfn.XLOOKUP(A541,SITE1!$C$4:$C$1223,SITE1!$G$4:$L$1223),_xlfn.LAMBDA(_xlpm.x,IF(_xlpm.x&lt;&gt;"",TRIM(CLEAN(LEFT(_xlpm.x,FIND(".",_xlpm.x &amp; ".")-1))),""))))))</f>
        <v/>
      </c>
      <c r="D541">
        <v>0</v>
      </c>
      <c r="E541">
        <v>82.296000000000006</v>
      </c>
      <c r="F541" t="str">
        <f>_xlfn.LET(_xlpm.raw,_xlfn.XLOOKUP(A541,SITE1!$C$4:$C$1223,SITE1!$E$4:$E$1223,_xlfn.XLOOKUP(A541,SITE1!$C$4:$C$1223,SITE1!$F$4:$F$1223)),_xlpm.cleanRaw,SUBSTITUTE(SUBSTITUTE(_xlpm.raw,"_PIN","."),"PIN","."),_xlpm.mainPart,MID(_xlpm.cleanRaw,2,FIND(".",_xlpm.cleanRaw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_xlfn.LET(_xlpm.raw,_xlfn.XLOOKUP(A541,SITE3!$C$4:$C$1223,SITE3!$E$4:$E$1223,_xlfn.XLOOKUP(A541,SITE3!$C$4:$C$1223,SITE3!$F$4:$F$1223)),_xlpm.cleanRaw,SUBSTITUTE(_xlpm.raw,"_PIN","."),_xlpm.mainPart,MID(_xlpm.cleanRaw,2,FIND(".",_xlpm.cleanRaw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1" t="str">
        <f>_xlfn.LET(_xlpm.raw,_xlfn.XLOOKUP(A541,SITE5!$C$4:$C$1223,SITE5!$E$4:$E$1223,_xlfn.XLOOKUP(A541,SITE5!$C$4:$C$1223,SITE5!$F$4:$F$1223)),_xlpm.cleanRaw,SUBSTITUTE(_xlpm.raw,"_PIN","."),_xlpm.mainPart,MID(_xlpm.cleanRaw,2,FIND(".",_xlpm.cleanRaw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1" t="str">
        <f>_xlfn.LET(_xlpm.raw,_xlfn.XLOOKUP(A541,SITE5!$C$4:$C$1223,SITE5!$E$4:$E$1223,_xlfn.XLOOKUP(A541,SITE5!$C$4:$C$1223,SITE5!$F$4:$F$1223)),_xlpm.cleanRaw,SUBSTITUTE(_xlpm.raw,"_PIN","."),_xlpm.mainPart,MID(_xlpm.cleanRaw,2,FIND(".",_xlpm.cleanRaw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1" t="str">
        <f>""</f>
        <v/>
      </c>
      <c r="K541" t="str">
        <f t="shared" si="8"/>
        <v>R40;VCCGT;;0;82.296;;;;;</v>
      </c>
    </row>
    <row r="542" spans="1:11">
      <c r="A542" t="s">
        <v>431</v>
      </c>
      <c r="B542" t="str">
        <f>_xlfn.XLOOKUP(A542,SITE1!$S$4:$S$1223,SITE1!$T$4:$T$1223)</f>
        <v>BCLK_N</v>
      </c>
      <c r="C542" t="str" cm="1">
        <f t="array" ref="C542">_xlfn.TEXTJOIN(",",TRUE,_xlfn.UNIQUE(TRANSPOSE(_xlfn.MAP(_xlfn.XLOOKUP(A542,SITE1!$C$4:$C$1223,SITE1!$G$4:$L$1223),_xlfn.LAMBDA(_xlpm.x,IF(_xlpm.x&lt;&gt;"",TRIM(CLEAN(LEFT(_xlpm.x,FIND(".",_xlpm.x &amp; ".")-1))),""))))))</f>
        <v>TPA41</v>
      </c>
      <c r="D542">
        <v>128.38176000000001</v>
      </c>
      <c r="E542">
        <v>79.004159999999999</v>
      </c>
      <c r="F542" t="str">
        <f>_xlfn.LET(_xlpm.raw,_xlfn.XLOOKUP(A542,SITE1!$C$4:$C$1223,SITE1!$E$4:$E$1223,_xlfn.XLOOKUP(A542,SITE1!$C$4:$C$1223,SITE1!$F$4:$F$1223)),_xlpm.cleanRaw,SUBSTITUTE(SUBSTITUTE(_xlpm.raw,"_PIN","."),"PIN","."),_xlpm.mainPart,MID(_xlpm.cleanRaw,2,FIND(".",_xlpm.cleanRaw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G542" t="str">
        <f>_xlfn.LET(_xlpm.raw,_xlfn.XLOOKUP(A542,SITE3!$C$4:$C$1223,SITE3!$E$4:$E$1223,_xlfn.XLOOKUP(A542,SITE3!$C$4:$C$1223,SITE3!$F$4:$F$1223)),_xlpm.cleanRaw,SUBSTITUTE(_xlpm.raw,"_PIN","."),_xlpm.mainPart,MID(_xlpm.cleanRaw,2,FIND(".",_xlpm.cleanRaw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808066</v>
      </c>
      <c r="H542" t="str">
        <f>_xlfn.LET(_xlpm.raw,_xlfn.XLOOKUP(A542,SITE5!$C$4:$C$1223,SITE5!$E$4:$E$1223,_xlfn.XLOOKUP(A542,SITE5!$C$4:$C$1223,SITE5!$F$4:$F$1223)),_xlpm.cleanRaw,SUBSTITUTE(_xlpm.raw,"_PIN","."),_xlpm.mainPart,MID(_xlpm.cleanRaw,2,FIND(".",_xlpm.cleanRaw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I542" t="str">
        <f>_xlfn.LET(_xlpm.raw,_xlfn.XLOOKUP(A542,SITE5!$C$4:$C$1223,SITE5!$E$4:$E$1223,_xlfn.XLOOKUP(A542,SITE5!$C$4:$C$1223,SITE5!$F$4:$F$1223)),_xlpm.cleanRaw,SUBSTITUTE(_xlpm.raw,"_PIN","."),_xlpm.mainPart,MID(_xlpm.cleanRaw,2,FIND(".",_xlpm.cleanRaw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J542" t="str">
        <f>""</f>
        <v/>
      </c>
      <c r="K542" t="str">
        <f t="shared" si="8"/>
        <v>T1;BCLK_N;TPA41;128.38176;79.00416;507090;808066;603101;603101;</v>
      </c>
    </row>
    <row r="543" spans="1:11">
      <c r="A543" t="s">
        <v>4177</v>
      </c>
      <c r="B543" t="str">
        <f>_xlfn.XLOOKUP(A543,SITE1!$S$4:$S$1223,SITE1!$T$4:$T$1223)</f>
        <v>VSS</v>
      </c>
      <c r="C543" t="str" cm="1">
        <f t="array" ref="C543">_xlfn.TEXTJOIN(",",TRUE,_xlfn.UNIQUE(TRANSPOSE(_xlfn.MAP(_xlfn.XLOOKUP(A543,SITE1!$C$4:$C$1223,SITE1!$G$4:$L$1223),_xlfn.LAMBDA(_xlpm.x,IF(_xlpm.x&lt;&gt;"",TRIM(CLEAN(LEFT(_xlpm.x,FIND(".",_xlpm.x &amp; ".")-1))),""))))))</f>
        <v/>
      </c>
      <c r="D543">
        <v>125.08992000000001</v>
      </c>
      <c r="E543">
        <v>79.004159999999999</v>
      </c>
      <c r="F543" t="str">
        <f>_xlfn.LET(_xlpm.raw,_xlfn.XLOOKUP(A543,SITE1!$C$4:$C$1223,SITE1!$E$4:$E$1223,_xlfn.XLOOKUP(A543,SITE1!$C$4:$C$1223,SITE1!$F$4:$F$1223)),_xlpm.cleanRaw,SUBSTITUTE(SUBSTITUTE(_xlpm.raw,"_PIN","."),"PIN","."),_xlpm.mainPart,MID(_xlpm.cleanRaw,2,FIND(".",_xlpm.cleanRaw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3" t="str">
        <f>_xlfn.LET(_xlpm.raw,_xlfn.XLOOKUP(A543,SITE3!$C$4:$C$1223,SITE3!$E$4:$E$1223,_xlfn.XLOOKUP(A543,SITE3!$C$4:$C$1223,SITE3!$F$4:$F$1223)),_xlpm.cleanRaw,SUBSTITUTE(_xlpm.raw,"_PIN","."),_xlpm.mainPart,MID(_xlpm.cleanRaw,2,FIND(".",_xlpm.cleanRaw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3" t="str">
        <f>_xlfn.LET(_xlpm.raw,_xlfn.XLOOKUP(A543,SITE5!$C$4:$C$1223,SITE5!$E$4:$E$1223,_xlfn.XLOOKUP(A543,SITE5!$C$4:$C$1223,SITE5!$F$4:$F$1223)),_xlpm.cleanRaw,SUBSTITUTE(_xlpm.raw,"_PIN","."),_xlpm.mainPart,MID(_xlpm.cleanRaw,2,FIND(".",_xlpm.cleanRaw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3" t="str">
        <f>_xlfn.LET(_xlpm.raw,_xlfn.XLOOKUP(A543,SITE5!$C$4:$C$1223,SITE5!$E$4:$E$1223,_xlfn.XLOOKUP(A543,SITE5!$C$4:$C$1223,SITE5!$F$4:$F$1223)),_xlpm.cleanRaw,SUBSTITUTE(_xlpm.raw,"_PIN","."),_xlpm.mainPart,MID(_xlpm.cleanRaw,2,FIND(".",_xlpm.cleanRaw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3" t="str">
        <f>""</f>
        <v/>
      </c>
      <c r="K543" t="str">
        <f t="shared" si="8"/>
        <v>T2;VSS;;125.08992;79.00416;;;;;</v>
      </c>
    </row>
    <row r="544" spans="1:11">
      <c r="A544" t="s">
        <v>2928</v>
      </c>
      <c r="B544" t="str">
        <f>_xlfn.XLOOKUP(A544,SITE1!$S$4:$S$1223,SITE1!$T$4:$T$1223)</f>
        <v>PCIBCLK_N</v>
      </c>
      <c r="C544" t="str" cm="1">
        <f t="array" ref="C544">_xlfn.TEXTJOIN(",",TRUE,_xlfn.UNIQUE(TRANSPOSE(_xlfn.MAP(_xlfn.XLOOKUP(A544,SITE1!$C$4:$C$1223,SITE1!$G$4:$L$1223),_xlfn.LAMBDA(_xlpm.x,IF(_xlpm.x&lt;&gt;"",TRIM(CLEAN(LEFT(_xlpm.x,FIND(".",_xlpm.x &amp; ".")-1))),""))))))</f>
        <v>TPA47</v>
      </c>
      <c r="D544">
        <v>121.79808</v>
      </c>
      <c r="E544">
        <v>79.004159999999999</v>
      </c>
      <c r="F544" t="str">
        <f>_xlfn.LET(_xlpm.raw,_xlfn.XLOOKUP(A544,SITE1!$C$4:$C$1223,SITE1!$E$4:$E$1223,_xlfn.XLOOKUP(A544,SITE1!$C$4:$C$1223,SITE1!$F$4:$F$1223)),_xlpm.cleanRaw,SUBSTITUTE(SUBSTITUTE(_xlpm.raw,"_PIN","."),"PIN","."),_xlpm.mainPart,MID(_xlpm.cleanRaw,2,FIND(".",_xlpm.cleanRaw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G544" t="str">
        <f>_xlfn.LET(_xlpm.raw,_xlfn.XLOOKUP(A544,SITE3!$C$4:$C$1223,SITE3!$E$4:$E$1223,_xlfn.XLOOKUP(A544,SITE3!$C$4:$C$1223,SITE3!$F$4:$F$1223)),_xlpm.cleanRaw,SUBSTITUTE(_xlpm.raw,"_PIN","."),_xlpm.mainPart,MID(_xlpm.cleanRaw,2,FIND(".",_xlpm.cleanRaw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808055</v>
      </c>
      <c r="H544" t="str">
        <f>_xlfn.LET(_xlpm.raw,_xlfn.XLOOKUP(A544,SITE5!$C$4:$C$1223,SITE5!$E$4:$E$1223,_xlfn.XLOOKUP(A544,SITE5!$C$4:$C$1223,SITE5!$F$4:$F$1223)),_xlpm.cleanRaw,SUBSTITUTE(_xlpm.raw,"_PIN","."),_xlpm.mainPart,MID(_xlpm.cleanRaw,2,FIND(".",_xlpm.cleanRaw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I544" t="str">
        <f>_xlfn.LET(_xlpm.raw,_xlfn.XLOOKUP(A544,SITE5!$C$4:$C$1223,SITE5!$E$4:$E$1223,_xlfn.XLOOKUP(A544,SITE5!$C$4:$C$1223,SITE5!$F$4:$F$1223)),_xlpm.cleanRaw,SUBSTITUTE(_xlpm.raw,"_PIN","."),_xlpm.mainPart,MID(_xlpm.cleanRaw,2,FIND(".",_xlpm.cleanRaw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J544" t="str">
        <f>""</f>
        <v/>
      </c>
      <c r="K544" t="str">
        <f t="shared" si="8"/>
        <v>T3;PCIBCLK_N;TPA47;121.79808;79.00416;506036;808055;603107;603107;</v>
      </c>
    </row>
    <row r="545" spans="1:11">
      <c r="A545" t="s">
        <v>2936</v>
      </c>
      <c r="B545" t="str">
        <f>_xlfn.XLOOKUP(A545,SITE1!$S$4:$S$1223,SITE1!$T$4:$T$1223)</f>
        <v>PCIBCLK_P</v>
      </c>
      <c r="C545" t="str" cm="1">
        <f t="array" ref="C545">_xlfn.TEXTJOIN(",",TRUE,_xlfn.UNIQUE(TRANSPOSE(_xlfn.MAP(_xlfn.XLOOKUP(A545,SITE1!$C$4:$C$1223,SITE1!$G$4:$L$1223),_xlfn.LAMBDA(_xlpm.x,IF(_xlpm.x&lt;&gt;"",TRIM(CLEAN(LEFT(_xlpm.x,FIND(".",_xlpm.x &amp; ".")-1))),""))))))</f>
        <v>TPA48</v>
      </c>
      <c r="D545">
        <v>118.50624000000001</v>
      </c>
      <c r="E545">
        <v>79.004159999999999</v>
      </c>
      <c r="F545" t="str">
        <f>_xlfn.LET(_xlpm.raw,_xlfn.XLOOKUP(A545,SITE1!$C$4:$C$1223,SITE1!$E$4:$E$1223,_xlfn.XLOOKUP(A545,SITE1!$C$4:$C$1223,SITE1!$F$4:$F$1223)),_xlpm.cleanRaw,SUBSTITUTE(SUBSTITUTE(_xlpm.raw,"_PIN","."),"PIN","."),_xlpm.mainPart,MID(_xlpm.cleanRaw,2,FIND(".",_xlpm.cleanRaw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G545" t="str">
        <f>_xlfn.LET(_xlpm.raw,_xlfn.XLOOKUP(A545,SITE3!$C$4:$C$1223,SITE3!$E$4:$E$1223,_xlfn.XLOOKUP(A545,SITE3!$C$4:$C$1223,SITE3!$F$4:$F$1223)),_xlpm.cleanRaw,SUBSTITUTE(_xlpm.raw,"_PIN","."),_xlpm.mainPart,MID(_xlpm.cleanRaw,2,FIND(".",_xlpm.cleanRaw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808053</v>
      </c>
      <c r="H545" t="str">
        <f>_xlfn.LET(_xlpm.raw,_xlfn.XLOOKUP(A545,SITE5!$C$4:$C$1223,SITE5!$E$4:$E$1223,_xlfn.XLOOKUP(A545,SITE5!$C$4:$C$1223,SITE5!$F$4:$F$1223)),_xlpm.cleanRaw,SUBSTITUTE(_xlpm.raw,"_PIN","."),_xlpm.mainPart,MID(_xlpm.cleanRaw,2,FIND(".",_xlpm.cleanRaw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I545" t="str">
        <f>_xlfn.LET(_xlpm.raw,_xlfn.XLOOKUP(A545,SITE5!$C$4:$C$1223,SITE5!$E$4:$E$1223,_xlfn.XLOOKUP(A545,SITE5!$C$4:$C$1223,SITE5!$F$4:$F$1223)),_xlpm.cleanRaw,SUBSTITUTE(_xlpm.raw,"_PIN","."),_xlpm.mainPart,MID(_xlpm.cleanRaw,2,FIND(".",_xlpm.cleanRaw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J545" t="str">
        <f>""</f>
        <v/>
      </c>
      <c r="K545" t="str">
        <f t="shared" si="8"/>
        <v>T4;PCIBCLK_P;TPA48;118.50624;79.00416;506038;808053;603108;603108;</v>
      </c>
    </row>
    <row r="546" spans="1:11">
      <c r="A546" t="s">
        <v>302</v>
      </c>
      <c r="B546" t="str">
        <f>_xlfn.XLOOKUP(A546,SITE1!$S$4:$S$1223,SITE1!$T$4:$T$1223)</f>
        <v>VCCFPGM1</v>
      </c>
      <c r="C546" t="str" cm="1">
        <f t="array" ref="C546">_xlfn.TEXTJOIN(",",TRUE,_xlfn.UNIQUE(TRANSPOSE(_xlfn.MAP(_xlfn.XLOOKUP(A546,SITE1!$C$4:$C$1223,SITE1!$G$4:$L$1223),_xlfn.LAMBDA(_xlpm.x,IF(_xlpm.x&lt;&gt;"",TRIM(CLEAN(LEFT(_xlpm.x,FIND(".",_xlpm.x &amp; ".")-1))),""))))))</f>
        <v/>
      </c>
      <c r="D546">
        <v>115.2144</v>
      </c>
      <c r="E546">
        <v>79.004159999999999</v>
      </c>
      <c r="F546" t="str">
        <f>_xlfn.LET(_xlpm.raw,_xlfn.XLOOKUP(A546,SITE1!$C$4:$C$1223,SITE1!$E$4:$E$1223,_xlfn.XLOOKUP(A546,SITE1!$C$4:$C$1223,SITE1!$F$4:$F$1223)),_xlpm.cleanRaw,SUBSTITUTE(SUBSTITUTE(_xlpm.raw,"_PIN","."),"PIN","."),_xlpm.mainPart,MID(_xlpm.cleanRaw,2,FIND(".",_xlpm.cleanRaw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G546" t="str">
        <f>_xlfn.LET(_xlpm.raw,_xlfn.XLOOKUP(A546,SITE3!$C$4:$C$1223,SITE3!$E$4:$E$1223,_xlfn.XLOOKUP(A546,SITE3!$C$4:$C$1223,SITE3!$F$4:$F$1223)),_xlpm.cleanRaw,SUBSTITUTE(_xlpm.raw,"_PIN","."),_xlpm.mainPart,MID(_xlpm.cleanRaw,2,FIND(".",_xlpm.cleanRaw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809115</v>
      </c>
      <c r="H546" t="str">
        <f>_xlfn.LET(_xlpm.raw,_xlfn.XLOOKUP(A546,SITE5!$C$4:$C$1223,SITE5!$E$4:$E$1223,_xlfn.XLOOKUP(A546,SITE5!$C$4:$C$1223,SITE5!$F$4:$F$1223)),_xlpm.cleanRaw,SUBSTITUTE(_xlpm.raw,"_PIN","."),_xlpm.mainPart,MID(_xlpm.cleanRaw,2,FIND(".",_xlpm.cleanRaw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I546" t="str">
        <f>_xlfn.LET(_xlpm.raw,_xlfn.XLOOKUP(A546,SITE5!$C$4:$C$1223,SITE5!$E$4:$E$1223,_xlfn.XLOOKUP(A546,SITE5!$C$4:$C$1223,SITE5!$F$4:$F$1223)),_xlpm.cleanRaw,SUBSTITUTE(_xlpm.raw,"_PIN","."),_xlpm.mainPart,MID(_xlpm.cleanRaw,2,FIND(".",_xlpm.cleanRaw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J546" t="str">
        <f>""</f>
        <v/>
      </c>
      <c r="K546" t="str">
        <f t="shared" si="8"/>
        <v>T5;VCCFPGM1;;115.2144;79.00416;507119;809115;602078;602078;</v>
      </c>
    </row>
    <row r="547" spans="1:11">
      <c r="A547" t="s">
        <v>308</v>
      </c>
      <c r="B547" t="str">
        <f>_xlfn.XLOOKUP(A547,SITE1!$S$4:$S$1223,SITE1!$T$4:$T$1223)</f>
        <v>VCCFPGM2</v>
      </c>
      <c r="C547" t="str" cm="1">
        <f t="array" ref="C547">_xlfn.TEXTJOIN(",",TRUE,_xlfn.UNIQUE(TRANSPOSE(_xlfn.MAP(_xlfn.XLOOKUP(A547,SITE1!$C$4:$C$1223,SITE1!$G$4:$L$1223),_xlfn.LAMBDA(_xlpm.x,IF(_xlpm.x&lt;&gt;"",TRIM(CLEAN(LEFT(_xlpm.x,FIND(".",_xlpm.x &amp; ".")-1))),""))))))</f>
        <v/>
      </c>
      <c r="D547">
        <v>111.92256</v>
      </c>
      <c r="E547">
        <v>79.004159999999999</v>
      </c>
      <c r="F547" t="str">
        <f>_xlfn.LET(_xlpm.raw,_xlfn.XLOOKUP(A547,SITE1!$C$4:$C$1223,SITE1!$E$4:$E$1223,_xlfn.XLOOKUP(A547,SITE1!$C$4:$C$1223,SITE1!$F$4:$F$1223)),_xlpm.cleanRaw,SUBSTITUTE(SUBSTITUTE(_xlpm.raw,"_PIN","."),"PIN","."),_xlpm.mainPart,MID(_xlpm.cleanRaw,2,FIND(".",_xlpm.cleanRaw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G547" t="str">
        <f>_xlfn.LET(_xlpm.raw,_xlfn.XLOOKUP(A547,SITE3!$C$4:$C$1223,SITE3!$E$4:$E$1223,_xlfn.XLOOKUP(A547,SITE3!$C$4:$C$1223,SITE3!$F$4:$F$1223)),_xlpm.cleanRaw,SUBSTITUTE(_xlpm.raw,"_PIN","."),_xlpm.mainPart,MID(_xlpm.cleanRaw,2,FIND(".",_xlpm.cleanRaw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809117</v>
      </c>
      <c r="H547" t="str">
        <f>_xlfn.LET(_xlpm.raw,_xlfn.XLOOKUP(A547,SITE5!$C$4:$C$1223,SITE5!$E$4:$E$1223,_xlfn.XLOOKUP(A547,SITE5!$C$4:$C$1223,SITE5!$F$4:$F$1223)),_xlpm.cleanRaw,SUBSTITUTE(_xlpm.raw,"_PIN","."),_xlpm.mainPart,MID(_xlpm.cleanRaw,2,FIND(".",_xlpm.cleanRaw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I547" t="str">
        <f>_xlfn.LET(_xlpm.raw,_xlfn.XLOOKUP(A547,SITE5!$C$4:$C$1223,SITE5!$E$4:$E$1223,_xlfn.XLOOKUP(A547,SITE5!$C$4:$C$1223,SITE5!$F$4:$F$1223)),_xlpm.cleanRaw,SUBSTITUTE(_xlpm.raw,"_PIN","."),_xlpm.mainPart,MID(_xlpm.cleanRaw,2,FIND(".",_xlpm.cleanRaw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J547" t="str">
        <f>""</f>
        <v/>
      </c>
      <c r="K547" t="str">
        <f t="shared" si="8"/>
        <v>T6;VCCFPGM2;;111.92256;79.00416;507099;809117;602076;602076;</v>
      </c>
    </row>
    <row r="548" spans="1:11">
      <c r="A548" t="s">
        <v>3466</v>
      </c>
      <c r="B548" t="str">
        <f>_xlfn.XLOOKUP(A548,SITE1!$S$4:$S$1223,SITE1!$T$4:$T$1223)</f>
        <v>RESET_N</v>
      </c>
      <c r="C548" t="str" cm="1">
        <f t="array" ref="C548">_xlfn.TEXTJOIN(",",TRUE,_xlfn.UNIQUE(TRANSPOSE(_xlfn.MAP(_xlfn.XLOOKUP(A548,SITE1!$C$4:$C$1223,SITE1!$G$4:$L$1223),_xlfn.LAMBDA(_xlpm.x,IF(_xlpm.x&lt;&gt;"",TRIM(CLEAN(LEFT(_xlpm.x,FIND(".",_xlpm.x &amp; ".")-1))),""))))))</f>
        <v/>
      </c>
      <c r="D548">
        <v>108.63072</v>
      </c>
      <c r="E548">
        <v>79.004159999999999</v>
      </c>
      <c r="F548" t="str">
        <f>_xlfn.LET(_xlpm.raw,_xlfn.XLOOKUP(A548,SITE1!$C$4:$C$1223,SITE1!$E$4:$E$1223,_xlfn.XLOOKUP(A548,SITE1!$C$4:$C$1223,SITE1!$F$4:$F$1223)),_xlpm.cleanRaw,SUBSTITUTE(SUBSTITUTE(_xlpm.raw,"_PIN","."),"PIN","."),_xlpm.mainPart,MID(_xlpm.cleanRaw,2,FIND(".",_xlpm.cleanRaw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G548" t="str">
        <f>_xlfn.LET(_xlpm.raw,_xlfn.XLOOKUP(A548,SITE3!$C$4:$C$1223,SITE3!$E$4:$E$1223,_xlfn.XLOOKUP(A548,SITE3!$C$4:$C$1223,SITE3!$F$4:$F$1223)),_xlpm.cleanRaw,SUBSTITUTE(_xlpm.raw,"_PIN","."),_xlpm.mainPart,MID(_xlpm.cleanRaw,2,FIND(".",_xlpm.cleanRaw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809101</v>
      </c>
      <c r="H548" t="str">
        <f>_xlfn.LET(_xlpm.raw,_xlfn.XLOOKUP(A548,SITE5!$C$4:$C$1223,SITE5!$E$4:$E$1223,_xlfn.XLOOKUP(A548,SITE5!$C$4:$C$1223,SITE5!$F$4:$F$1223)),_xlpm.cleanRaw,SUBSTITUTE(_xlpm.raw,"_PIN","."),_xlpm.mainPart,MID(_xlpm.cleanRaw,2,FIND(".",_xlpm.cleanRaw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I548" t="str">
        <f>_xlfn.LET(_xlpm.raw,_xlfn.XLOOKUP(A548,SITE5!$C$4:$C$1223,SITE5!$E$4:$E$1223,_xlfn.XLOOKUP(A548,SITE5!$C$4:$C$1223,SITE5!$F$4:$F$1223)),_xlpm.cleanRaw,SUBSTITUTE(_xlpm.raw,"_PIN","."),_xlpm.mainPart,MID(_xlpm.cleanRaw,2,FIND(".",_xlpm.cleanRaw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J548" t="str">
        <f>""</f>
        <v/>
      </c>
      <c r="K548" t="str">
        <f t="shared" si="8"/>
        <v>T7;RESET_N;;108.63072;79.00416;507101;809101;602077;602077;</v>
      </c>
    </row>
    <row r="549" spans="1:11">
      <c r="A549" t="s">
        <v>4181</v>
      </c>
      <c r="B549" t="str">
        <f>_xlfn.XLOOKUP(A549,SITE1!$S$4:$S$1223,SITE1!$T$4:$T$1223)</f>
        <v>VSS</v>
      </c>
      <c r="C549" t="str" cm="1">
        <f t="array" ref="C549">_xlfn.TEXTJOIN(",",TRUE,_xlfn.UNIQUE(TRANSPOSE(_xlfn.MAP(_xlfn.XLOOKUP(A549,SITE1!$C$4:$C$1223,SITE1!$G$4:$L$1223),_xlfn.LAMBDA(_xlpm.x,IF(_xlpm.x&lt;&gt;"",TRIM(CLEAN(LEFT(_xlpm.x,FIND(".",_xlpm.x &amp; ".")-1))),""))))))</f>
        <v/>
      </c>
      <c r="D549">
        <v>105.33887999999899</v>
      </c>
      <c r="E549">
        <v>79.004159999999999</v>
      </c>
      <c r="F549" t="str">
        <f>_xlfn.LET(_xlpm.raw,_xlfn.XLOOKUP(A549,SITE1!$C$4:$C$1223,SITE1!$E$4:$E$1223,_xlfn.XLOOKUP(A549,SITE1!$C$4:$C$1223,SITE1!$F$4:$F$1223)),_xlpm.cleanRaw,SUBSTITUTE(SUBSTITUTE(_xlpm.raw,"_PIN","."),"PIN","."),_xlpm.mainPart,MID(_xlpm.cleanRaw,2,FIND(".",_xlpm.cleanRaw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9" t="str">
        <f>_xlfn.LET(_xlpm.raw,_xlfn.XLOOKUP(A549,SITE3!$C$4:$C$1223,SITE3!$E$4:$E$1223,_xlfn.XLOOKUP(A549,SITE3!$C$4:$C$1223,SITE3!$F$4:$F$1223)),_xlpm.cleanRaw,SUBSTITUTE(_xlpm.raw,"_PIN","."),_xlpm.mainPart,MID(_xlpm.cleanRaw,2,FIND(".",_xlpm.cleanRaw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9" t="str">
        <f>_xlfn.LET(_xlpm.raw,_xlfn.XLOOKUP(A549,SITE5!$C$4:$C$1223,SITE5!$E$4:$E$1223,_xlfn.XLOOKUP(A549,SITE5!$C$4:$C$1223,SITE5!$F$4:$F$1223)),_xlpm.cleanRaw,SUBSTITUTE(_xlpm.raw,"_PIN","."),_xlpm.mainPart,MID(_xlpm.cleanRaw,2,FIND(".",_xlpm.cleanRaw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9" t="str">
        <f>_xlfn.LET(_xlpm.raw,_xlfn.XLOOKUP(A549,SITE5!$C$4:$C$1223,SITE5!$E$4:$E$1223,_xlfn.XLOOKUP(A549,SITE5!$C$4:$C$1223,SITE5!$F$4:$F$1223)),_xlpm.cleanRaw,SUBSTITUTE(_xlpm.raw,"_PIN","."),_xlpm.mainPart,MID(_xlpm.cleanRaw,2,FIND(".",_xlpm.cleanRaw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9" t="str">
        <f>""</f>
        <v/>
      </c>
      <c r="K549" t="str">
        <f t="shared" si="8"/>
        <v>T8;VSS;;105.338879999999;79.00416;;;;;</v>
      </c>
    </row>
    <row r="550" spans="1:11">
      <c r="A550" t="s">
        <v>2751</v>
      </c>
      <c r="B550" t="str">
        <f>_xlfn.XLOOKUP(A550,SITE1!$S$4:$S$1223,SITE1!$T$4:$T$1223)</f>
        <v>MBP_N[2]</v>
      </c>
      <c r="C550" t="str" cm="1">
        <f t="array" ref="C550">_xlfn.TEXTJOIN(",",TRUE,_xlfn.UNIQUE(TRANSPOSE(_xlfn.MAP(_xlfn.XLOOKUP(A550,SITE1!$C$4:$C$1223,SITE1!$G$4:$L$1223),_xlfn.LAMBDA(_xlpm.x,IF(_xlpm.x&lt;&gt;"",TRIM(CLEAN(LEFT(_xlpm.x,FIND(".",_xlpm.x &amp; ".")-1))),""))))))</f>
        <v>TPA71</v>
      </c>
      <c r="D550">
        <v>26.334719999999901</v>
      </c>
      <c r="E550">
        <v>79.004159999999999</v>
      </c>
      <c r="F550" t="str">
        <f>_xlfn.LET(_xlpm.raw,_xlfn.XLOOKUP(A550,SITE1!$C$4:$C$1223,SITE1!$E$4:$E$1223,_xlfn.XLOOKUP(A550,SITE1!$C$4:$C$1223,SITE1!$F$4:$F$1223)),_xlpm.cleanRaw,SUBSTITUTE(SUBSTITUTE(_xlpm.raw,"_PIN","."),"PIN","."),_xlpm.mainPart,MID(_xlpm.cleanRaw,2,FIND(".",_xlpm.cleanRaw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G550" t="str">
        <f>_xlfn.LET(_xlpm.raw,_xlfn.XLOOKUP(A550,SITE3!$C$4:$C$1223,SITE3!$E$4:$E$1223,_xlfn.XLOOKUP(A550,SITE3!$C$4:$C$1223,SITE3!$F$4:$F$1223)),_xlpm.cleanRaw,SUBSTITUTE(_xlpm.raw,"_PIN","."),_xlpm.mainPart,MID(_xlpm.cleanRaw,2,FIND(".",_xlpm.cleanRaw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502048</v>
      </c>
      <c r="H550" t="str">
        <f>_xlfn.LET(_xlpm.raw,_xlfn.XLOOKUP(A550,SITE5!$C$4:$C$1223,SITE5!$E$4:$E$1223,_xlfn.XLOOKUP(A550,SITE5!$C$4:$C$1223,SITE5!$F$4:$F$1223)),_xlpm.cleanRaw,SUBSTITUTE(_xlpm.raw,"_PIN","."),_xlpm.mainPart,MID(_xlpm.cleanRaw,2,FIND(".",_xlpm.cleanRaw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I550" t="str">
        <f>_xlfn.LET(_xlpm.raw,_xlfn.XLOOKUP(A550,SITE5!$C$4:$C$1223,SITE5!$E$4:$E$1223,_xlfn.XLOOKUP(A550,SITE5!$C$4:$C$1223,SITE5!$F$4:$F$1223)),_xlpm.cleanRaw,SUBSTITUTE(_xlpm.raw,"_PIN","."),_xlpm.mainPart,MID(_xlpm.cleanRaw,2,FIND(".",_xlpm.cleanRaw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J550" t="str">
        <f>""</f>
        <v/>
      </c>
      <c r="K550" t="str">
        <f t="shared" si="8"/>
        <v>T32;MBP_N[2];TPA71;26.3347199999999;79.00416;504119;502048;707112;707112;</v>
      </c>
    </row>
    <row r="551" spans="1:11">
      <c r="A551" t="s">
        <v>369</v>
      </c>
      <c r="B551" t="str">
        <f>_xlfn.XLOOKUP(A551,SITE1!$S$4:$S$1223,SITE1!$T$4:$T$1223)</f>
        <v>RSVD_T33</v>
      </c>
      <c r="C551" t="str" cm="1">
        <f t="array" ref="C551">_xlfn.TEXTJOIN(",",TRUE,_xlfn.UNIQUE(TRANSPOSE(_xlfn.MAP(_xlfn.XLOOKUP(A551,SITE1!$C$4:$C$1223,SITE1!$G$4:$L$1223),_xlfn.LAMBDA(_xlpm.x,IF(_xlpm.x&lt;&gt;"",TRIM(CLEAN(LEFT(_xlpm.x,FIND(".",_xlpm.x &amp; ".")-1))),""))))))</f>
        <v/>
      </c>
      <c r="D551">
        <v>23.04288</v>
      </c>
      <c r="E551">
        <v>79.004159999999999</v>
      </c>
      <c r="F551" t="str">
        <f>_xlfn.LET(_xlpm.raw,_xlfn.XLOOKUP(A551,SITE1!$C$4:$C$1223,SITE1!$E$4:$E$1223,_xlfn.XLOOKUP(A551,SITE1!$C$4:$C$1223,SITE1!$F$4:$F$1223)),_xlpm.cleanRaw,SUBSTITUTE(SUBSTITUTE(_xlpm.raw,"_PIN","."),"PIN","."),_xlpm.mainPart,MID(_xlpm.cleanRaw,2,FIND(".",_xlpm.cleanRaw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1" t="str">
        <f>_xlfn.LET(_xlpm.raw,_xlfn.XLOOKUP(A551,SITE3!$C$4:$C$1223,SITE3!$E$4:$E$1223,_xlfn.XLOOKUP(A551,SITE3!$C$4:$C$1223,SITE3!$F$4:$F$1223)),_xlpm.cleanRaw,SUBSTITUTE(_xlpm.raw,"_PIN","."),_xlpm.mainPart,MID(_xlpm.cleanRaw,2,FIND(".",_xlpm.cleanRaw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1" t="str">
        <f>_xlfn.LET(_xlpm.raw,_xlfn.XLOOKUP(A551,SITE5!$C$4:$C$1223,SITE5!$E$4:$E$1223,_xlfn.XLOOKUP(A551,SITE5!$C$4:$C$1223,SITE5!$F$4:$F$1223)),_xlpm.cleanRaw,SUBSTITUTE(_xlpm.raw,"_PIN","."),_xlpm.mainPart,MID(_xlpm.cleanRaw,2,FIND(".",_xlpm.cleanRaw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1" t="str">
        <f>_xlfn.LET(_xlpm.raw,_xlfn.XLOOKUP(A551,SITE5!$C$4:$C$1223,SITE5!$E$4:$E$1223,_xlfn.XLOOKUP(A551,SITE5!$C$4:$C$1223,SITE5!$F$4:$F$1223)),_xlpm.cleanRaw,SUBSTITUTE(_xlpm.raw,"_PIN","."),_xlpm.mainPart,MID(_xlpm.cleanRaw,2,FIND(".",_xlpm.cleanRaw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1" t="str">
        <f>""</f>
        <v/>
      </c>
      <c r="K551" t="str">
        <f t="shared" si="8"/>
        <v>T33;RSVD_T33;;23.04288;79.00416;;;;;</v>
      </c>
    </row>
    <row r="552" spans="1:11">
      <c r="A552" t="s">
        <v>4178</v>
      </c>
      <c r="B552" t="str">
        <f>_xlfn.XLOOKUP(A552,SITE1!$S$4:$S$1223,SITE1!$T$4:$T$1223)</f>
        <v>VSS</v>
      </c>
      <c r="C552" t="str" cm="1">
        <f t="array" ref="C552">_xlfn.TEXTJOIN(",",TRUE,_xlfn.UNIQUE(TRANSPOSE(_xlfn.MAP(_xlfn.XLOOKUP(A552,SITE1!$C$4:$C$1223,SITE1!$G$4:$L$1223),_xlfn.LAMBDA(_xlpm.x,IF(_xlpm.x&lt;&gt;"",TRIM(CLEAN(LEFT(_xlpm.x,FIND(".",_xlpm.x &amp; ".")-1))),""))))))</f>
        <v/>
      </c>
      <c r="D552">
        <v>19.75104</v>
      </c>
      <c r="E552">
        <v>79.004159999999999</v>
      </c>
      <c r="F552" t="str">
        <f>_xlfn.LET(_xlpm.raw,_xlfn.XLOOKUP(A552,SITE1!$C$4:$C$1223,SITE1!$E$4:$E$1223,_xlfn.XLOOKUP(A552,SITE1!$C$4:$C$1223,SITE1!$F$4:$F$1223)),_xlpm.cleanRaw,SUBSTITUTE(SUBSTITUTE(_xlpm.raw,"_PIN","."),"PIN","."),_xlpm.mainPart,MID(_xlpm.cleanRaw,2,FIND(".",_xlpm.cleanRaw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2" t="str">
        <f>_xlfn.LET(_xlpm.raw,_xlfn.XLOOKUP(A552,SITE3!$C$4:$C$1223,SITE3!$E$4:$E$1223,_xlfn.XLOOKUP(A552,SITE3!$C$4:$C$1223,SITE3!$F$4:$F$1223)),_xlpm.cleanRaw,SUBSTITUTE(_xlpm.raw,"_PIN","."),_xlpm.mainPart,MID(_xlpm.cleanRaw,2,FIND(".",_xlpm.cleanRaw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2" t="str">
        <f>_xlfn.LET(_xlpm.raw,_xlfn.XLOOKUP(A552,SITE5!$C$4:$C$1223,SITE5!$E$4:$E$1223,_xlfn.XLOOKUP(A552,SITE5!$C$4:$C$1223,SITE5!$F$4:$F$1223)),_xlpm.cleanRaw,SUBSTITUTE(_xlpm.raw,"_PIN","."),_xlpm.mainPart,MID(_xlpm.cleanRaw,2,FIND(".",_xlpm.cleanRaw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2" t="str">
        <f>_xlfn.LET(_xlpm.raw,_xlfn.XLOOKUP(A552,SITE5!$C$4:$C$1223,SITE5!$E$4:$E$1223,_xlfn.XLOOKUP(A552,SITE5!$C$4:$C$1223,SITE5!$F$4:$F$1223)),_xlpm.cleanRaw,SUBSTITUTE(_xlpm.raw,"_PIN","."),_xlpm.mainPart,MID(_xlpm.cleanRaw,2,FIND(".",_xlpm.cleanRaw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2" t="str">
        <f>""</f>
        <v/>
      </c>
      <c r="K552" t="str">
        <f t="shared" si="8"/>
        <v>T34;VSS;;19.75104;79.00416;;;;;</v>
      </c>
    </row>
    <row r="553" spans="1:11">
      <c r="A553" t="s">
        <v>4179</v>
      </c>
      <c r="B553" t="str">
        <f>_xlfn.XLOOKUP(A553,SITE1!$S$4:$S$1223,SITE1!$T$4:$T$1223)</f>
        <v>VSS</v>
      </c>
      <c r="C553" t="str" cm="1">
        <f t="array" ref="C553">_xlfn.TEXTJOIN(",",TRUE,_xlfn.UNIQUE(TRANSPOSE(_xlfn.MAP(_xlfn.XLOOKUP(A553,SITE1!$C$4:$C$1223,SITE1!$G$4:$L$1223),_xlfn.LAMBDA(_xlpm.x,IF(_xlpm.x&lt;&gt;"",TRIM(CLEAN(LEFT(_xlpm.x,FIND(".",_xlpm.x &amp; ".")-1))),""))))))</f>
        <v/>
      </c>
      <c r="D553">
        <v>16.459199999999999</v>
      </c>
      <c r="E553">
        <v>79.004159999999999</v>
      </c>
      <c r="F553" t="str">
        <f>_xlfn.LET(_xlpm.raw,_xlfn.XLOOKUP(A553,SITE1!$C$4:$C$1223,SITE1!$E$4:$E$1223,_xlfn.XLOOKUP(A553,SITE1!$C$4:$C$1223,SITE1!$F$4:$F$1223)),_xlpm.cleanRaw,SUBSTITUTE(SUBSTITUTE(_xlpm.raw,"_PIN","."),"PIN","."),_xlpm.mainPart,MID(_xlpm.cleanRaw,2,FIND(".",_xlpm.cleanRaw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3" t="str">
        <f>_xlfn.LET(_xlpm.raw,_xlfn.XLOOKUP(A553,SITE3!$C$4:$C$1223,SITE3!$E$4:$E$1223,_xlfn.XLOOKUP(A553,SITE3!$C$4:$C$1223,SITE3!$F$4:$F$1223)),_xlpm.cleanRaw,SUBSTITUTE(_xlpm.raw,"_PIN","."),_xlpm.mainPart,MID(_xlpm.cleanRaw,2,FIND(".",_xlpm.cleanRaw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3" t="str">
        <f>_xlfn.LET(_xlpm.raw,_xlfn.XLOOKUP(A553,SITE5!$C$4:$C$1223,SITE5!$E$4:$E$1223,_xlfn.XLOOKUP(A553,SITE5!$C$4:$C$1223,SITE5!$F$4:$F$1223)),_xlpm.cleanRaw,SUBSTITUTE(_xlpm.raw,"_PIN","."),_xlpm.mainPart,MID(_xlpm.cleanRaw,2,FIND(".",_xlpm.cleanRaw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3" t="str">
        <f>_xlfn.LET(_xlpm.raw,_xlfn.XLOOKUP(A553,SITE5!$C$4:$C$1223,SITE5!$E$4:$E$1223,_xlfn.XLOOKUP(A553,SITE5!$C$4:$C$1223,SITE5!$F$4:$F$1223)),_xlpm.cleanRaw,SUBSTITUTE(_xlpm.raw,"_PIN","."),_xlpm.mainPart,MID(_xlpm.cleanRaw,2,FIND(".",_xlpm.cleanRaw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3" t="str">
        <f>""</f>
        <v/>
      </c>
      <c r="K553" t="str">
        <f t="shared" si="8"/>
        <v>T35;VSS;;16.4592;79.00416;;;;;</v>
      </c>
    </row>
    <row r="554" spans="1:11">
      <c r="A554" t="s">
        <v>4180</v>
      </c>
      <c r="B554" t="str">
        <f>_xlfn.XLOOKUP(A554,SITE1!$S$4:$S$1223,SITE1!$T$4:$T$1223)</f>
        <v>VSS</v>
      </c>
      <c r="C554" t="str" cm="1">
        <f t="array" ref="C554">_xlfn.TEXTJOIN(",",TRUE,_xlfn.UNIQUE(TRANSPOSE(_xlfn.MAP(_xlfn.XLOOKUP(A554,SITE1!$C$4:$C$1223,SITE1!$G$4:$L$1223),_xlfn.LAMBDA(_xlpm.x,IF(_xlpm.x&lt;&gt;"",TRIM(CLEAN(LEFT(_xlpm.x,FIND(".",_xlpm.x &amp; ".")-1))),""))))))</f>
        <v/>
      </c>
      <c r="D554">
        <v>13.167359999999899</v>
      </c>
      <c r="E554">
        <v>79.004159999999999</v>
      </c>
      <c r="F554" t="str">
        <f>_xlfn.LET(_xlpm.raw,_xlfn.XLOOKUP(A554,SITE1!$C$4:$C$1223,SITE1!$E$4:$E$1223,_xlfn.XLOOKUP(A554,SITE1!$C$4:$C$1223,SITE1!$F$4:$F$1223)),_xlpm.cleanRaw,SUBSTITUTE(SUBSTITUTE(_xlpm.raw,"_PIN","."),"PIN","."),_xlpm.mainPart,MID(_xlpm.cleanRaw,2,FIND(".",_xlpm.cleanRaw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4" t="str">
        <f>_xlfn.LET(_xlpm.raw,_xlfn.XLOOKUP(A554,SITE3!$C$4:$C$1223,SITE3!$E$4:$E$1223,_xlfn.XLOOKUP(A554,SITE3!$C$4:$C$1223,SITE3!$F$4:$F$1223)),_xlpm.cleanRaw,SUBSTITUTE(_xlpm.raw,"_PIN","."),_xlpm.mainPart,MID(_xlpm.cleanRaw,2,FIND(".",_xlpm.cleanRaw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4" t="str">
        <f>_xlfn.LET(_xlpm.raw,_xlfn.XLOOKUP(A554,SITE5!$C$4:$C$1223,SITE5!$E$4:$E$1223,_xlfn.XLOOKUP(A554,SITE5!$C$4:$C$1223,SITE5!$F$4:$F$1223)),_xlpm.cleanRaw,SUBSTITUTE(_xlpm.raw,"_PIN","."),_xlpm.mainPart,MID(_xlpm.cleanRaw,2,FIND(".",_xlpm.cleanRaw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4" t="str">
        <f>_xlfn.LET(_xlpm.raw,_xlfn.XLOOKUP(A554,SITE5!$C$4:$C$1223,SITE5!$E$4:$E$1223,_xlfn.XLOOKUP(A554,SITE5!$C$4:$C$1223,SITE5!$F$4:$F$1223)),_xlpm.cleanRaw,SUBSTITUTE(_xlpm.raw,"_PIN","."),_xlpm.mainPart,MID(_xlpm.cleanRaw,2,FIND(".",_xlpm.cleanRaw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4" t="str">
        <f>""</f>
        <v/>
      </c>
      <c r="K554" t="str">
        <f t="shared" si="8"/>
        <v>T36;VSS;;13.1673599999999;79.00416;;;;;</v>
      </c>
    </row>
    <row r="555" spans="1:11">
      <c r="A555" t="s">
        <v>3739</v>
      </c>
      <c r="B555" t="str">
        <f>_xlfn.XLOOKUP(A555,SITE1!$S$4:$S$1223,SITE1!$T$4:$T$1223)</f>
        <v>VCCGT</v>
      </c>
      <c r="C555" t="str" cm="1">
        <f t="array" ref="C555">_xlfn.TEXTJOIN(",",TRUE,_xlfn.UNIQUE(TRANSPOSE(_xlfn.MAP(_xlfn.XLOOKUP(A555,SITE1!$C$4:$C$1223,SITE1!$G$4:$L$1223),_xlfn.LAMBDA(_xlpm.x,IF(_xlpm.x&lt;&gt;"",TRIM(CLEAN(LEFT(_xlpm.x,FIND(".",_xlpm.x &amp; ".")-1))),""))))))</f>
        <v/>
      </c>
      <c r="D555">
        <v>9.8755199999999999</v>
      </c>
      <c r="E555">
        <v>79.004159999999999</v>
      </c>
      <c r="F555" t="str">
        <f>_xlfn.LET(_xlpm.raw,_xlfn.XLOOKUP(A555,SITE1!$C$4:$C$1223,SITE1!$E$4:$E$1223,_xlfn.XLOOKUP(A555,SITE1!$C$4:$C$1223,SITE1!$F$4:$F$1223)),_xlpm.cleanRaw,SUBSTITUTE(SUBSTITUTE(_xlpm.raw,"_PIN","."),"PIN","."),_xlpm.mainPart,MID(_xlpm.cleanRaw,2,FIND(".",_xlpm.cleanRaw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5" t="str">
        <f>_xlfn.LET(_xlpm.raw,_xlfn.XLOOKUP(A555,SITE3!$C$4:$C$1223,SITE3!$E$4:$E$1223,_xlfn.XLOOKUP(A555,SITE3!$C$4:$C$1223,SITE3!$F$4:$F$1223)),_xlpm.cleanRaw,SUBSTITUTE(_xlpm.raw,"_PIN","."),_xlpm.mainPart,MID(_xlpm.cleanRaw,2,FIND(".",_xlpm.cleanRaw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5" t="str">
        <f>_xlfn.LET(_xlpm.raw,_xlfn.XLOOKUP(A555,SITE5!$C$4:$C$1223,SITE5!$E$4:$E$1223,_xlfn.XLOOKUP(A555,SITE5!$C$4:$C$1223,SITE5!$F$4:$F$1223)),_xlpm.cleanRaw,SUBSTITUTE(_xlpm.raw,"_PIN","."),_xlpm.mainPart,MID(_xlpm.cleanRaw,2,FIND(".",_xlpm.cleanRaw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5" t="str">
        <f>_xlfn.LET(_xlpm.raw,_xlfn.XLOOKUP(A555,SITE5!$C$4:$C$1223,SITE5!$E$4:$E$1223,_xlfn.XLOOKUP(A555,SITE5!$C$4:$C$1223,SITE5!$F$4:$F$1223)),_xlpm.cleanRaw,SUBSTITUTE(_xlpm.raw,"_PIN","."),_xlpm.mainPart,MID(_xlpm.cleanRaw,2,FIND(".",_xlpm.cleanRaw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5" t="str">
        <f>""</f>
        <v/>
      </c>
      <c r="K555" t="str">
        <f t="shared" si="8"/>
        <v>T37;VCCGT;;9.87552;79.00416;;;;;</v>
      </c>
    </row>
    <row r="556" spans="1:11">
      <c r="A556" t="s">
        <v>3740</v>
      </c>
      <c r="B556" t="str">
        <f>_xlfn.XLOOKUP(A556,SITE1!$S$4:$S$1223,SITE1!$T$4:$T$1223)</f>
        <v>VCCGT</v>
      </c>
      <c r="C556" t="str" cm="1">
        <f t="array" ref="C556">_xlfn.TEXTJOIN(",",TRUE,_xlfn.UNIQUE(TRANSPOSE(_xlfn.MAP(_xlfn.XLOOKUP(A556,SITE1!$C$4:$C$1223,SITE1!$G$4:$L$1223),_xlfn.LAMBDA(_xlpm.x,IF(_xlpm.x&lt;&gt;"",TRIM(CLEAN(LEFT(_xlpm.x,FIND(".",_xlpm.x &amp; ".")-1))),""))))))</f>
        <v/>
      </c>
      <c r="D556">
        <v>6.5836799999999904</v>
      </c>
      <c r="E556">
        <v>79.004159999999999</v>
      </c>
      <c r="F556" t="str">
        <f>_xlfn.LET(_xlpm.raw,_xlfn.XLOOKUP(A556,SITE1!$C$4:$C$1223,SITE1!$E$4:$E$1223,_xlfn.XLOOKUP(A556,SITE1!$C$4:$C$1223,SITE1!$F$4:$F$1223)),_xlpm.cleanRaw,SUBSTITUTE(SUBSTITUTE(_xlpm.raw,"_PIN","."),"PIN","."),_xlpm.mainPart,MID(_xlpm.cleanRaw,2,FIND(".",_xlpm.cleanRaw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_xlfn.LET(_xlpm.raw,_xlfn.XLOOKUP(A556,SITE3!$C$4:$C$1223,SITE3!$E$4:$E$1223,_xlfn.XLOOKUP(A556,SITE3!$C$4:$C$1223,SITE3!$F$4:$F$1223)),_xlpm.cleanRaw,SUBSTITUTE(_xlpm.raw,"_PIN","."),_xlpm.mainPart,MID(_xlpm.cleanRaw,2,FIND(".",_xlpm.cleanRaw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6" t="str">
        <f>_xlfn.LET(_xlpm.raw,_xlfn.XLOOKUP(A556,SITE5!$C$4:$C$1223,SITE5!$E$4:$E$1223,_xlfn.XLOOKUP(A556,SITE5!$C$4:$C$1223,SITE5!$F$4:$F$1223)),_xlpm.cleanRaw,SUBSTITUTE(_xlpm.raw,"_PIN","."),_xlpm.mainPart,MID(_xlpm.cleanRaw,2,FIND(".",_xlpm.cleanRaw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6" t="str">
        <f>_xlfn.LET(_xlpm.raw,_xlfn.XLOOKUP(A556,SITE5!$C$4:$C$1223,SITE5!$E$4:$E$1223,_xlfn.XLOOKUP(A556,SITE5!$C$4:$C$1223,SITE5!$F$4:$F$1223)),_xlpm.cleanRaw,SUBSTITUTE(_xlpm.raw,"_PIN","."),_xlpm.mainPart,MID(_xlpm.cleanRaw,2,FIND(".",_xlpm.cleanRaw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6" t="str">
        <f>""</f>
        <v/>
      </c>
      <c r="K556" t="str">
        <f t="shared" si="8"/>
        <v>T38;VCCGT;;6.58367999999999;79.00416;;;;;</v>
      </c>
    </row>
    <row r="557" spans="1:11">
      <c r="A557" t="s">
        <v>3741</v>
      </c>
      <c r="B557" t="str">
        <f>_xlfn.XLOOKUP(A557,SITE1!$S$4:$S$1223,SITE1!$T$4:$T$1223)</f>
        <v>VCCGT</v>
      </c>
      <c r="C557" t="str" cm="1">
        <f t="array" ref="C557">_xlfn.TEXTJOIN(",",TRUE,_xlfn.UNIQUE(TRANSPOSE(_xlfn.MAP(_xlfn.XLOOKUP(A557,SITE1!$C$4:$C$1223,SITE1!$G$4:$L$1223),_xlfn.LAMBDA(_xlpm.x,IF(_xlpm.x&lt;&gt;"",TRIM(CLEAN(LEFT(_xlpm.x,FIND(".",_xlpm.x &amp; ".")-1))),""))))))</f>
        <v/>
      </c>
      <c r="D557">
        <v>3.2918399999999899</v>
      </c>
      <c r="E557">
        <v>79.004159999999999</v>
      </c>
      <c r="F557" t="str">
        <f>_xlfn.LET(_xlpm.raw,_xlfn.XLOOKUP(A557,SITE1!$C$4:$C$1223,SITE1!$E$4:$E$1223,_xlfn.XLOOKUP(A557,SITE1!$C$4:$C$1223,SITE1!$F$4:$F$1223)),_xlpm.cleanRaw,SUBSTITUTE(SUBSTITUTE(_xlpm.raw,"_PIN","."),"PIN","."),_xlpm.mainPart,MID(_xlpm.cleanRaw,2,FIND(".",_xlpm.cleanRaw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_xlfn.LET(_xlpm.raw,_xlfn.XLOOKUP(A557,SITE3!$C$4:$C$1223,SITE3!$E$4:$E$1223,_xlfn.XLOOKUP(A557,SITE3!$C$4:$C$1223,SITE3!$F$4:$F$1223)),_xlpm.cleanRaw,SUBSTITUTE(_xlpm.raw,"_PIN","."),_xlpm.mainPart,MID(_xlpm.cleanRaw,2,FIND(".",_xlpm.cleanRaw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7" t="str">
        <f>_xlfn.LET(_xlpm.raw,_xlfn.XLOOKUP(A557,SITE5!$C$4:$C$1223,SITE5!$E$4:$E$1223,_xlfn.XLOOKUP(A557,SITE5!$C$4:$C$1223,SITE5!$F$4:$F$1223)),_xlpm.cleanRaw,SUBSTITUTE(_xlpm.raw,"_PIN","."),_xlpm.mainPart,MID(_xlpm.cleanRaw,2,FIND(".",_xlpm.cleanRaw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7" t="str">
        <f>_xlfn.LET(_xlpm.raw,_xlfn.XLOOKUP(A557,SITE5!$C$4:$C$1223,SITE5!$E$4:$E$1223,_xlfn.XLOOKUP(A557,SITE5!$C$4:$C$1223,SITE5!$F$4:$F$1223)),_xlpm.cleanRaw,SUBSTITUTE(_xlpm.raw,"_PIN","."),_xlpm.mainPart,MID(_xlpm.cleanRaw,2,FIND(".",_xlpm.cleanRaw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7" t="str">
        <f>""</f>
        <v/>
      </c>
      <c r="K557" t="str">
        <f t="shared" si="8"/>
        <v>T39;VCCGT;;3.29183999999999;79.00416;;;;;</v>
      </c>
    </row>
    <row r="558" spans="1:11">
      <c r="A558" t="s">
        <v>3742</v>
      </c>
      <c r="B558" t="str">
        <f>_xlfn.XLOOKUP(A558,SITE1!$S$4:$S$1223,SITE1!$T$4:$T$1223)</f>
        <v>VCCGT</v>
      </c>
      <c r="C558" t="str" cm="1">
        <f t="array" ref="C558">_xlfn.TEXTJOIN(",",TRUE,_xlfn.UNIQUE(TRANSPOSE(_xlfn.MAP(_xlfn.XLOOKUP(A558,SITE1!$C$4:$C$1223,SITE1!$G$4:$L$1223),_xlfn.LAMBDA(_xlpm.x,IF(_xlpm.x&lt;&gt;"",TRIM(CLEAN(LEFT(_xlpm.x,FIND(".",_xlpm.x &amp; ".")-1))),""))))))</f>
        <v/>
      </c>
      <c r="D558">
        <v>0</v>
      </c>
      <c r="E558">
        <v>79.004159999999999</v>
      </c>
      <c r="F558" t="str">
        <f>_xlfn.LET(_xlpm.raw,_xlfn.XLOOKUP(A558,SITE1!$C$4:$C$1223,SITE1!$E$4:$E$1223,_xlfn.XLOOKUP(A558,SITE1!$C$4:$C$1223,SITE1!$F$4:$F$1223)),_xlpm.cleanRaw,SUBSTITUTE(SUBSTITUTE(_xlpm.raw,"_PIN","."),"PIN","."),_xlpm.mainPart,MID(_xlpm.cleanRaw,2,FIND(".",_xlpm.cleanRaw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8" t="str">
        <f>_xlfn.LET(_xlpm.raw,_xlfn.XLOOKUP(A558,SITE3!$C$4:$C$1223,SITE3!$E$4:$E$1223,_xlfn.XLOOKUP(A558,SITE3!$C$4:$C$1223,SITE3!$F$4:$F$1223)),_xlpm.cleanRaw,SUBSTITUTE(_xlpm.raw,"_PIN","."),_xlpm.mainPart,MID(_xlpm.cleanRaw,2,FIND(".",_xlpm.cleanRaw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8" t="str">
        <f>_xlfn.LET(_xlpm.raw,_xlfn.XLOOKUP(A558,SITE5!$C$4:$C$1223,SITE5!$E$4:$E$1223,_xlfn.XLOOKUP(A558,SITE5!$C$4:$C$1223,SITE5!$F$4:$F$1223)),_xlpm.cleanRaw,SUBSTITUTE(_xlpm.raw,"_PIN","."),_xlpm.mainPart,MID(_xlpm.cleanRaw,2,FIND(".",_xlpm.cleanRaw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8" t="str">
        <f>_xlfn.LET(_xlpm.raw,_xlfn.XLOOKUP(A558,SITE5!$C$4:$C$1223,SITE5!$E$4:$E$1223,_xlfn.XLOOKUP(A558,SITE5!$C$4:$C$1223,SITE5!$F$4:$F$1223)),_xlpm.cleanRaw,SUBSTITUTE(_xlpm.raw,"_PIN","."),_xlpm.mainPart,MID(_xlpm.cleanRaw,2,FIND(".",_xlpm.cleanRaw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8" t="str">
        <f>""</f>
        <v/>
      </c>
      <c r="K558" t="str">
        <f t="shared" si="8"/>
        <v>T40;VCCGT;;0;79.00416;;;;;</v>
      </c>
    </row>
    <row r="559" spans="1:11">
      <c r="A559" t="s">
        <v>440</v>
      </c>
      <c r="B559" t="str">
        <f>_xlfn.XLOOKUP(A559,SITE1!$S$4:$S$1223,SITE1!$T$4:$T$1223)</f>
        <v>BCLK_P</v>
      </c>
      <c r="C559" t="str" cm="1">
        <f t="array" ref="C559">_xlfn.TEXTJOIN(",",TRUE,_xlfn.UNIQUE(TRANSPOSE(_xlfn.MAP(_xlfn.XLOOKUP(A559,SITE1!$C$4:$C$1223,SITE1!$G$4:$L$1223),_xlfn.LAMBDA(_xlpm.x,IF(_xlpm.x&lt;&gt;"",TRIM(CLEAN(LEFT(_xlpm.x,FIND(".",_xlpm.x &amp; ".")-1))),""))))))</f>
        <v>TPA42</v>
      </c>
      <c r="D559">
        <v>128.38176000000001</v>
      </c>
      <c r="E559">
        <v>75.712320000000005</v>
      </c>
      <c r="F559" t="str">
        <f>_xlfn.LET(_xlpm.raw,_xlfn.XLOOKUP(A559,SITE1!$C$4:$C$1223,SITE1!$E$4:$E$1223,_xlfn.XLOOKUP(A559,SITE1!$C$4:$C$1223,SITE1!$F$4:$F$1223)),_xlpm.cleanRaw,SUBSTITUTE(SUBSTITUTE(_xlpm.raw,"_PIN","."),"PIN","."),_xlpm.mainPart,MID(_xlpm.cleanRaw,2,FIND(".",_xlpm.cleanRaw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G559" t="str">
        <f>_xlfn.LET(_xlpm.raw,_xlfn.XLOOKUP(A559,SITE3!$C$4:$C$1223,SITE3!$E$4:$E$1223,_xlfn.XLOOKUP(A559,SITE3!$C$4:$C$1223,SITE3!$F$4:$F$1223)),_xlpm.cleanRaw,SUBSTITUTE(_xlpm.raw,"_PIN","."),_xlpm.mainPart,MID(_xlpm.cleanRaw,2,FIND(".",_xlpm.cleanRaw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808065</v>
      </c>
      <c r="H559" t="str">
        <f>_xlfn.LET(_xlpm.raw,_xlfn.XLOOKUP(A559,SITE5!$C$4:$C$1223,SITE5!$E$4:$E$1223,_xlfn.XLOOKUP(A559,SITE5!$C$4:$C$1223,SITE5!$F$4:$F$1223)),_xlpm.cleanRaw,SUBSTITUTE(_xlpm.raw,"_PIN","."),_xlpm.mainPart,MID(_xlpm.cleanRaw,2,FIND(".",_xlpm.cleanRaw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I559" t="str">
        <f>_xlfn.LET(_xlpm.raw,_xlfn.XLOOKUP(A559,SITE5!$C$4:$C$1223,SITE5!$E$4:$E$1223,_xlfn.XLOOKUP(A559,SITE5!$C$4:$C$1223,SITE5!$F$4:$F$1223)),_xlpm.cleanRaw,SUBSTITUTE(_xlpm.raw,"_PIN","."),_xlpm.mainPart,MID(_xlpm.cleanRaw,2,FIND(".",_xlpm.cleanRaw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J559" t="str">
        <f>""</f>
        <v/>
      </c>
      <c r="K559" t="str">
        <f t="shared" si="8"/>
        <v>U1;BCLK_P;TPA42;128.38176;75.71232;507092;808065;603117;603117;</v>
      </c>
    </row>
    <row r="560" spans="1:11">
      <c r="A560" t="s">
        <v>3817</v>
      </c>
      <c r="B560" t="str">
        <f>_xlfn.XLOOKUP(A560,SITE1!$S$4:$S$1223,SITE1!$T$4:$T$1223)</f>
        <v>VCCST</v>
      </c>
      <c r="C560" t="str" cm="1">
        <f t="array" ref="C560">_xlfn.TEXTJOIN(",",TRUE,_xlfn.UNIQUE(TRANSPOSE(_xlfn.MAP(_xlfn.XLOOKUP(A560,SITE1!$C$4:$C$1223,SITE1!$G$4:$L$1223),_xlfn.LAMBDA(_xlpm.x,IF(_xlpm.x&lt;&gt;"",TRIM(CLEAN(LEFT(_xlpm.x,FIND(".",_xlpm.x &amp; ".")-1))),""))))))</f>
        <v/>
      </c>
      <c r="D560">
        <v>125.08992000000001</v>
      </c>
      <c r="E560">
        <v>75.712320000000005</v>
      </c>
      <c r="F560" t="str">
        <f>_xlfn.LET(_xlpm.raw,_xlfn.XLOOKUP(A560,SITE1!$C$4:$C$1223,SITE1!$E$4:$E$1223,_xlfn.XLOOKUP(A560,SITE1!$C$4:$C$1223,SITE1!$F$4:$F$1223)),_xlpm.cleanRaw,SUBSTITUTE(SUBSTITUTE(_xlpm.raw,"_PIN","."),"PIN","."),_xlpm.mainPart,MID(_xlpm.cleanRaw,2,FIND(".",_xlpm.cleanRaw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0" t="str">
        <f>_xlfn.LET(_xlpm.raw,_xlfn.XLOOKUP(A560,SITE3!$C$4:$C$1223,SITE3!$E$4:$E$1223,_xlfn.XLOOKUP(A560,SITE3!$C$4:$C$1223,SITE3!$F$4:$F$1223)),_xlpm.cleanRaw,SUBSTITUTE(_xlpm.raw,"_PIN","."),_xlpm.mainPart,MID(_xlpm.cleanRaw,2,FIND(".",_xlpm.cleanRaw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0" t="str">
        <f>_xlfn.LET(_xlpm.raw,_xlfn.XLOOKUP(A560,SITE5!$C$4:$C$1223,SITE5!$E$4:$E$1223,_xlfn.XLOOKUP(A560,SITE5!$C$4:$C$1223,SITE5!$F$4:$F$1223)),_xlpm.cleanRaw,SUBSTITUTE(_xlpm.raw,"_PIN","."),_xlpm.mainPart,MID(_xlpm.cleanRaw,2,FIND(".",_xlpm.cleanRaw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0" t="str">
        <f>_xlfn.LET(_xlpm.raw,_xlfn.XLOOKUP(A560,SITE5!$C$4:$C$1223,SITE5!$E$4:$E$1223,_xlfn.XLOOKUP(A560,SITE5!$C$4:$C$1223,SITE5!$F$4:$F$1223)),_xlpm.cleanRaw,SUBSTITUTE(_xlpm.raw,"_PIN","."),_xlpm.mainPart,MID(_xlpm.cleanRaw,2,FIND(".",_xlpm.cleanRaw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0" t="str">
        <f>""</f>
        <v/>
      </c>
      <c r="K560" t="str">
        <f t="shared" si="8"/>
        <v>U2;VCCST;;125.08992;75.71232;;;;;</v>
      </c>
    </row>
    <row r="561" spans="1:11">
      <c r="A561" t="s">
        <v>4182</v>
      </c>
      <c r="B561" t="str">
        <f>_xlfn.XLOOKUP(A561,SITE1!$S$4:$S$1223,SITE1!$T$4:$T$1223)</f>
        <v>VSS</v>
      </c>
      <c r="C561" t="str" cm="1">
        <f t="array" ref="C561">_xlfn.TEXTJOIN(",",TRUE,_xlfn.UNIQUE(TRANSPOSE(_xlfn.MAP(_xlfn.XLOOKUP(A561,SITE1!$C$4:$C$1223,SITE1!$G$4:$L$1223),_xlfn.LAMBDA(_xlpm.x,IF(_xlpm.x&lt;&gt;"",TRIM(CLEAN(LEFT(_xlpm.x,FIND(".",_xlpm.x &amp; ".")-1))),""))))))</f>
        <v/>
      </c>
      <c r="D561">
        <v>121.79808</v>
      </c>
      <c r="E561">
        <v>75.712320000000005</v>
      </c>
      <c r="F561" t="str">
        <f>_xlfn.LET(_xlpm.raw,_xlfn.XLOOKUP(A561,SITE1!$C$4:$C$1223,SITE1!$E$4:$E$1223,_xlfn.XLOOKUP(A561,SITE1!$C$4:$C$1223,SITE1!$F$4:$F$1223)),_xlpm.cleanRaw,SUBSTITUTE(SUBSTITUTE(_xlpm.raw,"_PIN","."),"PIN","."),_xlpm.mainPart,MID(_xlpm.cleanRaw,2,FIND(".",_xlpm.cleanRaw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1" t="str">
        <f>_xlfn.LET(_xlpm.raw,_xlfn.XLOOKUP(A561,SITE3!$C$4:$C$1223,SITE3!$E$4:$E$1223,_xlfn.XLOOKUP(A561,SITE3!$C$4:$C$1223,SITE3!$F$4:$F$1223)),_xlpm.cleanRaw,SUBSTITUTE(_xlpm.raw,"_PIN","."),_xlpm.mainPart,MID(_xlpm.cleanRaw,2,FIND(".",_xlpm.cleanRaw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1" t="str">
        <f>_xlfn.LET(_xlpm.raw,_xlfn.XLOOKUP(A561,SITE5!$C$4:$C$1223,SITE5!$E$4:$E$1223,_xlfn.XLOOKUP(A561,SITE5!$C$4:$C$1223,SITE5!$F$4:$F$1223)),_xlpm.cleanRaw,SUBSTITUTE(_xlpm.raw,"_PIN","."),_xlpm.mainPart,MID(_xlpm.cleanRaw,2,FIND(".",_xlpm.cleanRaw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1" t="str">
        <f>_xlfn.LET(_xlpm.raw,_xlfn.XLOOKUP(A561,SITE5!$C$4:$C$1223,SITE5!$E$4:$E$1223,_xlfn.XLOOKUP(A561,SITE5!$C$4:$C$1223,SITE5!$F$4:$F$1223)),_xlpm.cleanRaw,SUBSTITUTE(_xlpm.raw,"_PIN","."),_xlpm.mainPart,MID(_xlpm.cleanRaw,2,FIND(".",_xlpm.cleanRaw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1" t="str">
        <f>""</f>
        <v/>
      </c>
      <c r="K561" t="str">
        <f t="shared" si="8"/>
        <v>U3;VSS;;121.79808;75.71232;;;;;</v>
      </c>
    </row>
    <row r="562" spans="1:11">
      <c r="A562" t="s">
        <v>4184</v>
      </c>
      <c r="B562" t="str">
        <f>_xlfn.XLOOKUP(A562,SITE1!$S$4:$S$1223,SITE1!$T$4:$T$1223)</f>
        <v>VSS</v>
      </c>
      <c r="C562" t="str" cm="1">
        <f t="array" ref="C562">_xlfn.TEXTJOIN(",",TRUE,_xlfn.UNIQUE(TRANSPOSE(_xlfn.MAP(_xlfn.XLOOKUP(A562,SITE1!$C$4:$C$1223,SITE1!$G$4:$L$1223),_xlfn.LAMBDA(_xlpm.x,IF(_xlpm.x&lt;&gt;"",TRIM(CLEAN(LEFT(_xlpm.x,FIND(".",_xlpm.x &amp; ".")-1))),""))))))</f>
        <v/>
      </c>
      <c r="D562">
        <v>118.50624000000001</v>
      </c>
      <c r="E562">
        <v>75.712320000000005</v>
      </c>
      <c r="F562" t="str">
        <f>_xlfn.LET(_xlpm.raw,_xlfn.XLOOKUP(A562,SITE1!$C$4:$C$1223,SITE1!$E$4:$E$1223,_xlfn.XLOOKUP(A562,SITE1!$C$4:$C$1223,SITE1!$F$4:$F$1223)),_xlpm.cleanRaw,SUBSTITUTE(SUBSTITUTE(_xlpm.raw,"_PIN","."),"PIN","."),_xlpm.mainPart,MID(_xlpm.cleanRaw,2,FIND(".",_xlpm.cleanRaw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2" t="str">
        <f>_xlfn.LET(_xlpm.raw,_xlfn.XLOOKUP(A562,SITE3!$C$4:$C$1223,SITE3!$E$4:$E$1223,_xlfn.XLOOKUP(A562,SITE3!$C$4:$C$1223,SITE3!$F$4:$F$1223)),_xlpm.cleanRaw,SUBSTITUTE(_xlpm.raw,"_PIN","."),_xlpm.mainPart,MID(_xlpm.cleanRaw,2,FIND(".",_xlpm.cleanRaw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2" t="str">
        <f>_xlfn.LET(_xlpm.raw,_xlfn.XLOOKUP(A562,SITE5!$C$4:$C$1223,SITE5!$E$4:$E$1223,_xlfn.XLOOKUP(A562,SITE5!$C$4:$C$1223,SITE5!$F$4:$F$1223)),_xlpm.cleanRaw,SUBSTITUTE(_xlpm.raw,"_PIN","."),_xlpm.mainPart,MID(_xlpm.cleanRaw,2,FIND(".",_xlpm.cleanRaw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2" t="str">
        <f>_xlfn.LET(_xlpm.raw,_xlfn.XLOOKUP(A562,SITE5!$C$4:$C$1223,SITE5!$E$4:$E$1223,_xlfn.XLOOKUP(A562,SITE5!$C$4:$C$1223,SITE5!$F$4:$F$1223)),_xlpm.cleanRaw,SUBSTITUTE(_xlpm.raw,"_PIN","."),_xlpm.mainPart,MID(_xlpm.cleanRaw,2,FIND(".",_xlpm.cleanRaw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2" t="str">
        <f>""</f>
        <v/>
      </c>
      <c r="K562" t="str">
        <f t="shared" si="8"/>
        <v>U4;VSS;;118.50624;75.71232;;;;;</v>
      </c>
    </row>
    <row r="563" spans="1:11">
      <c r="A563" t="s">
        <v>3804</v>
      </c>
      <c r="B563" t="str">
        <f>_xlfn.XLOOKUP(A563,SITE1!$S$4:$S$1223,SITE1!$T$4:$T$1223)</f>
        <v>VCCIO_0</v>
      </c>
      <c r="C563" t="str" cm="1">
        <f t="array" ref="C563">_xlfn.TEXTJOIN(",",TRUE,_xlfn.UNIQUE(TRANSPOSE(_xlfn.MAP(_xlfn.XLOOKUP(A563,SITE1!$C$4:$C$1223,SITE1!$G$4:$L$1223),_xlfn.LAMBDA(_xlpm.x,IF(_xlpm.x&lt;&gt;"",TRIM(CLEAN(LEFT(_xlpm.x,FIND(".",_xlpm.x &amp; ".")-1))),""))))))</f>
        <v/>
      </c>
      <c r="D563">
        <v>115.2144</v>
      </c>
      <c r="E563">
        <v>75.712320000000005</v>
      </c>
      <c r="F563" t="str">
        <f>_xlfn.LET(_xlpm.raw,_xlfn.XLOOKUP(A563,SITE1!$C$4:$C$1223,SITE1!$E$4:$E$1223,_xlfn.XLOOKUP(A563,SITE1!$C$4:$C$1223,SITE1!$F$4:$F$1223)),_xlpm.cleanRaw,SUBSTITUTE(SUBSTITUTE(_xlpm.raw,"_PIN","."),"PIN","."),_xlpm.mainPart,MID(_xlpm.cleanRaw,2,FIND(".",_xlpm.cleanRaw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_xlfn.LET(_xlpm.raw,_xlfn.XLOOKUP(A563,SITE3!$C$4:$C$1223,SITE3!$E$4:$E$1223,_xlfn.XLOOKUP(A563,SITE3!$C$4:$C$1223,SITE3!$F$4:$F$1223)),_xlpm.cleanRaw,SUBSTITUTE(_xlpm.raw,"_PIN","."),_xlpm.mainPart,MID(_xlpm.cleanRaw,2,FIND(".",_xlpm.cleanRaw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3" t="str">
        <f>_xlfn.LET(_xlpm.raw,_xlfn.XLOOKUP(A563,SITE5!$C$4:$C$1223,SITE5!$E$4:$E$1223,_xlfn.XLOOKUP(A563,SITE5!$C$4:$C$1223,SITE5!$F$4:$F$1223)),_xlpm.cleanRaw,SUBSTITUTE(_xlpm.raw,"_PIN","."),_xlpm.mainPart,MID(_xlpm.cleanRaw,2,FIND(".",_xlpm.cleanRaw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3" t="str">
        <f>_xlfn.LET(_xlpm.raw,_xlfn.XLOOKUP(A563,SITE5!$C$4:$C$1223,SITE5!$E$4:$E$1223,_xlfn.XLOOKUP(A563,SITE5!$C$4:$C$1223,SITE5!$F$4:$F$1223)),_xlpm.cleanRaw,SUBSTITUTE(_xlpm.raw,"_PIN","."),_xlpm.mainPart,MID(_xlpm.cleanRaw,2,FIND(".",_xlpm.cleanRaw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3" t="str">
        <f>""</f>
        <v/>
      </c>
      <c r="K563" t="str">
        <f t="shared" si="8"/>
        <v>U5;VCCIO_0;;115.2144;75.71232;;;;;</v>
      </c>
    </row>
    <row r="564" spans="1:11">
      <c r="A564" t="s">
        <v>4185</v>
      </c>
      <c r="B564" t="str">
        <f>_xlfn.XLOOKUP(A564,SITE1!$S$4:$S$1223,SITE1!$T$4:$T$1223)</f>
        <v>VSS</v>
      </c>
      <c r="C564" t="str" cm="1">
        <f t="array" ref="C564">_xlfn.TEXTJOIN(",",TRUE,_xlfn.UNIQUE(TRANSPOSE(_xlfn.MAP(_xlfn.XLOOKUP(A564,SITE1!$C$4:$C$1223,SITE1!$G$4:$L$1223),_xlfn.LAMBDA(_xlpm.x,IF(_xlpm.x&lt;&gt;"",TRIM(CLEAN(LEFT(_xlpm.x,FIND(".",_xlpm.x &amp; ".")-1))),""))))))</f>
        <v/>
      </c>
      <c r="D564">
        <v>111.92256</v>
      </c>
      <c r="E564">
        <v>75.712320000000005</v>
      </c>
      <c r="F564" t="str">
        <f>_xlfn.LET(_xlpm.raw,_xlfn.XLOOKUP(A564,SITE1!$C$4:$C$1223,SITE1!$E$4:$E$1223,_xlfn.XLOOKUP(A564,SITE1!$C$4:$C$1223,SITE1!$F$4:$F$1223)),_xlpm.cleanRaw,SUBSTITUTE(SUBSTITUTE(_xlpm.raw,"_PIN","."),"PIN","."),_xlpm.mainPart,MID(_xlpm.cleanRaw,2,FIND(".",_xlpm.cleanRaw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4" t="str">
        <f>_xlfn.LET(_xlpm.raw,_xlfn.XLOOKUP(A564,SITE3!$C$4:$C$1223,SITE3!$E$4:$E$1223,_xlfn.XLOOKUP(A564,SITE3!$C$4:$C$1223,SITE3!$F$4:$F$1223)),_xlpm.cleanRaw,SUBSTITUTE(_xlpm.raw,"_PIN","."),_xlpm.mainPart,MID(_xlpm.cleanRaw,2,FIND(".",_xlpm.cleanRaw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4" t="str">
        <f>_xlfn.LET(_xlpm.raw,_xlfn.XLOOKUP(A564,SITE5!$C$4:$C$1223,SITE5!$E$4:$E$1223,_xlfn.XLOOKUP(A564,SITE5!$C$4:$C$1223,SITE5!$F$4:$F$1223)),_xlpm.cleanRaw,SUBSTITUTE(_xlpm.raw,"_PIN","."),_xlpm.mainPart,MID(_xlpm.cleanRaw,2,FIND(".",_xlpm.cleanRaw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4" t="str">
        <f>_xlfn.LET(_xlpm.raw,_xlfn.XLOOKUP(A564,SITE5!$C$4:$C$1223,SITE5!$E$4:$E$1223,_xlfn.XLOOKUP(A564,SITE5!$C$4:$C$1223,SITE5!$F$4:$F$1223)),_xlpm.cleanRaw,SUBSTITUTE(_xlpm.raw,"_PIN","."),_xlpm.mainPart,MID(_xlpm.cleanRaw,2,FIND(".",_xlpm.cleanRaw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4" t="str">
        <f>""</f>
        <v/>
      </c>
      <c r="K564" t="str">
        <f t="shared" si="8"/>
        <v>U6;VSS;;111.92256;75.71232;;;;;</v>
      </c>
    </row>
    <row r="565" spans="1:11">
      <c r="A565" t="s">
        <v>453</v>
      </c>
      <c r="B565" t="str">
        <f>_xlfn.XLOOKUP(A565,SITE1!$S$4:$S$1223,SITE1!$T$4:$T$1223)</f>
        <v>CLK24MHZ_N</v>
      </c>
      <c r="C565" t="str" cm="1">
        <f t="array" ref="C565">_xlfn.TEXTJOIN(",",TRUE,_xlfn.UNIQUE(TRANSPOSE(_xlfn.MAP(_xlfn.XLOOKUP(A565,SITE1!$C$4:$C$1223,SITE1!$G$4:$L$1223),_xlfn.LAMBDA(_xlpm.x,IF(_xlpm.x&lt;&gt;"",TRIM(CLEAN(LEFT(_xlpm.x,FIND(".",_xlpm.x &amp; ".")-1))),""))))))</f>
        <v>TPA43</v>
      </c>
      <c r="D565">
        <v>108.63072</v>
      </c>
      <c r="E565">
        <v>75.712320000000005</v>
      </c>
      <c r="F565" t="str">
        <f>_xlfn.LET(_xlpm.raw,_xlfn.XLOOKUP(A565,SITE1!$C$4:$C$1223,SITE1!$E$4:$E$1223,_xlfn.XLOOKUP(A565,SITE1!$C$4:$C$1223,SITE1!$F$4:$F$1223)),_xlpm.cleanRaw,SUBSTITUTE(SUBSTITUTE(_xlpm.raw,"_PIN","."),"PIN","."),_xlpm.mainPart,MID(_xlpm.cleanRaw,2,FIND(".",_xlpm.cleanRaw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G565" t="str">
        <f>_xlfn.LET(_xlpm.raw,_xlfn.XLOOKUP(A565,SITE3!$C$4:$C$1223,SITE3!$E$4:$E$1223,_xlfn.XLOOKUP(A565,SITE3!$C$4:$C$1223,SITE3!$F$4:$F$1223)),_xlpm.cleanRaw,SUBSTITUTE(_xlpm.raw,"_PIN","."),_xlpm.mainPart,MID(_xlpm.cleanRaw,2,FIND(".",_xlpm.cleanRaw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808073</v>
      </c>
      <c r="H565" t="str">
        <f>_xlfn.LET(_xlpm.raw,_xlfn.XLOOKUP(A565,SITE5!$C$4:$C$1223,SITE5!$E$4:$E$1223,_xlfn.XLOOKUP(A565,SITE5!$C$4:$C$1223,SITE5!$F$4:$F$1223)),_xlpm.cleanRaw,SUBSTITUTE(_xlpm.raw,"_PIN","."),_xlpm.mainPart,MID(_xlpm.cleanRaw,2,FIND(".",_xlpm.cleanRaw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I565" t="str">
        <f>_xlfn.LET(_xlpm.raw,_xlfn.XLOOKUP(A565,SITE5!$C$4:$C$1223,SITE5!$E$4:$E$1223,_xlfn.XLOOKUP(A565,SITE5!$C$4:$C$1223,SITE5!$F$4:$F$1223)),_xlpm.cleanRaw,SUBSTITUTE(_xlpm.raw,"_PIN","."),_xlpm.mainPart,MID(_xlpm.cleanRaw,2,FIND(".",_xlpm.cleanRaw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J565" t="str">
        <f>""</f>
        <v/>
      </c>
      <c r="K565" t="str">
        <f t="shared" si="8"/>
        <v>U7;CLK24MHZ_N;TPA43;108.63072;75.71232;507123;808073;603112;603112;</v>
      </c>
    </row>
    <row r="566" spans="1:11">
      <c r="A566" t="s">
        <v>461</v>
      </c>
      <c r="B566" t="str">
        <f>_xlfn.XLOOKUP(A566,SITE1!$S$4:$S$1223,SITE1!$T$4:$T$1223)</f>
        <v>CLK24MHZ_P</v>
      </c>
      <c r="C566" t="str" cm="1">
        <f t="array" ref="C566">_xlfn.TEXTJOIN(",",TRUE,_xlfn.UNIQUE(TRANSPOSE(_xlfn.MAP(_xlfn.XLOOKUP(A566,SITE1!$C$4:$C$1223,SITE1!$G$4:$L$1223),_xlfn.LAMBDA(_xlpm.x,IF(_xlpm.x&lt;&gt;"",TRIM(CLEAN(LEFT(_xlpm.x,FIND(".",_xlpm.x &amp; ".")-1))),""))))))</f>
        <v>TPA44</v>
      </c>
      <c r="D566">
        <v>105.33887999999899</v>
      </c>
      <c r="E566">
        <v>75.712320000000005</v>
      </c>
      <c r="F566" t="str">
        <f>_xlfn.LET(_xlpm.raw,_xlfn.XLOOKUP(A566,SITE1!$C$4:$C$1223,SITE1!$E$4:$E$1223,_xlfn.XLOOKUP(A566,SITE1!$C$4:$C$1223,SITE1!$F$4:$F$1223)),_xlpm.cleanRaw,SUBSTITUTE(SUBSTITUTE(_xlpm.raw,"_PIN","."),"PIN","."),_xlpm.mainPart,MID(_xlpm.cleanRaw,2,FIND(".",_xlpm.cleanRaw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G566" t="str">
        <f>_xlfn.LET(_xlpm.raw,_xlfn.XLOOKUP(A566,SITE3!$C$4:$C$1223,SITE3!$E$4:$E$1223,_xlfn.XLOOKUP(A566,SITE3!$C$4:$C$1223,SITE3!$F$4:$F$1223)),_xlpm.cleanRaw,SUBSTITUTE(_xlpm.raw,"_PIN","."),_xlpm.mainPart,MID(_xlpm.cleanRaw,2,FIND(".",_xlpm.cleanRaw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808074</v>
      </c>
      <c r="H566" t="str">
        <f>_xlfn.LET(_xlpm.raw,_xlfn.XLOOKUP(A566,SITE5!$C$4:$C$1223,SITE5!$E$4:$E$1223,_xlfn.XLOOKUP(A566,SITE5!$C$4:$C$1223,SITE5!$F$4:$F$1223)),_xlpm.cleanRaw,SUBSTITUTE(_xlpm.raw,"_PIN","."),_xlpm.mainPart,MID(_xlpm.cleanRaw,2,FIND(".",_xlpm.cleanRaw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I566" t="str">
        <f>_xlfn.LET(_xlpm.raw,_xlfn.XLOOKUP(A566,SITE5!$C$4:$C$1223,SITE5!$E$4:$E$1223,_xlfn.XLOOKUP(A566,SITE5!$C$4:$C$1223,SITE5!$F$4:$F$1223)),_xlpm.cleanRaw,SUBSTITUTE(_xlpm.raw,"_PIN","."),_xlpm.mainPart,MID(_xlpm.cleanRaw,2,FIND(".",_xlpm.cleanRaw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J566" t="str">
        <f>""</f>
        <v/>
      </c>
      <c r="K566" t="str">
        <f t="shared" si="8"/>
        <v>U8;CLK24MHZ_P;TPA44;105.338879999999;75.71232;507121;808074;603114;603114;</v>
      </c>
    </row>
    <row r="567" spans="1:11">
      <c r="A567" t="s">
        <v>4183</v>
      </c>
      <c r="B567" t="str">
        <f>_xlfn.XLOOKUP(A567,SITE1!$S$4:$S$1223,SITE1!$T$4:$T$1223)</f>
        <v>VSS</v>
      </c>
      <c r="C567" t="str" cm="1">
        <f t="array" ref="C567">_xlfn.TEXTJOIN(",",TRUE,_xlfn.UNIQUE(TRANSPOSE(_xlfn.MAP(_xlfn.XLOOKUP(A567,SITE1!$C$4:$C$1223,SITE1!$G$4:$L$1223),_xlfn.LAMBDA(_xlpm.x,IF(_xlpm.x&lt;&gt;"",TRIM(CLEAN(LEFT(_xlpm.x,FIND(".",_xlpm.x &amp; ".")-1))),""))))))</f>
        <v/>
      </c>
      <c r="D567">
        <v>26.334719999999901</v>
      </c>
      <c r="E567">
        <v>75.712320000000005</v>
      </c>
      <c r="F567" t="str">
        <f>_xlfn.LET(_xlpm.raw,_xlfn.XLOOKUP(A567,SITE1!$C$4:$C$1223,SITE1!$E$4:$E$1223,_xlfn.XLOOKUP(A567,SITE1!$C$4:$C$1223,SITE1!$F$4:$F$1223)),_xlpm.cleanRaw,SUBSTITUTE(SUBSTITUTE(_xlpm.raw,"_PIN","."),"PIN","."),_xlpm.mainPart,MID(_xlpm.cleanRaw,2,FIND(".",_xlpm.cleanRaw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7" t="str">
        <f>_xlfn.LET(_xlpm.raw,_xlfn.XLOOKUP(A567,SITE3!$C$4:$C$1223,SITE3!$E$4:$E$1223,_xlfn.XLOOKUP(A567,SITE3!$C$4:$C$1223,SITE3!$F$4:$F$1223)),_xlpm.cleanRaw,SUBSTITUTE(_xlpm.raw,"_PIN","."),_xlpm.mainPart,MID(_xlpm.cleanRaw,2,FIND(".",_xlpm.cleanRaw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7" t="str">
        <f>_xlfn.LET(_xlpm.raw,_xlfn.XLOOKUP(A567,SITE5!$C$4:$C$1223,SITE5!$E$4:$E$1223,_xlfn.XLOOKUP(A567,SITE5!$C$4:$C$1223,SITE5!$F$4:$F$1223)),_xlpm.cleanRaw,SUBSTITUTE(_xlpm.raw,"_PIN","."),_xlpm.mainPart,MID(_xlpm.cleanRaw,2,FIND(".",_xlpm.cleanRaw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7" t="str">
        <f>_xlfn.LET(_xlpm.raw,_xlfn.XLOOKUP(A567,SITE5!$C$4:$C$1223,SITE5!$E$4:$E$1223,_xlfn.XLOOKUP(A567,SITE5!$C$4:$C$1223,SITE5!$F$4:$F$1223)),_xlpm.cleanRaw,SUBSTITUTE(_xlpm.raw,"_PIN","."),_xlpm.mainPart,MID(_xlpm.cleanRaw,2,FIND(".",_xlpm.cleanRaw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7" t="str">
        <f>""</f>
        <v/>
      </c>
      <c r="K567" t="str">
        <f t="shared" si="8"/>
        <v>U32;VSS;;26.3347199999999;75.71232;;;;;</v>
      </c>
    </row>
    <row r="568" spans="1:11">
      <c r="A568" t="s">
        <v>3743</v>
      </c>
      <c r="B568" t="str">
        <f>_xlfn.XLOOKUP(A568,SITE1!$S$4:$S$1223,SITE1!$T$4:$T$1223)</f>
        <v>VCCGT</v>
      </c>
      <c r="C568" t="str" cm="1">
        <f t="array" ref="C568">_xlfn.TEXTJOIN(",",TRUE,_xlfn.UNIQUE(TRANSPOSE(_xlfn.MAP(_xlfn.XLOOKUP(A568,SITE1!$C$4:$C$1223,SITE1!$G$4:$L$1223),_xlfn.LAMBDA(_xlpm.x,IF(_xlpm.x&lt;&gt;"",TRIM(CLEAN(LEFT(_xlpm.x,FIND(".",_xlpm.x &amp; ".")-1))),""))))))</f>
        <v/>
      </c>
      <c r="D568">
        <v>23.04288</v>
      </c>
      <c r="E568">
        <v>75.712320000000005</v>
      </c>
      <c r="F568" t="str">
        <f>_xlfn.LET(_xlpm.raw,_xlfn.XLOOKUP(A568,SITE1!$C$4:$C$1223,SITE1!$E$4:$E$1223,_xlfn.XLOOKUP(A568,SITE1!$C$4:$C$1223,SITE1!$F$4:$F$1223)),_xlpm.cleanRaw,SUBSTITUTE(SUBSTITUTE(_xlpm.raw,"_PIN","."),"PIN","."),_xlpm.mainPart,MID(_xlpm.cleanRaw,2,FIND(".",_xlpm.cleanRaw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_xlfn.LET(_xlpm.raw,_xlfn.XLOOKUP(A568,SITE3!$C$4:$C$1223,SITE3!$E$4:$E$1223,_xlfn.XLOOKUP(A568,SITE3!$C$4:$C$1223,SITE3!$F$4:$F$1223)),_xlpm.cleanRaw,SUBSTITUTE(_xlpm.raw,"_PIN","."),_xlpm.mainPart,MID(_xlpm.cleanRaw,2,FIND(".",_xlpm.cleanRaw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8" t="str">
        <f>_xlfn.LET(_xlpm.raw,_xlfn.XLOOKUP(A568,SITE5!$C$4:$C$1223,SITE5!$E$4:$E$1223,_xlfn.XLOOKUP(A568,SITE5!$C$4:$C$1223,SITE5!$F$4:$F$1223)),_xlpm.cleanRaw,SUBSTITUTE(_xlpm.raw,"_PIN","."),_xlpm.mainPart,MID(_xlpm.cleanRaw,2,FIND(".",_xlpm.cleanRaw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8" t="str">
        <f>_xlfn.LET(_xlpm.raw,_xlfn.XLOOKUP(A568,SITE5!$C$4:$C$1223,SITE5!$E$4:$E$1223,_xlfn.XLOOKUP(A568,SITE5!$C$4:$C$1223,SITE5!$F$4:$F$1223)),_xlpm.cleanRaw,SUBSTITUTE(_xlpm.raw,"_PIN","."),_xlpm.mainPart,MID(_xlpm.cleanRaw,2,FIND(".",_xlpm.cleanRaw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8" t="str">
        <f>""</f>
        <v/>
      </c>
      <c r="K568" t="str">
        <f t="shared" si="8"/>
        <v>U33;VCCGT;;23.04288;75.71232;;;;;</v>
      </c>
    </row>
    <row r="569" spans="1:11">
      <c r="A569" t="s">
        <v>3744</v>
      </c>
      <c r="B569" t="str">
        <f>_xlfn.XLOOKUP(A569,SITE1!$S$4:$S$1223,SITE1!$T$4:$T$1223)</f>
        <v>VCCGT</v>
      </c>
      <c r="C569" t="str" cm="1">
        <f t="array" ref="C569">_xlfn.TEXTJOIN(",",TRUE,_xlfn.UNIQUE(TRANSPOSE(_xlfn.MAP(_xlfn.XLOOKUP(A569,SITE1!$C$4:$C$1223,SITE1!$G$4:$L$1223),_xlfn.LAMBDA(_xlpm.x,IF(_xlpm.x&lt;&gt;"",TRIM(CLEAN(LEFT(_xlpm.x,FIND(".",_xlpm.x &amp; ".")-1))),""))))))</f>
        <v/>
      </c>
      <c r="D569">
        <v>19.75104</v>
      </c>
      <c r="E569">
        <v>75.712320000000005</v>
      </c>
      <c r="F569" t="str">
        <f>_xlfn.LET(_xlpm.raw,_xlfn.XLOOKUP(A569,SITE1!$C$4:$C$1223,SITE1!$E$4:$E$1223,_xlfn.XLOOKUP(A569,SITE1!$C$4:$C$1223,SITE1!$F$4:$F$1223)),_xlpm.cleanRaw,SUBSTITUTE(SUBSTITUTE(_xlpm.raw,"_PIN","."),"PIN","."),_xlpm.mainPart,MID(_xlpm.cleanRaw,2,FIND(".",_xlpm.cleanRaw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9" t="str">
        <f>_xlfn.LET(_xlpm.raw,_xlfn.XLOOKUP(A569,SITE3!$C$4:$C$1223,SITE3!$E$4:$E$1223,_xlfn.XLOOKUP(A569,SITE3!$C$4:$C$1223,SITE3!$F$4:$F$1223)),_xlpm.cleanRaw,SUBSTITUTE(_xlpm.raw,"_PIN","."),_xlpm.mainPart,MID(_xlpm.cleanRaw,2,FIND(".",_xlpm.cleanRaw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9" t="str">
        <f>_xlfn.LET(_xlpm.raw,_xlfn.XLOOKUP(A569,SITE5!$C$4:$C$1223,SITE5!$E$4:$E$1223,_xlfn.XLOOKUP(A569,SITE5!$C$4:$C$1223,SITE5!$F$4:$F$1223)),_xlpm.cleanRaw,SUBSTITUTE(_xlpm.raw,"_PIN","."),_xlpm.mainPart,MID(_xlpm.cleanRaw,2,FIND(".",_xlpm.cleanRaw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9" t="str">
        <f>_xlfn.LET(_xlpm.raw,_xlfn.XLOOKUP(A569,SITE5!$C$4:$C$1223,SITE5!$E$4:$E$1223,_xlfn.XLOOKUP(A569,SITE5!$C$4:$C$1223,SITE5!$F$4:$F$1223)),_xlpm.cleanRaw,SUBSTITUTE(_xlpm.raw,"_PIN","."),_xlpm.mainPart,MID(_xlpm.cleanRaw,2,FIND(".",_xlpm.cleanRaw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9" t="str">
        <f>""</f>
        <v/>
      </c>
      <c r="K569" t="str">
        <f t="shared" si="8"/>
        <v>U34;VCCGT;;19.75104;75.71232;;;;;</v>
      </c>
    </row>
    <row r="570" spans="1:11">
      <c r="A570" t="s">
        <v>3745</v>
      </c>
      <c r="B570" t="str">
        <f>_xlfn.XLOOKUP(A570,SITE1!$S$4:$S$1223,SITE1!$T$4:$T$1223)</f>
        <v>VCCGT</v>
      </c>
      <c r="C570" t="str" cm="1">
        <f t="array" ref="C570">_xlfn.TEXTJOIN(",",TRUE,_xlfn.UNIQUE(TRANSPOSE(_xlfn.MAP(_xlfn.XLOOKUP(A570,SITE1!$C$4:$C$1223,SITE1!$G$4:$L$1223),_xlfn.LAMBDA(_xlpm.x,IF(_xlpm.x&lt;&gt;"",TRIM(CLEAN(LEFT(_xlpm.x,FIND(".",_xlpm.x &amp; ".")-1))),""))))))</f>
        <v/>
      </c>
      <c r="D570">
        <v>16.459199999999999</v>
      </c>
      <c r="E570">
        <v>75.712320000000005</v>
      </c>
      <c r="F570" t="str">
        <f>_xlfn.LET(_xlpm.raw,_xlfn.XLOOKUP(A570,SITE1!$C$4:$C$1223,SITE1!$E$4:$E$1223,_xlfn.XLOOKUP(A570,SITE1!$C$4:$C$1223,SITE1!$F$4:$F$1223)),_xlpm.cleanRaw,SUBSTITUTE(SUBSTITUTE(_xlpm.raw,"_PIN","."),"PIN","."),_xlpm.mainPart,MID(_xlpm.cleanRaw,2,FIND(".",_xlpm.cleanRaw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_xlfn.LET(_xlpm.raw,_xlfn.XLOOKUP(A570,SITE3!$C$4:$C$1223,SITE3!$E$4:$E$1223,_xlfn.XLOOKUP(A570,SITE3!$C$4:$C$1223,SITE3!$F$4:$F$1223)),_xlpm.cleanRaw,SUBSTITUTE(_xlpm.raw,"_PIN","."),_xlpm.mainPart,MID(_xlpm.cleanRaw,2,FIND(".",_xlpm.cleanRaw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0" t="str">
        <f>_xlfn.LET(_xlpm.raw,_xlfn.XLOOKUP(A570,SITE5!$C$4:$C$1223,SITE5!$E$4:$E$1223,_xlfn.XLOOKUP(A570,SITE5!$C$4:$C$1223,SITE5!$F$4:$F$1223)),_xlpm.cleanRaw,SUBSTITUTE(_xlpm.raw,"_PIN","."),_xlpm.mainPart,MID(_xlpm.cleanRaw,2,FIND(".",_xlpm.cleanRaw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0" t="str">
        <f>_xlfn.LET(_xlpm.raw,_xlfn.XLOOKUP(A570,SITE5!$C$4:$C$1223,SITE5!$E$4:$E$1223,_xlfn.XLOOKUP(A570,SITE5!$C$4:$C$1223,SITE5!$F$4:$F$1223)),_xlpm.cleanRaw,SUBSTITUTE(_xlpm.raw,"_PIN","."),_xlpm.mainPart,MID(_xlpm.cleanRaw,2,FIND(".",_xlpm.cleanRaw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0" t="str">
        <f>""</f>
        <v/>
      </c>
      <c r="K570" t="str">
        <f t="shared" si="8"/>
        <v>U35;VCCGT;;16.4592;75.71232;;;;;</v>
      </c>
    </row>
    <row r="571" spans="1:11">
      <c r="A571" t="s">
        <v>3746</v>
      </c>
      <c r="B571" t="str">
        <f>_xlfn.XLOOKUP(A571,SITE1!$S$4:$S$1223,SITE1!$T$4:$T$1223)</f>
        <v>VCCGT</v>
      </c>
      <c r="C571" t="str" cm="1">
        <f t="array" ref="C571">_xlfn.TEXTJOIN(",",TRUE,_xlfn.UNIQUE(TRANSPOSE(_xlfn.MAP(_xlfn.XLOOKUP(A571,SITE1!$C$4:$C$1223,SITE1!$G$4:$L$1223),_xlfn.LAMBDA(_xlpm.x,IF(_xlpm.x&lt;&gt;"",TRIM(CLEAN(LEFT(_xlpm.x,FIND(".",_xlpm.x &amp; ".")-1))),""))))))</f>
        <v/>
      </c>
      <c r="D571">
        <v>13.167359999999899</v>
      </c>
      <c r="E571">
        <v>75.712320000000005</v>
      </c>
      <c r="F571" t="str">
        <f>_xlfn.LET(_xlpm.raw,_xlfn.XLOOKUP(A571,SITE1!$C$4:$C$1223,SITE1!$E$4:$E$1223,_xlfn.XLOOKUP(A571,SITE1!$C$4:$C$1223,SITE1!$F$4:$F$1223)),_xlpm.cleanRaw,SUBSTITUTE(SUBSTITUTE(_xlpm.raw,"_PIN","."),"PIN","."),_xlpm.mainPart,MID(_xlpm.cleanRaw,2,FIND(".",_xlpm.cleanRaw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_xlfn.LET(_xlpm.raw,_xlfn.XLOOKUP(A571,SITE3!$C$4:$C$1223,SITE3!$E$4:$E$1223,_xlfn.XLOOKUP(A571,SITE3!$C$4:$C$1223,SITE3!$F$4:$F$1223)),_xlpm.cleanRaw,SUBSTITUTE(_xlpm.raw,"_PIN","."),_xlpm.mainPart,MID(_xlpm.cleanRaw,2,FIND(".",_xlpm.cleanRaw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1" t="str">
        <f>_xlfn.LET(_xlpm.raw,_xlfn.XLOOKUP(A571,SITE5!$C$4:$C$1223,SITE5!$E$4:$E$1223,_xlfn.XLOOKUP(A571,SITE5!$C$4:$C$1223,SITE5!$F$4:$F$1223)),_xlpm.cleanRaw,SUBSTITUTE(_xlpm.raw,"_PIN","."),_xlpm.mainPart,MID(_xlpm.cleanRaw,2,FIND(".",_xlpm.cleanRaw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1" t="str">
        <f>_xlfn.LET(_xlpm.raw,_xlfn.XLOOKUP(A571,SITE5!$C$4:$C$1223,SITE5!$E$4:$E$1223,_xlfn.XLOOKUP(A571,SITE5!$C$4:$C$1223,SITE5!$F$4:$F$1223)),_xlpm.cleanRaw,SUBSTITUTE(_xlpm.raw,"_PIN","."),_xlpm.mainPart,MID(_xlpm.cleanRaw,2,FIND(".",_xlpm.cleanRaw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1" t="str">
        <f>""</f>
        <v/>
      </c>
      <c r="K571" t="str">
        <f t="shared" si="8"/>
        <v>U36;VCCGT;;13.1673599999999;75.71232;;;;;</v>
      </c>
    </row>
    <row r="572" spans="1:11">
      <c r="A572" t="s">
        <v>3747</v>
      </c>
      <c r="B572" t="str">
        <f>_xlfn.XLOOKUP(A572,SITE1!$S$4:$S$1223,SITE1!$T$4:$T$1223)</f>
        <v>VCCGT</v>
      </c>
      <c r="C572" t="str" cm="1">
        <f t="array" ref="C572">_xlfn.TEXTJOIN(",",TRUE,_xlfn.UNIQUE(TRANSPOSE(_xlfn.MAP(_xlfn.XLOOKUP(A572,SITE1!$C$4:$C$1223,SITE1!$G$4:$L$1223),_xlfn.LAMBDA(_xlpm.x,IF(_xlpm.x&lt;&gt;"",TRIM(CLEAN(LEFT(_xlpm.x,FIND(".",_xlpm.x &amp; ".")-1))),""))))))</f>
        <v/>
      </c>
      <c r="D572">
        <v>9.8755199999999999</v>
      </c>
      <c r="E572">
        <v>75.712320000000005</v>
      </c>
      <c r="F572" t="str">
        <f>_xlfn.LET(_xlpm.raw,_xlfn.XLOOKUP(A572,SITE1!$C$4:$C$1223,SITE1!$E$4:$E$1223,_xlfn.XLOOKUP(A572,SITE1!$C$4:$C$1223,SITE1!$F$4:$F$1223)),_xlpm.cleanRaw,SUBSTITUTE(SUBSTITUTE(_xlpm.raw,"_PIN","."),"PIN","."),_xlpm.mainPart,MID(_xlpm.cleanRaw,2,FIND(".",_xlpm.cleanRaw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2" t="str">
        <f>_xlfn.LET(_xlpm.raw,_xlfn.XLOOKUP(A572,SITE3!$C$4:$C$1223,SITE3!$E$4:$E$1223,_xlfn.XLOOKUP(A572,SITE3!$C$4:$C$1223,SITE3!$F$4:$F$1223)),_xlpm.cleanRaw,SUBSTITUTE(_xlpm.raw,"_PIN","."),_xlpm.mainPart,MID(_xlpm.cleanRaw,2,FIND(".",_xlpm.cleanRaw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2" t="str">
        <f>_xlfn.LET(_xlpm.raw,_xlfn.XLOOKUP(A572,SITE5!$C$4:$C$1223,SITE5!$E$4:$E$1223,_xlfn.XLOOKUP(A572,SITE5!$C$4:$C$1223,SITE5!$F$4:$F$1223)),_xlpm.cleanRaw,SUBSTITUTE(_xlpm.raw,"_PIN","."),_xlpm.mainPart,MID(_xlpm.cleanRaw,2,FIND(".",_xlpm.cleanRaw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2" t="str">
        <f>_xlfn.LET(_xlpm.raw,_xlfn.XLOOKUP(A572,SITE5!$C$4:$C$1223,SITE5!$E$4:$E$1223,_xlfn.XLOOKUP(A572,SITE5!$C$4:$C$1223,SITE5!$F$4:$F$1223)),_xlpm.cleanRaw,SUBSTITUTE(_xlpm.raw,"_PIN","."),_xlpm.mainPart,MID(_xlpm.cleanRaw,2,FIND(".",_xlpm.cleanRaw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2" t="str">
        <f>""</f>
        <v/>
      </c>
      <c r="K572" t="str">
        <f t="shared" si="8"/>
        <v>U37;VCCGT;;9.87552;75.71232;;;;;</v>
      </c>
    </row>
    <row r="573" spans="1:11">
      <c r="A573" t="s">
        <v>3748</v>
      </c>
      <c r="B573" t="str">
        <f>_xlfn.XLOOKUP(A573,SITE1!$S$4:$S$1223,SITE1!$T$4:$T$1223)</f>
        <v>VCCGT</v>
      </c>
      <c r="C573" t="str" cm="1">
        <f t="array" ref="C573">_xlfn.TEXTJOIN(",",TRUE,_xlfn.UNIQUE(TRANSPOSE(_xlfn.MAP(_xlfn.XLOOKUP(A573,SITE1!$C$4:$C$1223,SITE1!$G$4:$L$1223),_xlfn.LAMBDA(_xlpm.x,IF(_xlpm.x&lt;&gt;"",TRIM(CLEAN(LEFT(_xlpm.x,FIND(".",_xlpm.x &amp; ".")-1))),""))))))</f>
        <v/>
      </c>
      <c r="D573">
        <v>6.5836799999999904</v>
      </c>
      <c r="E573">
        <v>75.712320000000005</v>
      </c>
      <c r="F573" t="str">
        <f>_xlfn.LET(_xlpm.raw,_xlfn.XLOOKUP(A573,SITE1!$C$4:$C$1223,SITE1!$E$4:$E$1223,_xlfn.XLOOKUP(A573,SITE1!$C$4:$C$1223,SITE1!$F$4:$F$1223)),_xlpm.cleanRaw,SUBSTITUTE(SUBSTITUTE(_xlpm.raw,"_PIN","."),"PIN","."),_xlpm.mainPart,MID(_xlpm.cleanRaw,2,FIND(".",_xlpm.cleanRaw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_xlfn.LET(_xlpm.raw,_xlfn.XLOOKUP(A573,SITE3!$C$4:$C$1223,SITE3!$E$4:$E$1223,_xlfn.XLOOKUP(A573,SITE3!$C$4:$C$1223,SITE3!$F$4:$F$1223)),_xlpm.cleanRaw,SUBSTITUTE(_xlpm.raw,"_PIN","."),_xlpm.mainPart,MID(_xlpm.cleanRaw,2,FIND(".",_xlpm.cleanRaw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3" t="str">
        <f>_xlfn.LET(_xlpm.raw,_xlfn.XLOOKUP(A573,SITE5!$C$4:$C$1223,SITE5!$E$4:$E$1223,_xlfn.XLOOKUP(A573,SITE5!$C$4:$C$1223,SITE5!$F$4:$F$1223)),_xlpm.cleanRaw,SUBSTITUTE(_xlpm.raw,"_PIN","."),_xlpm.mainPart,MID(_xlpm.cleanRaw,2,FIND(".",_xlpm.cleanRaw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3" t="str">
        <f>_xlfn.LET(_xlpm.raw,_xlfn.XLOOKUP(A573,SITE5!$C$4:$C$1223,SITE5!$E$4:$E$1223,_xlfn.XLOOKUP(A573,SITE5!$C$4:$C$1223,SITE5!$F$4:$F$1223)),_xlpm.cleanRaw,SUBSTITUTE(_xlpm.raw,"_PIN","."),_xlpm.mainPart,MID(_xlpm.cleanRaw,2,FIND(".",_xlpm.cleanRaw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3" t="str">
        <f>""</f>
        <v/>
      </c>
      <c r="K573" t="str">
        <f t="shared" si="8"/>
        <v>U38;VCCGT;;6.58367999999999;75.71232;;;;;</v>
      </c>
    </row>
    <row r="574" spans="1:11">
      <c r="A574" t="s">
        <v>3749</v>
      </c>
      <c r="B574" t="str">
        <f>_xlfn.XLOOKUP(A574,SITE1!$S$4:$S$1223,SITE1!$T$4:$T$1223)</f>
        <v>VCCGT</v>
      </c>
      <c r="C574" t="str" cm="1">
        <f t="array" ref="C574">_xlfn.TEXTJOIN(",",TRUE,_xlfn.UNIQUE(TRANSPOSE(_xlfn.MAP(_xlfn.XLOOKUP(A574,SITE1!$C$4:$C$1223,SITE1!$G$4:$L$1223),_xlfn.LAMBDA(_xlpm.x,IF(_xlpm.x&lt;&gt;"",TRIM(CLEAN(LEFT(_xlpm.x,FIND(".",_xlpm.x &amp; ".")-1))),""))))))</f>
        <v/>
      </c>
      <c r="D574">
        <v>3.2918399999999899</v>
      </c>
      <c r="E574">
        <v>75.712320000000005</v>
      </c>
      <c r="F574" t="str">
        <f>_xlfn.LET(_xlpm.raw,_xlfn.XLOOKUP(A574,SITE1!$C$4:$C$1223,SITE1!$E$4:$E$1223,_xlfn.XLOOKUP(A574,SITE1!$C$4:$C$1223,SITE1!$F$4:$F$1223)),_xlpm.cleanRaw,SUBSTITUTE(SUBSTITUTE(_xlpm.raw,"_PIN","."),"PIN","."),_xlpm.mainPart,MID(_xlpm.cleanRaw,2,FIND(".",_xlpm.cleanRaw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4" t="str">
        <f>_xlfn.LET(_xlpm.raw,_xlfn.XLOOKUP(A574,SITE3!$C$4:$C$1223,SITE3!$E$4:$E$1223,_xlfn.XLOOKUP(A574,SITE3!$C$4:$C$1223,SITE3!$F$4:$F$1223)),_xlpm.cleanRaw,SUBSTITUTE(_xlpm.raw,"_PIN","."),_xlpm.mainPart,MID(_xlpm.cleanRaw,2,FIND(".",_xlpm.cleanRaw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4" t="str">
        <f>_xlfn.LET(_xlpm.raw,_xlfn.XLOOKUP(A574,SITE5!$C$4:$C$1223,SITE5!$E$4:$E$1223,_xlfn.XLOOKUP(A574,SITE5!$C$4:$C$1223,SITE5!$F$4:$F$1223)),_xlpm.cleanRaw,SUBSTITUTE(_xlpm.raw,"_PIN","."),_xlpm.mainPart,MID(_xlpm.cleanRaw,2,FIND(".",_xlpm.cleanRaw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4" t="str">
        <f>_xlfn.LET(_xlpm.raw,_xlfn.XLOOKUP(A574,SITE5!$C$4:$C$1223,SITE5!$E$4:$E$1223,_xlfn.XLOOKUP(A574,SITE5!$C$4:$C$1223,SITE5!$F$4:$F$1223)),_xlpm.cleanRaw,SUBSTITUTE(_xlpm.raw,"_PIN","."),_xlpm.mainPart,MID(_xlpm.cleanRaw,2,FIND(".",_xlpm.cleanRaw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4" t="str">
        <f>""</f>
        <v/>
      </c>
      <c r="K574" t="str">
        <f t="shared" si="8"/>
        <v>U39;VCCGT;;3.29183999999999;75.71232;;;;;</v>
      </c>
    </row>
    <row r="575" spans="1:11">
      <c r="A575" t="s">
        <v>3750</v>
      </c>
      <c r="B575" t="str">
        <f>_xlfn.XLOOKUP(A575,SITE1!$S$4:$S$1223,SITE1!$T$4:$T$1223)</f>
        <v>VCCGT</v>
      </c>
      <c r="C575" t="str" cm="1">
        <f t="array" ref="C575">_xlfn.TEXTJOIN(",",TRUE,_xlfn.UNIQUE(TRANSPOSE(_xlfn.MAP(_xlfn.XLOOKUP(A575,SITE1!$C$4:$C$1223,SITE1!$G$4:$L$1223),_xlfn.LAMBDA(_xlpm.x,IF(_xlpm.x&lt;&gt;"",TRIM(CLEAN(LEFT(_xlpm.x,FIND(".",_xlpm.x &amp; ".")-1))),""))))))</f>
        <v/>
      </c>
      <c r="D575">
        <v>0</v>
      </c>
      <c r="E575">
        <v>75.712320000000005</v>
      </c>
      <c r="F575" t="str">
        <f>_xlfn.LET(_xlpm.raw,_xlfn.XLOOKUP(A575,SITE1!$C$4:$C$1223,SITE1!$E$4:$E$1223,_xlfn.XLOOKUP(A575,SITE1!$C$4:$C$1223,SITE1!$F$4:$F$1223)),_xlpm.cleanRaw,SUBSTITUTE(SUBSTITUTE(_xlpm.raw,"_PIN","."),"PIN","."),_xlpm.mainPart,MID(_xlpm.cleanRaw,2,FIND(".",_xlpm.cleanRaw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_xlfn.LET(_xlpm.raw,_xlfn.XLOOKUP(A575,SITE3!$C$4:$C$1223,SITE3!$E$4:$E$1223,_xlfn.XLOOKUP(A575,SITE3!$C$4:$C$1223,SITE3!$F$4:$F$1223)),_xlpm.cleanRaw,SUBSTITUTE(_xlpm.raw,"_PIN","."),_xlpm.mainPart,MID(_xlpm.cleanRaw,2,FIND(".",_xlpm.cleanRaw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5" t="str">
        <f>_xlfn.LET(_xlpm.raw,_xlfn.XLOOKUP(A575,SITE5!$C$4:$C$1223,SITE5!$E$4:$E$1223,_xlfn.XLOOKUP(A575,SITE5!$C$4:$C$1223,SITE5!$F$4:$F$1223)),_xlpm.cleanRaw,SUBSTITUTE(_xlpm.raw,"_PIN","."),_xlpm.mainPart,MID(_xlpm.cleanRaw,2,FIND(".",_xlpm.cleanRaw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5" t="str">
        <f>_xlfn.LET(_xlpm.raw,_xlfn.XLOOKUP(A575,SITE5!$C$4:$C$1223,SITE5!$E$4:$E$1223,_xlfn.XLOOKUP(A575,SITE5!$C$4:$C$1223,SITE5!$F$4:$F$1223)),_xlpm.cleanRaw,SUBSTITUTE(_xlpm.raw,"_PIN","."),_xlpm.mainPart,MID(_xlpm.cleanRaw,2,FIND(".",_xlpm.cleanRaw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5" t="str">
        <f>""</f>
        <v/>
      </c>
      <c r="K575" t="str">
        <f t="shared" si="8"/>
        <v>U40;VCCGT;;0;75.71232;;;;;</v>
      </c>
    </row>
    <row r="576" spans="1:11">
      <c r="A576" t="s">
        <v>3820</v>
      </c>
      <c r="B576" t="str">
        <f>_xlfn.XLOOKUP(A576,SITE1!$S$4:$S$1223,SITE1!$T$4:$T$1223)</f>
        <v>VCCST</v>
      </c>
      <c r="C576" t="str" cm="1">
        <f t="array" ref="C576">_xlfn.TEXTJOIN(",",TRUE,_xlfn.UNIQUE(TRANSPOSE(_xlfn.MAP(_xlfn.XLOOKUP(A576,SITE1!$C$4:$C$1223,SITE1!$G$4:$L$1223),_xlfn.LAMBDA(_xlpm.x,IF(_xlpm.x&lt;&gt;"",TRIM(CLEAN(LEFT(_xlpm.x,FIND(".",_xlpm.x &amp; ".")-1))),""))))))</f>
        <v/>
      </c>
      <c r="D576">
        <v>128.38176000000001</v>
      </c>
      <c r="E576">
        <v>72.420479999999998</v>
      </c>
      <c r="F576" t="str">
        <f>_xlfn.LET(_xlpm.raw,_xlfn.XLOOKUP(A576,SITE1!$C$4:$C$1223,SITE1!$E$4:$E$1223,_xlfn.XLOOKUP(A576,SITE1!$C$4:$C$1223,SITE1!$F$4:$F$1223)),_xlpm.cleanRaw,SUBSTITUTE(SUBSTITUTE(_xlpm.raw,"_PIN","."),"PIN","."),_xlpm.mainPart,MID(_xlpm.cleanRaw,2,FIND(".",_xlpm.cleanRaw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6" t="str">
        <f>_xlfn.LET(_xlpm.raw,_xlfn.XLOOKUP(A576,SITE3!$C$4:$C$1223,SITE3!$E$4:$E$1223,_xlfn.XLOOKUP(A576,SITE3!$C$4:$C$1223,SITE3!$F$4:$F$1223)),_xlpm.cleanRaw,SUBSTITUTE(_xlpm.raw,"_PIN","."),_xlpm.mainPart,MID(_xlpm.cleanRaw,2,FIND(".",_xlpm.cleanRaw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6" t="str">
        <f>_xlfn.LET(_xlpm.raw,_xlfn.XLOOKUP(A576,SITE5!$C$4:$C$1223,SITE5!$E$4:$E$1223,_xlfn.XLOOKUP(A576,SITE5!$C$4:$C$1223,SITE5!$F$4:$F$1223)),_xlpm.cleanRaw,SUBSTITUTE(_xlpm.raw,"_PIN","."),_xlpm.mainPart,MID(_xlpm.cleanRaw,2,FIND(".",_xlpm.cleanRaw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6" t="str">
        <f>_xlfn.LET(_xlpm.raw,_xlfn.XLOOKUP(A576,SITE5!$C$4:$C$1223,SITE5!$E$4:$E$1223,_xlfn.XLOOKUP(A576,SITE5!$C$4:$C$1223,SITE5!$F$4:$F$1223)),_xlpm.cleanRaw,SUBSTITUTE(_xlpm.raw,"_PIN","."),_xlpm.mainPart,MID(_xlpm.cleanRaw,2,FIND(".",_xlpm.cleanRaw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6" t="str">
        <f>""</f>
        <v/>
      </c>
      <c r="K576" t="str">
        <f t="shared" si="8"/>
        <v>V1;VCCST;;128.38176;72.42048;;;;;</v>
      </c>
    </row>
    <row r="577" spans="1:11">
      <c r="A577" t="s">
        <v>3821</v>
      </c>
      <c r="B577" t="str">
        <f>_xlfn.XLOOKUP(A577,SITE1!$S$4:$S$1223,SITE1!$T$4:$T$1223)</f>
        <v>VCCST</v>
      </c>
      <c r="C577" t="str" cm="1">
        <f t="array" ref="C577">_xlfn.TEXTJOIN(",",TRUE,_xlfn.UNIQUE(TRANSPOSE(_xlfn.MAP(_xlfn.XLOOKUP(A577,SITE1!$C$4:$C$1223,SITE1!$G$4:$L$1223),_xlfn.LAMBDA(_xlpm.x,IF(_xlpm.x&lt;&gt;"",TRIM(CLEAN(LEFT(_xlpm.x,FIND(".",_xlpm.x &amp; ".")-1))),""))))))</f>
        <v/>
      </c>
      <c r="D577">
        <v>125.08992000000001</v>
      </c>
      <c r="E577">
        <v>72.420479999999998</v>
      </c>
      <c r="F577" t="str">
        <f>_xlfn.LET(_xlpm.raw,_xlfn.XLOOKUP(A577,SITE1!$C$4:$C$1223,SITE1!$E$4:$E$1223,_xlfn.XLOOKUP(A577,SITE1!$C$4:$C$1223,SITE1!$F$4:$F$1223)),_xlpm.cleanRaw,SUBSTITUTE(SUBSTITUTE(_xlpm.raw,"_PIN","."),"PIN","."),_xlpm.mainPart,MID(_xlpm.cleanRaw,2,FIND(".",_xlpm.cleanRaw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_xlfn.LET(_xlpm.raw,_xlfn.XLOOKUP(A577,SITE3!$C$4:$C$1223,SITE3!$E$4:$E$1223,_xlfn.XLOOKUP(A577,SITE3!$C$4:$C$1223,SITE3!$F$4:$F$1223)),_xlpm.cleanRaw,SUBSTITUTE(_xlpm.raw,"_PIN","."),_xlpm.mainPart,MID(_xlpm.cleanRaw,2,FIND(".",_xlpm.cleanRaw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7" t="str">
        <f>_xlfn.LET(_xlpm.raw,_xlfn.XLOOKUP(A577,SITE5!$C$4:$C$1223,SITE5!$E$4:$E$1223,_xlfn.XLOOKUP(A577,SITE5!$C$4:$C$1223,SITE5!$F$4:$F$1223)),_xlpm.cleanRaw,SUBSTITUTE(_xlpm.raw,"_PIN","."),_xlpm.mainPart,MID(_xlpm.cleanRaw,2,FIND(".",_xlpm.cleanRaw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7" t="str">
        <f>_xlfn.LET(_xlpm.raw,_xlfn.XLOOKUP(A577,SITE5!$C$4:$C$1223,SITE5!$E$4:$E$1223,_xlfn.XLOOKUP(A577,SITE5!$C$4:$C$1223,SITE5!$F$4:$F$1223)),_xlpm.cleanRaw,SUBSTITUTE(_xlpm.raw,"_PIN","."),_xlpm.mainPart,MID(_xlpm.cleanRaw,2,FIND(".",_xlpm.cleanRaw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7" t="str">
        <f>""</f>
        <v/>
      </c>
      <c r="K577" t="str">
        <f t="shared" si="8"/>
        <v>V2;VCCST;;125.08992;72.42048;;;;;</v>
      </c>
    </row>
    <row r="578" spans="1:11">
      <c r="A578" t="s">
        <v>3805</v>
      </c>
      <c r="B578" t="str">
        <f>_xlfn.XLOOKUP(A578,SITE1!$S$4:$S$1223,SITE1!$T$4:$T$1223)</f>
        <v>VCCIO_0</v>
      </c>
      <c r="C578" t="str" cm="1">
        <f t="array" ref="C578">_xlfn.TEXTJOIN(",",TRUE,_xlfn.UNIQUE(TRANSPOSE(_xlfn.MAP(_xlfn.XLOOKUP(A578,SITE1!$C$4:$C$1223,SITE1!$G$4:$L$1223),_xlfn.LAMBDA(_xlpm.x,IF(_xlpm.x&lt;&gt;"",TRIM(CLEAN(LEFT(_xlpm.x,FIND(".",_xlpm.x &amp; ".")-1))),""))))))</f>
        <v/>
      </c>
      <c r="D578">
        <v>121.79808</v>
      </c>
      <c r="E578">
        <v>72.420479999999998</v>
      </c>
      <c r="F578" t="str">
        <f>_xlfn.LET(_xlpm.raw,_xlfn.XLOOKUP(A578,SITE1!$C$4:$C$1223,SITE1!$E$4:$E$1223,_xlfn.XLOOKUP(A578,SITE1!$C$4:$C$1223,SITE1!$F$4:$F$1223)),_xlpm.cleanRaw,SUBSTITUTE(SUBSTITUTE(_xlpm.raw,"_PIN","."),"PIN","."),_xlpm.mainPart,MID(_xlpm.cleanRaw,2,FIND(".",_xlpm.cleanRaw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_xlfn.LET(_xlpm.raw,_xlfn.XLOOKUP(A578,SITE3!$C$4:$C$1223,SITE3!$E$4:$E$1223,_xlfn.XLOOKUP(A578,SITE3!$C$4:$C$1223,SITE3!$F$4:$F$1223)),_xlpm.cleanRaw,SUBSTITUTE(_xlpm.raw,"_PIN","."),_xlpm.mainPart,MID(_xlpm.cleanRaw,2,FIND(".",_xlpm.cleanRaw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8" t="str">
        <f>_xlfn.LET(_xlpm.raw,_xlfn.XLOOKUP(A578,SITE5!$C$4:$C$1223,SITE5!$E$4:$E$1223,_xlfn.XLOOKUP(A578,SITE5!$C$4:$C$1223,SITE5!$F$4:$F$1223)),_xlpm.cleanRaw,SUBSTITUTE(_xlpm.raw,"_PIN","."),_xlpm.mainPart,MID(_xlpm.cleanRaw,2,FIND(".",_xlpm.cleanRaw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8" t="str">
        <f>_xlfn.LET(_xlpm.raw,_xlfn.XLOOKUP(A578,SITE5!$C$4:$C$1223,SITE5!$E$4:$E$1223,_xlfn.XLOOKUP(A578,SITE5!$C$4:$C$1223,SITE5!$F$4:$F$1223)),_xlpm.cleanRaw,SUBSTITUTE(_xlpm.raw,"_PIN","."),_xlpm.mainPart,MID(_xlpm.cleanRaw,2,FIND(".",_xlpm.cleanRaw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8" t="str">
        <f>""</f>
        <v/>
      </c>
      <c r="K578" t="str">
        <f t="shared" ref="K578:K641" si="9">A578&amp;";"&amp;B578&amp;";"&amp;C578&amp;";"&amp;D578&amp;";"&amp;E578&amp;";"&amp;F578&amp;";"&amp;G578&amp;";"&amp;H578&amp;";"&amp;I578&amp;";"&amp;J578</f>
        <v>V3;VCCIO_0;;121.79808;72.42048;;;;;</v>
      </c>
    </row>
    <row r="579" spans="1:11">
      <c r="A579" t="s">
        <v>118</v>
      </c>
      <c r="B579" t="str">
        <f>_xlfn.XLOOKUP(A579,SITE1!$S$4:$S$1223,SITE1!$T$4:$T$1223)</f>
        <v>DMI_RXP[7]</v>
      </c>
      <c r="C579" t="str" cm="1">
        <f t="array" ref="C579">_xlfn.TEXTJOIN(",",TRUE,_xlfn.UNIQUE(TRANSPOSE(_xlfn.MAP(_xlfn.XLOOKUP(A579,SITE1!$C$4:$C$1223,SITE1!$G$4:$L$1223),_xlfn.LAMBDA(_xlpm.x,IF(_xlpm.x&lt;&gt;"",TRIM(CLEAN(LEFT(_xlpm.x,FIND(".",_xlpm.x &amp; ".")-1))),""))))))</f>
        <v/>
      </c>
      <c r="D579">
        <v>118.50624000000001</v>
      </c>
      <c r="E579">
        <v>72.420479999999998</v>
      </c>
      <c r="F579" t="str">
        <f>_xlfn.LET(_xlpm.raw,_xlfn.XLOOKUP(A579,SITE1!$C$4:$C$1223,SITE1!$E$4:$E$1223,_xlfn.XLOOKUP(A579,SITE1!$C$4:$C$1223,SITE1!$F$4:$F$1223)),_xlpm.cleanRaw,SUBSTITUTE(SUBSTITUTE(_xlpm.raw,"_PIN","."),"PIN","."),_xlpm.mainPart,MID(_xlpm.cleanRaw,2,FIND(".",_xlpm.cleanRaw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G579" t="str">
        <f>_xlfn.LET(_xlpm.raw,_xlfn.XLOOKUP(A579,SITE3!$C$4:$C$1223,SITE3!$E$4:$E$1223,_xlfn.XLOOKUP(A579,SITE3!$C$4:$C$1223,SITE3!$F$4:$F$1223)),_xlpm.cleanRaw,SUBSTITUTE(_xlpm.raw,"_PIN","."),_xlpm.mainPart,MID(_xlpm.cleanRaw,2,FIND(".",_xlpm.cleanRaw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808062</v>
      </c>
      <c r="H579" t="str">
        <f>_xlfn.LET(_xlpm.raw,_xlfn.XLOOKUP(A579,SITE5!$C$4:$C$1223,SITE5!$E$4:$E$1223,_xlfn.XLOOKUP(A579,SITE5!$C$4:$C$1223,SITE5!$F$4:$F$1223)),_xlpm.cleanRaw,SUBSTITUTE(_xlpm.raw,"_PIN","."),_xlpm.mainPart,MID(_xlpm.cleanRaw,2,FIND(".",_xlpm.cleanRaw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I579" t="str">
        <f>_xlfn.LET(_xlpm.raw,_xlfn.XLOOKUP(A579,SITE5!$C$4:$C$1223,SITE5!$E$4:$E$1223,_xlfn.XLOOKUP(A579,SITE5!$C$4:$C$1223,SITE5!$F$4:$F$1223)),_xlpm.cleanRaw,SUBSTITUTE(_xlpm.raw,"_PIN","."),_xlpm.mainPart,MID(_xlpm.cleanRaw,2,FIND(".",_xlpm.cleanRaw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J579" t="str">
        <f>""</f>
        <v/>
      </c>
      <c r="K579" t="str">
        <f t="shared" si="9"/>
        <v>V4;DMI_RXP[7];;118.50624;72.42048;508083;808062;603123;603123;</v>
      </c>
    </row>
    <row r="580" spans="1:11">
      <c r="A580" t="s">
        <v>94</v>
      </c>
      <c r="B580" t="str">
        <f>_xlfn.XLOOKUP(A580,SITE1!$S$4:$S$1223,SITE1!$T$4:$T$1223)</f>
        <v>DMI_RXN[7]</v>
      </c>
      <c r="C580" t="str" cm="1">
        <f t="array" ref="C580">_xlfn.TEXTJOIN(",",TRUE,_xlfn.UNIQUE(TRANSPOSE(_xlfn.MAP(_xlfn.XLOOKUP(A580,SITE1!$C$4:$C$1223,SITE1!$G$4:$L$1223),_xlfn.LAMBDA(_xlpm.x,IF(_xlpm.x&lt;&gt;"",TRIM(CLEAN(LEFT(_xlpm.x,FIND(".",_xlpm.x &amp; ".")-1))),""))))))</f>
        <v/>
      </c>
      <c r="D580">
        <v>115.2144</v>
      </c>
      <c r="E580">
        <v>72.420479999999998</v>
      </c>
      <c r="F580" t="str">
        <f>_xlfn.LET(_xlpm.raw,_xlfn.XLOOKUP(A580,SITE1!$C$4:$C$1223,SITE1!$E$4:$E$1223,_xlfn.XLOOKUP(A580,SITE1!$C$4:$C$1223,SITE1!$F$4:$F$1223)),_xlpm.cleanRaw,SUBSTITUTE(SUBSTITUTE(_xlpm.raw,"_PIN","."),"PIN","."),_xlpm.mainPart,MID(_xlpm.cleanRaw,2,FIND(".",_xlpm.cleanRaw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G580" t="str">
        <f>_xlfn.LET(_xlpm.raw,_xlfn.XLOOKUP(A580,SITE3!$C$4:$C$1223,SITE3!$E$4:$E$1223,_xlfn.XLOOKUP(A580,SITE3!$C$4:$C$1223,SITE3!$F$4:$F$1223)),_xlpm.cleanRaw,SUBSTITUTE(_xlpm.raw,"_PIN","."),_xlpm.mainPart,MID(_xlpm.cleanRaw,2,FIND(".",_xlpm.cleanRaw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808060</v>
      </c>
      <c r="H580" t="str">
        <f>_xlfn.LET(_xlpm.raw,_xlfn.XLOOKUP(A580,SITE5!$C$4:$C$1223,SITE5!$E$4:$E$1223,_xlfn.XLOOKUP(A580,SITE5!$C$4:$C$1223,SITE5!$F$4:$F$1223)),_xlpm.cleanRaw,SUBSTITUTE(_xlpm.raw,"_PIN","."),_xlpm.mainPart,MID(_xlpm.cleanRaw,2,FIND(".",_xlpm.cleanRaw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I580" t="str">
        <f>_xlfn.LET(_xlpm.raw,_xlfn.XLOOKUP(A580,SITE5!$C$4:$C$1223,SITE5!$E$4:$E$1223,_xlfn.XLOOKUP(A580,SITE5!$C$4:$C$1223,SITE5!$F$4:$F$1223)),_xlpm.cleanRaw,SUBSTITUTE(_xlpm.raw,"_PIN","."),_xlpm.mainPart,MID(_xlpm.cleanRaw,2,FIND(".",_xlpm.cleanRaw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J580" t="str">
        <f>""</f>
        <v/>
      </c>
      <c r="K580" t="str">
        <f t="shared" si="9"/>
        <v>V5;DMI_RXN[7];;115.2144;72.42048;508084;808060;603124;603124;</v>
      </c>
    </row>
    <row r="581" spans="1:11">
      <c r="A581" t="s">
        <v>4189</v>
      </c>
      <c r="B581" t="str">
        <f>_xlfn.XLOOKUP(A581,SITE1!$S$4:$S$1223,SITE1!$T$4:$T$1223)</f>
        <v>VSS</v>
      </c>
      <c r="C581" t="str" cm="1">
        <f t="array" ref="C581">_xlfn.TEXTJOIN(",",TRUE,_xlfn.UNIQUE(TRANSPOSE(_xlfn.MAP(_xlfn.XLOOKUP(A581,SITE1!$C$4:$C$1223,SITE1!$G$4:$L$1223),_xlfn.LAMBDA(_xlpm.x,IF(_xlpm.x&lt;&gt;"",TRIM(CLEAN(LEFT(_xlpm.x,FIND(".",_xlpm.x &amp; ".")-1))),""))))))</f>
        <v/>
      </c>
      <c r="D581">
        <v>111.92256</v>
      </c>
      <c r="E581">
        <v>72.420479999999998</v>
      </c>
      <c r="F581" t="str">
        <f>_xlfn.LET(_xlpm.raw,_xlfn.XLOOKUP(A581,SITE1!$C$4:$C$1223,SITE1!$E$4:$E$1223,_xlfn.XLOOKUP(A581,SITE1!$C$4:$C$1223,SITE1!$F$4:$F$1223)),_xlpm.cleanRaw,SUBSTITUTE(SUBSTITUTE(_xlpm.raw,"_PIN","."),"PIN","."),_xlpm.mainPart,MID(_xlpm.cleanRaw,2,FIND(".",_xlpm.cleanRaw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_xlfn.LET(_xlpm.raw,_xlfn.XLOOKUP(A581,SITE3!$C$4:$C$1223,SITE3!$E$4:$E$1223,_xlfn.XLOOKUP(A581,SITE3!$C$4:$C$1223,SITE3!$F$4:$F$1223)),_xlpm.cleanRaw,SUBSTITUTE(_xlpm.raw,"_PIN","."),_xlpm.mainPart,MID(_xlpm.cleanRaw,2,FIND(".",_xlpm.cleanRaw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1" t="str">
        <f>_xlfn.LET(_xlpm.raw,_xlfn.XLOOKUP(A581,SITE5!$C$4:$C$1223,SITE5!$E$4:$E$1223,_xlfn.XLOOKUP(A581,SITE5!$C$4:$C$1223,SITE5!$F$4:$F$1223)),_xlpm.cleanRaw,SUBSTITUTE(_xlpm.raw,"_PIN","."),_xlpm.mainPart,MID(_xlpm.cleanRaw,2,FIND(".",_xlpm.cleanRaw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1" t="str">
        <f>_xlfn.LET(_xlpm.raw,_xlfn.XLOOKUP(A581,SITE5!$C$4:$C$1223,SITE5!$E$4:$E$1223,_xlfn.XLOOKUP(A581,SITE5!$C$4:$C$1223,SITE5!$F$4:$F$1223)),_xlpm.cleanRaw,SUBSTITUTE(_xlpm.raw,"_PIN","."),_xlpm.mainPart,MID(_xlpm.cleanRaw,2,FIND(".",_xlpm.cleanRaw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1" t="str">
        <f>""</f>
        <v/>
      </c>
      <c r="K581" t="str">
        <f t="shared" si="9"/>
        <v>V6;VSS;;111.92256;72.42048;;;;;</v>
      </c>
    </row>
    <row r="582" spans="1:11">
      <c r="A582" t="s">
        <v>3806</v>
      </c>
      <c r="B582" t="str">
        <f>_xlfn.XLOOKUP(A582,SITE1!$S$4:$S$1223,SITE1!$T$4:$T$1223)</f>
        <v>VCCIO_0</v>
      </c>
      <c r="C582" t="str" cm="1">
        <f t="array" ref="C582">_xlfn.TEXTJOIN(",",TRUE,_xlfn.UNIQUE(TRANSPOSE(_xlfn.MAP(_xlfn.XLOOKUP(A582,SITE1!$C$4:$C$1223,SITE1!$G$4:$L$1223),_xlfn.LAMBDA(_xlpm.x,IF(_xlpm.x&lt;&gt;"",TRIM(CLEAN(LEFT(_xlpm.x,FIND(".",_xlpm.x &amp; ".")-1))),""))))))</f>
        <v/>
      </c>
      <c r="D582">
        <v>108.63072</v>
      </c>
      <c r="E582">
        <v>72.420479999999998</v>
      </c>
      <c r="F582" t="str">
        <f>_xlfn.LET(_xlpm.raw,_xlfn.XLOOKUP(A582,SITE1!$C$4:$C$1223,SITE1!$E$4:$E$1223,_xlfn.XLOOKUP(A582,SITE1!$C$4:$C$1223,SITE1!$F$4:$F$1223)),_xlpm.cleanRaw,SUBSTITUTE(SUBSTITUTE(_xlpm.raw,"_PIN","."),"PIN","."),_xlpm.mainPart,MID(_xlpm.cleanRaw,2,FIND(".",_xlpm.cleanRaw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2" t="str">
        <f>_xlfn.LET(_xlpm.raw,_xlfn.XLOOKUP(A582,SITE3!$C$4:$C$1223,SITE3!$E$4:$E$1223,_xlfn.XLOOKUP(A582,SITE3!$C$4:$C$1223,SITE3!$F$4:$F$1223)),_xlpm.cleanRaw,SUBSTITUTE(_xlpm.raw,"_PIN","."),_xlpm.mainPart,MID(_xlpm.cleanRaw,2,FIND(".",_xlpm.cleanRaw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2" t="str">
        <f>_xlfn.LET(_xlpm.raw,_xlfn.XLOOKUP(A582,SITE5!$C$4:$C$1223,SITE5!$E$4:$E$1223,_xlfn.XLOOKUP(A582,SITE5!$C$4:$C$1223,SITE5!$F$4:$F$1223)),_xlpm.cleanRaw,SUBSTITUTE(_xlpm.raw,"_PIN","."),_xlpm.mainPart,MID(_xlpm.cleanRaw,2,FIND(".",_xlpm.cleanRaw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2" t="str">
        <f>_xlfn.LET(_xlpm.raw,_xlfn.XLOOKUP(A582,SITE5!$C$4:$C$1223,SITE5!$E$4:$E$1223,_xlfn.XLOOKUP(A582,SITE5!$C$4:$C$1223,SITE5!$F$4:$F$1223)),_xlpm.cleanRaw,SUBSTITUTE(_xlpm.raw,"_PIN","."),_xlpm.mainPart,MID(_xlpm.cleanRaw,2,FIND(".",_xlpm.cleanRaw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2" t="str">
        <f>""</f>
        <v/>
      </c>
      <c r="K582" t="str">
        <f t="shared" si="9"/>
        <v>V7;VCCIO_0;;108.63072;72.42048;;;;;</v>
      </c>
    </row>
    <row r="583" spans="1:11">
      <c r="A583" t="s">
        <v>4190</v>
      </c>
      <c r="B583" t="str">
        <f>_xlfn.XLOOKUP(A583,SITE1!$S$4:$S$1223,SITE1!$T$4:$T$1223)</f>
        <v>VSS</v>
      </c>
      <c r="C583" t="str" cm="1">
        <f t="array" ref="C583">_xlfn.TEXTJOIN(",",TRUE,_xlfn.UNIQUE(TRANSPOSE(_xlfn.MAP(_xlfn.XLOOKUP(A583,SITE1!$C$4:$C$1223,SITE1!$G$4:$L$1223),_xlfn.LAMBDA(_xlpm.x,IF(_xlpm.x&lt;&gt;"",TRIM(CLEAN(LEFT(_xlpm.x,FIND(".",_xlpm.x &amp; ".")-1))),""))))))</f>
        <v/>
      </c>
      <c r="D583">
        <v>105.33887999999899</v>
      </c>
      <c r="E583">
        <v>72.420479999999998</v>
      </c>
      <c r="F583" t="str">
        <f>_xlfn.LET(_xlpm.raw,_xlfn.XLOOKUP(A583,SITE1!$C$4:$C$1223,SITE1!$E$4:$E$1223,_xlfn.XLOOKUP(A583,SITE1!$C$4:$C$1223,SITE1!$F$4:$F$1223)),_xlpm.cleanRaw,SUBSTITUTE(SUBSTITUTE(_xlpm.raw,"_PIN","."),"PIN","."),_xlpm.mainPart,MID(_xlpm.cleanRaw,2,FIND(".",_xlpm.cleanRaw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3" t="str">
        <f>_xlfn.LET(_xlpm.raw,_xlfn.XLOOKUP(A583,SITE3!$C$4:$C$1223,SITE3!$E$4:$E$1223,_xlfn.XLOOKUP(A583,SITE3!$C$4:$C$1223,SITE3!$F$4:$F$1223)),_xlpm.cleanRaw,SUBSTITUTE(_xlpm.raw,"_PIN","."),_xlpm.mainPart,MID(_xlpm.cleanRaw,2,FIND(".",_xlpm.cleanRaw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3" t="str">
        <f>_xlfn.LET(_xlpm.raw,_xlfn.XLOOKUP(A583,SITE5!$C$4:$C$1223,SITE5!$E$4:$E$1223,_xlfn.XLOOKUP(A583,SITE5!$C$4:$C$1223,SITE5!$F$4:$F$1223)),_xlpm.cleanRaw,SUBSTITUTE(_xlpm.raw,"_PIN","."),_xlpm.mainPart,MID(_xlpm.cleanRaw,2,FIND(".",_xlpm.cleanRaw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3" t="str">
        <f>_xlfn.LET(_xlpm.raw,_xlfn.XLOOKUP(A583,SITE5!$C$4:$C$1223,SITE5!$E$4:$E$1223,_xlfn.XLOOKUP(A583,SITE5!$C$4:$C$1223,SITE5!$F$4:$F$1223)),_xlpm.cleanRaw,SUBSTITUTE(_xlpm.raw,"_PIN","."),_xlpm.mainPart,MID(_xlpm.cleanRaw,2,FIND(".",_xlpm.cleanRaw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3" t="str">
        <f>""</f>
        <v/>
      </c>
      <c r="K583" t="str">
        <f t="shared" si="9"/>
        <v>V8;VSS;;105.338879999999;72.42048;;;;;</v>
      </c>
    </row>
    <row r="584" spans="1:11">
      <c r="A584" t="s">
        <v>3751</v>
      </c>
      <c r="B584" t="str">
        <f>_xlfn.XLOOKUP(A584,SITE1!$S$4:$S$1223,SITE1!$T$4:$T$1223)</f>
        <v>VCCGT</v>
      </c>
      <c r="C584" t="str" cm="1">
        <f t="array" ref="C584">_xlfn.TEXTJOIN(",",TRUE,_xlfn.UNIQUE(TRANSPOSE(_xlfn.MAP(_xlfn.XLOOKUP(A584,SITE1!$C$4:$C$1223,SITE1!$G$4:$L$1223),_xlfn.LAMBDA(_xlpm.x,IF(_xlpm.x&lt;&gt;"",TRIM(CLEAN(LEFT(_xlpm.x,FIND(".",_xlpm.x &amp; ".")-1))),""))))))</f>
        <v/>
      </c>
      <c r="D584">
        <v>26.334719999999901</v>
      </c>
      <c r="E584">
        <v>72.420479999999998</v>
      </c>
      <c r="F584" t="str">
        <f>_xlfn.LET(_xlpm.raw,_xlfn.XLOOKUP(A584,SITE1!$C$4:$C$1223,SITE1!$E$4:$E$1223,_xlfn.XLOOKUP(A584,SITE1!$C$4:$C$1223,SITE1!$F$4:$F$1223)),_xlpm.cleanRaw,SUBSTITUTE(SUBSTITUTE(_xlpm.raw,"_PIN","."),"PIN","."),_xlpm.mainPart,MID(_xlpm.cleanRaw,2,FIND(".",_xlpm.cleanRaw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4" t="str">
        <f>_xlfn.LET(_xlpm.raw,_xlfn.XLOOKUP(A584,SITE3!$C$4:$C$1223,SITE3!$E$4:$E$1223,_xlfn.XLOOKUP(A584,SITE3!$C$4:$C$1223,SITE3!$F$4:$F$1223)),_xlpm.cleanRaw,SUBSTITUTE(_xlpm.raw,"_PIN","."),_xlpm.mainPart,MID(_xlpm.cleanRaw,2,FIND(".",_xlpm.cleanRaw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4" t="str">
        <f>_xlfn.LET(_xlpm.raw,_xlfn.XLOOKUP(A584,SITE5!$C$4:$C$1223,SITE5!$E$4:$E$1223,_xlfn.XLOOKUP(A584,SITE5!$C$4:$C$1223,SITE5!$F$4:$F$1223)),_xlpm.cleanRaw,SUBSTITUTE(_xlpm.raw,"_PIN","."),_xlpm.mainPart,MID(_xlpm.cleanRaw,2,FIND(".",_xlpm.cleanRaw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4" t="str">
        <f>_xlfn.LET(_xlpm.raw,_xlfn.XLOOKUP(A584,SITE5!$C$4:$C$1223,SITE5!$E$4:$E$1223,_xlfn.XLOOKUP(A584,SITE5!$C$4:$C$1223,SITE5!$F$4:$F$1223)),_xlpm.cleanRaw,SUBSTITUTE(_xlpm.raw,"_PIN","."),_xlpm.mainPart,MID(_xlpm.cleanRaw,2,FIND(".",_xlpm.cleanRaw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4" t="str">
        <f>""</f>
        <v/>
      </c>
      <c r="K584" t="str">
        <f t="shared" si="9"/>
        <v>V32;VCCGT;;26.3347199999999;72.42048;;;;;</v>
      </c>
    </row>
    <row r="585" spans="1:11">
      <c r="A585" t="s">
        <v>3752</v>
      </c>
      <c r="B585" t="str">
        <f>_xlfn.XLOOKUP(A585,SITE1!$S$4:$S$1223,SITE1!$T$4:$T$1223)</f>
        <v>VCCGT</v>
      </c>
      <c r="C585" t="str" cm="1">
        <f t="array" ref="C585">_xlfn.TEXTJOIN(",",TRUE,_xlfn.UNIQUE(TRANSPOSE(_xlfn.MAP(_xlfn.XLOOKUP(A585,SITE1!$C$4:$C$1223,SITE1!$G$4:$L$1223),_xlfn.LAMBDA(_xlpm.x,IF(_xlpm.x&lt;&gt;"",TRIM(CLEAN(LEFT(_xlpm.x,FIND(".",_xlpm.x &amp; ".")-1))),""))))))</f>
        <v/>
      </c>
      <c r="D585">
        <v>23.04288</v>
      </c>
      <c r="E585">
        <v>72.420479999999998</v>
      </c>
      <c r="F585" t="str">
        <f>_xlfn.LET(_xlpm.raw,_xlfn.XLOOKUP(A585,SITE1!$C$4:$C$1223,SITE1!$E$4:$E$1223,_xlfn.XLOOKUP(A585,SITE1!$C$4:$C$1223,SITE1!$F$4:$F$1223)),_xlpm.cleanRaw,SUBSTITUTE(SUBSTITUTE(_xlpm.raw,"_PIN","."),"PIN","."),_xlpm.mainPart,MID(_xlpm.cleanRaw,2,FIND(".",_xlpm.cleanRaw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5" t="str">
        <f>_xlfn.LET(_xlpm.raw,_xlfn.XLOOKUP(A585,SITE3!$C$4:$C$1223,SITE3!$E$4:$E$1223,_xlfn.XLOOKUP(A585,SITE3!$C$4:$C$1223,SITE3!$F$4:$F$1223)),_xlpm.cleanRaw,SUBSTITUTE(_xlpm.raw,"_PIN","."),_xlpm.mainPart,MID(_xlpm.cleanRaw,2,FIND(".",_xlpm.cleanRaw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5" t="str">
        <f>_xlfn.LET(_xlpm.raw,_xlfn.XLOOKUP(A585,SITE5!$C$4:$C$1223,SITE5!$E$4:$E$1223,_xlfn.XLOOKUP(A585,SITE5!$C$4:$C$1223,SITE5!$F$4:$F$1223)),_xlpm.cleanRaw,SUBSTITUTE(_xlpm.raw,"_PIN","."),_xlpm.mainPart,MID(_xlpm.cleanRaw,2,FIND(".",_xlpm.cleanRaw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5" t="str">
        <f>_xlfn.LET(_xlpm.raw,_xlfn.XLOOKUP(A585,SITE5!$C$4:$C$1223,SITE5!$E$4:$E$1223,_xlfn.XLOOKUP(A585,SITE5!$C$4:$C$1223,SITE5!$F$4:$F$1223)),_xlpm.cleanRaw,SUBSTITUTE(_xlpm.raw,"_PIN","."),_xlpm.mainPart,MID(_xlpm.cleanRaw,2,FIND(".",_xlpm.cleanRaw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5" t="str">
        <f>""</f>
        <v/>
      </c>
      <c r="K585" t="str">
        <f t="shared" si="9"/>
        <v>V33;VCCGT;;23.04288;72.42048;;;;;</v>
      </c>
    </row>
    <row r="586" spans="1:11">
      <c r="A586" t="s">
        <v>3753</v>
      </c>
      <c r="B586" t="str">
        <f>_xlfn.XLOOKUP(A586,SITE1!$S$4:$S$1223,SITE1!$T$4:$T$1223)</f>
        <v>VCCGT</v>
      </c>
      <c r="C586" t="str" cm="1">
        <f t="array" ref="C586">_xlfn.TEXTJOIN(",",TRUE,_xlfn.UNIQUE(TRANSPOSE(_xlfn.MAP(_xlfn.XLOOKUP(A586,SITE1!$C$4:$C$1223,SITE1!$G$4:$L$1223),_xlfn.LAMBDA(_xlpm.x,IF(_xlpm.x&lt;&gt;"",TRIM(CLEAN(LEFT(_xlpm.x,FIND(".",_xlpm.x &amp; ".")-1))),""))))))</f>
        <v/>
      </c>
      <c r="D586">
        <v>19.75104</v>
      </c>
      <c r="E586">
        <v>72.420479999999998</v>
      </c>
      <c r="F586" t="str">
        <f>_xlfn.LET(_xlpm.raw,_xlfn.XLOOKUP(A586,SITE1!$C$4:$C$1223,SITE1!$E$4:$E$1223,_xlfn.XLOOKUP(A586,SITE1!$C$4:$C$1223,SITE1!$F$4:$F$1223)),_xlpm.cleanRaw,SUBSTITUTE(SUBSTITUTE(_xlpm.raw,"_PIN","."),"PIN","."),_xlpm.mainPart,MID(_xlpm.cleanRaw,2,FIND(".",_xlpm.cleanRaw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6" t="str">
        <f>_xlfn.LET(_xlpm.raw,_xlfn.XLOOKUP(A586,SITE3!$C$4:$C$1223,SITE3!$E$4:$E$1223,_xlfn.XLOOKUP(A586,SITE3!$C$4:$C$1223,SITE3!$F$4:$F$1223)),_xlpm.cleanRaw,SUBSTITUTE(_xlpm.raw,"_PIN","."),_xlpm.mainPart,MID(_xlpm.cleanRaw,2,FIND(".",_xlpm.cleanRaw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6" t="str">
        <f>_xlfn.LET(_xlpm.raw,_xlfn.XLOOKUP(A586,SITE5!$C$4:$C$1223,SITE5!$E$4:$E$1223,_xlfn.XLOOKUP(A586,SITE5!$C$4:$C$1223,SITE5!$F$4:$F$1223)),_xlpm.cleanRaw,SUBSTITUTE(_xlpm.raw,"_PIN","."),_xlpm.mainPart,MID(_xlpm.cleanRaw,2,FIND(".",_xlpm.cleanRaw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6" t="str">
        <f>_xlfn.LET(_xlpm.raw,_xlfn.XLOOKUP(A586,SITE5!$C$4:$C$1223,SITE5!$E$4:$E$1223,_xlfn.XLOOKUP(A586,SITE5!$C$4:$C$1223,SITE5!$F$4:$F$1223)),_xlpm.cleanRaw,SUBSTITUTE(_xlpm.raw,"_PIN","."),_xlpm.mainPart,MID(_xlpm.cleanRaw,2,FIND(".",_xlpm.cleanRaw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6" t="str">
        <f>""</f>
        <v/>
      </c>
      <c r="K586" t="str">
        <f t="shared" si="9"/>
        <v>V34;VCCGT;;19.75104;72.42048;;;;;</v>
      </c>
    </row>
    <row r="587" spans="1:11">
      <c r="A587" t="s">
        <v>4186</v>
      </c>
      <c r="B587" t="str">
        <f>_xlfn.XLOOKUP(A587,SITE1!$S$4:$S$1223,SITE1!$T$4:$T$1223)</f>
        <v>VSS</v>
      </c>
      <c r="C587" t="str" cm="1">
        <f t="array" ref="C587">_xlfn.TEXTJOIN(",",TRUE,_xlfn.UNIQUE(TRANSPOSE(_xlfn.MAP(_xlfn.XLOOKUP(A587,SITE1!$C$4:$C$1223,SITE1!$G$4:$L$1223),_xlfn.LAMBDA(_xlpm.x,IF(_xlpm.x&lt;&gt;"",TRIM(CLEAN(LEFT(_xlpm.x,FIND(".",_xlpm.x &amp; ".")-1))),""))))))</f>
        <v/>
      </c>
      <c r="D587">
        <v>16.459199999999999</v>
      </c>
      <c r="E587">
        <v>72.420479999999998</v>
      </c>
      <c r="F587" t="str">
        <f>_xlfn.LET(_xlpm.raw,_xlfn.XLOOKUP(A587,SITE1!$C$4:$C$1223,SITE1!$E$4:$E$1223,_xlfn.XLOOKUP(A587,SITE1!$C$4:$C$1223,SITE1!$F$4:$F$1223)),_xlpm.cleanRaw,SUBSTITUTE(SUBSTITUTE(_xlpm.raw,"_PIN","."),"PIN","."),_xlpm.mainPart,MID(_xlpm.cleanRaw,2,FIND(".",_xlpm.cleanRaw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7" t="str">
        <f>_xlfn.LET(_xlpm.raw,_xlfn.XLOOKUP(A587,SITE3!$C$4:$C$1223,SITE3!$E$4:$E$1223,_xlfn.XLOOKUP(A587,SITE3!$C$4:$C$1223,SITE3!$F$4:$F$1223)),_xlpm.cleanRaw,SUBSTITUTE(_xlpm.raw,"_PIN","."),_xlpm.mainPart,MID(_xlpm.cleanRaw,2,FIND(".",_xlpm.cleanRaw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7" t="str">
        <f>_xlfn.LET(_xlpm.raw,_xlfn.XLOOKUP(A587,SITE5!$C$4:$C$1223,SITE5!$E$4:$E$1223,_xlfn.XLOOKUP(A587,SITE5!$C$4:$C$1223,SITE5!$F$4:$F$1223)),_xlpm.cleanRaw,SUBSTITUTE(_xlpm.raw,"_PIN","."),_xlpm.mainPart,MID(_xlpm.cleanRaw,2,FIND(".",_xlpm.cleanRaw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7" t="str">
        <f>_xlfn.LET(_xlpm.raw,_xlfn.XLOOKUP(A587,SITE5!$C$4:$C$1223,SITE5!$E$4:$E$1223,_xlfn.XLOOKUP(A587,SITE5!$C$4:$C$1223,SITE5!$F$4:$F$1223)),_xlpm.cleanRaw,SUBSTITUTE(_xlpm.raw,"_PIN","."),_xlpm.mainPart,MID(_xlpm.cleanRaw,2,FIND(".",_xlpm.cleanRaw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7" t="str">
        <f>""</f>
        <v/>
      </c>
      <c r="K587" t="str">
        <f t="shared" si="9"/>
        <v>V35;VSS;;16.4592;72.42048;;;;;</v>
      </c>
    </row>
    <row r="588" spans="1:11">
      <c r="A588" t="s">
        <v>3754</v>
      </c>
      <c r="B588" t="str">
        <f>_xlfn.XLOOKUP(A588,SITE1!$S$4:$S$1223,SITE1!$T$4:$T$1223)</f>
        <v>VCCGT</v>
      </c>
      <c r="C588" t="str" cm="1">
        <f t="array" ref="C588">_xlfn.TEXTJOIN(",",TRUE,_xlfn.UNIQUE(TRANSPOSE(_xlfn.MAP(_xlfn.XLOOKUP(A588,SITE1!$C$4:$C$1223,SITE1!$G$4:$L$1223),_xlfn.LAMBDA(_xlpm.x,IF(_xlpm.x&lt;&gt;"",TRIM(CLEAN(LEFT(_xlpm.x,FIND(".",_xlpm.x &amp; ".")-1))),""))))))</f>
        <v/>
      </c>
      <c r="D588">
        <v>13.167359999999899</v>
      </c>
      <c r="E588">
        <v>72.420479999999998</v>
      </c>
      <c r="F588" t="str">
        <f>_xlfn.LET(_xlpm.raw,_xlfn.XLOOKUP(A588,SITE1!$C$4:$C$1223,SITE1!$E$4:$E$1223,_xlfn.XLOOKUP(A588,SITE1!$C$4:$C$1223,SITE1!$F$4:$F$1223)),_xlpm.cleanRaw,SUBSTITUTE(SUBSTITUTE(_xlpm.raw,"_PIN","."),"PIN","."),_xlpm.mainPart,MID(_xlpm.cleanRaw,2,FIND(".",_xlpm.cleanRaw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_xlfn.LET(_xlpm.raw,_xlfn.XLOOKUP(A588,SITE3!$C$4:$C$1223,SITE3!$E$4:$E$1223,_xlfn.XLOOKUP(A588,SITE3!$C$4:$C$1223,SITE3!$F$4:$F$1223)),_xlpm.cleanRaw,SUBSTITUTE(_xlpm.raw,"_PIN","."),_xlpm.mainPart,MID(_xlpm.cleanRaw,2,FIND(".",_xlpm.cleanRaw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8" t="str">
        <f>_xlfn.LET(_xlpm.raw,_xlfn.XLOOKUP(A588,SITE5!$C$4:$C$1223,SITE5!$E$4:$E$1223,_xlfn.XLOOKUP(A588,SITE5!$C$4:$C$1223,SITE5!$F$4:$F$1223)),_xlpm.cleanRaw,SUBSTITUTE(_xlpm.raw,"_PIN","."),_xlpm.mainPart,MID(_xlpm.cleanRaw,2,FIND(".",_xlpm.cleanRaw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8" t="str">
        <f>_xlfn.LET(_xlpm.raw,_xlfn.XLOOKUP(A588,SITE5!$C$4:$C$1223,SITE5!$E$4:$E$1223,_xlfn.XLOOKUP(A588,SITE5!$C$4:$C$1223,SITE5!$F$4:$F$1223)),_xlpm.cleanRaw,SUBSTITUTE(_xlpm.raw,"_PIN","."),_xlpm.mainPart,MID(_xlpm.cleanRaw,2,FIND(".",_xlpm.cleanRaw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8" t="str">
        <f>""</f>
        <v/>
      </c>
      <c r="K588" t="str">
        <f t="shared" si="9"/>
        <v>V36;VCCGT;;13.1673599999999;72.42048;;;;;</v>
      </c>
    </row>
    <row r="589" spans="1:11">
      <c r="A589" t="s">
        <v>4187</v>
      </c>
      <c r="B589" t="str">
        <f>_xlfn.XLOOKUP(A589,SITE1!$S$4:$S$1223,SITE1!$T$4:$T$1223)</f>
        <v>VSS</v>
      </c>
      <c r="C589" t="str" cm="1">
        <f t="array" ref="C589">_xlfn.TEXTJOIN(",",TRUE,_xlfn.UNIQUE(TRANSPOSE(_xlfn.MAP(_xlfn.XLOOKUP(A589,SITE1!$C$4:$C$1223,SITE1!$G$4:$L$1223),_xlfn.LAMBDA(_xlpm.x,IF(_xlpm.x&lt;&gt;"",TRIM(CLEAN(LEFT(_xlpm.x,FIND(".",_xlpm.x &amp; ".")-1))),""))))))</f>
        <v/>
      </c>
      <c r="D589">
        <v>9.8755199999999999</v>
      </c>
      <c r="E589">
        <v>72.420479999999998</v>
      </c>
      <c r="F589" t="str">
        <f>_xlfn.LET(_xlpm.raw,_xlfn.XLOOKUP(A589,SITE1!$C$4:$C$1223,SITE1!$E$4:$E$1223,_xlfn.XLOOKUP(A589,SITE1!$C$4:$C$1223,SITE1!$F$4:$F$1223)),_xlpm.cleanRaw,SUBSTITUTE(SUBSTITUTE(_xlpm.raw,"_PIN","."),"PIN","."),_xlpm.mainPart,MID(_xlpm.cleanRaw,2,FIND(".",_xlpm.cleanRaw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9" t="str">
        <f>_xlfn.LET(_xlpm.raw,_xlfn.XLOOKUP(A589,SITE3!$C$4:$C$1223,SITE3!$E$4:$E$1223,_xlfn.XLOOKUP(A589,SITE3!$C$4:$C$1223,SITE3!$F$4:$F$1223)),_xlpm.cleanRaw,SUBSTITUTE(_xlpm.raw,"_PIN","."),_xlpm.mainPart,MID(_xlpm.cleanRaw,2,FIND(".",_xlpm.cleanRaw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9" t="str">
        <f>_xlfn.LET(_xlpm.raw,_xlfn.XLOOKUP(A589,SITE5!$C$4:$C$1223,SITE5!$E$4:$E$1223,_xlfn.XLOOKUP(A589,SITE5!$C$4:$C$1223,SITE5!$F$4:$F$1223)),_xlpm.cleanRaw,SUBSTITUTE(_xlpm.raw,"_PIN","."),_xlpm.mainPart,MID(_xlpm.cleanRaw,2,FIND(".",_xlpm.cleanRaw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9" t="str">
        <f>_xlfn.LET(_xlpm.raw,_xlfn.XLOOKUP(A589,SITE5!$C$4:$C$1223,SITE5!$E$4:$E$1223,_xlfn.XLOOKUP(A589,SITE5!$C$4:$C$1223,SITE5!$F$4:$F$1223)),_xlpm.cleanRaw,SUBSTITUTE(_xlpm.raw,"_PIN","."),_xlpm.mainPart,MID(_xlpm.cleanRaw,2,FIND(".",_xlpm.cleanRaw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9" t="str">
        <f>""</f>
        <v/>
      </c>
      <c r="K589" t="str">
        <f t="shared" si="9"/>
        <v>V37;VSS;;9.87552;72.42048;;;;;</v>
      </c>
    </row>
    <row r="590" spans="1:11">
      <c r="A590" t="s">
        <v>3755</v>
      </c>
      <c r="B590" t="str">
        <f>_xlfn.XLOOKUP(A590,SITE1!$S$4:$S$1223,SITE1!$T$4:$T$1223)</f>
        <v>VCCGT</v>
      </c>
      <c r="C590" t="str" cm="1">
        <f t="array" ref="C590">_xlfn.TEXTJOIN(",",TRUE,_xlfn.UNIQUE(TRANSPOSE(_xlfn.MAP(_xlfn.XLOOKUP(A590,SITE1!$C$4:$C$1223,SITE1!$G$4:$L$1223),_xlfn.LAMBDA(_xlpm.x,IF(_xlpm.x&lt;&gt;"",TRIM(CLEAN(LEFT(_xlpm.x,FIND(".",_xlpm.x &amp; ".")-1))),""))))))</f>
        <v/>
      </c>
      <c r="D590">
        <v>6.5836799999999904</v>
      </c>
      <c r="E590">
        <v>72.420479999999998</v>
      </c>
      <c r="F590" t="str">
        <f>_xlfn.LET(_xlpm.raw,_xlfn.XLOOKUP(A590,SITE1!$C$4:$C$1223,SITE1!$E$4:$E$1223,_xlfn.XLOOKUP(A590,SITE1!$C$4:$C$1223,SITE1!$F$4:$F$1223)),_xlpm.cleanRaw,SUBSTITUTE(SUBSTITUTE(_xlpm.raw,"_PIN","."),"PIN","."),_xlpm.mainPart,MID(_xlpm.cleanRaw,2,FIND(".",_xlpm.cleanRaw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0" t="str">
        <f>_xlfn.LET(_xlpm.raw,_xlfn.XLOOKUP(A590,SITE3!$C$4:$C$1223,SITE3!$E$4:$E$1223,_xlfn.XLOOKUP(A590,SITE3!$C$4:$C$1223,SITE3!$F$4:$F$1223)),_xlpm.cleanRaw,SUBSTITUTE(_xlpm.raw,"_PIN","."),_xlpm.mainPart,MID(_xlpm.cleanRaw,2,FIND(".",_xlpm.cleanRaw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0" t="str">
        <f>_xlfn.LET(_xlpm.raw,_xlfn.XLOOKUP(A590,SITE5!$C$4:$C$1223,SITE5!$E$4:$E$1223,_xlfn.XLOOKUP(A590,SITE5!$C$4:$C$1223,SITE5!$F$4:$F$1223)),_xlpm.cleanRaw,SUBSTITUTE(_xlpm.raw,"_PIN","."),_xlpm.mainPart,MID(_xlpm.cleanRaw,2,FIND(".",_xlpm.cleanRaw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0" t="str">
        <f>_xlfn.LET(_xlpm.raw,_xlfn.XLOOKUP(A590,SITE5!$C$4:$C$1223,SITE5!$E$4:$E$1223,_xlfn.XLOOKUP(A590,SITE5!$C$4:$C$1223,SITE5!$F$4:$F$1223)),_xlpm.cleanRaw,SUBSTITUTE(_xlpm.raw,"_PIN","."),_xlpm.mainPart,MID(_xlpm.cleanRaw,2,FIND(".",_xlpm.cleanRaw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0" t="str">
        <f>""</f>
        <v/>
      </c>
      <c r="K590" t="str">
        <f t="shared" si="9"/>
        <v>V38;VCCGT;;6.58367999999999;72.42048;;;;;</v>
      </c>
    </row>
    <row r="591" spans="1:11">
      <c r="A591" t="s">
        <v>4188</v>
      </c>
      <c r="B591" t="str">
        <f>_xlfn.XLOOKUP(A591,SITE1!$S$4:$S$1223,SITE1!$T$4:$T$1223)</f>
        <v>VSS</v>
      </c>
      <c r="C591" t="str" cm="1">
        <f t="array" ref="C591">_xlfn.TEXTJOIN(",",TRUE,_xlfn.UNIQUE(TRANSPOSE(_xlfn.MAP(_xlfn.XLOOKUP(A591,SITE1!$C$4:$C$1223,SITE1!$G$4:$L$1223),_xlfn.LAMBDA(_xlpm.x,IF(_xlpm.x&lt;&gt;"",TRIM(CLEAN(LEFT(_xlpm.x,FIND(".",_xlpm.x &amp; ".")-1))),""))))))</f>
        <v/>
      </c>
      <c r="D591">
        <v>3.2918399999999899</v>
      </c>
      <c r="E591">
        <v>72.420479999999998</v>
      </c>
      <c r="F591" t="str">
        <f>_xlfn.LET(_xlpm.raw,_xlfn.XLOOKUP(A591,SITE1!$C$4:$C$1223,SITE1!$E$4:$E$1223,_xlfn.XLOOKUP(A591,SITE1!$C$4:$C$1223,SITE1!$F$4:$F$1223)),_xlpm.cleanRaw,SUBSTITUTE(SUBSTITUTE(_xlpm.raw,"_PIN","."),"PIN","."),_xlpm.mainPart,MID(_xlpm.cleanRaw,2,FIND(".",_xlpm.cleanRaw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1" t="str">
        <f>_xlfn.LET(_xlpm.raw,_xlfn.XLOOKUP(A591,SITE3!$C$4:$C$1223,SITE3!$E$4:$E$1223,_xlfn.XLOOKUP(A591,SITE3!$C$4:$C$1223,SITE3!$F$4:$F$1223)),_xlpm.cleanRaw,SUBSTITUTE(_xlpm.raw,"_PIN","."),_xlpm.mainPart,MID(_xlpm.cleanRaw,2,FIND(".",_xlpm.cleanRaw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1" t="str">
        <f>_xlfn.LET(_xlpm.raw,_xlfn.XLOOKUP(A591,SITE5!$C$4:$C$1223,SITE5!$E$4:$E$1223,_xlfn.XLOOKUP(A591,SITE5!$C$4:$C$1223,SITE5!$F$4:$F$1223)),_xlpm.cleanRaw,SUBSTITUTE(_xlpm.raw,"_PIN","."),_xlpm.mainPart,MID(_xlpm.cleanRaw,2,FIND(".",_xlpm.cleanRaw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1" t="str">
        <f>_xlfn.LET(_xlpm.raw,_xlfn.XLOOKUP(A591,SITE5!$C$4:$C$1223,SITE5!$E$4:$E$1223,_xlfn.XLOOKUP(A591,SITE5!$C$4:$C$1223,SITE5!$F$4:$F$1223)),_xlpm.cleanRaw,SUBSTITUTE(_xlpm.raw,"_PIN","."),_xlpm.mainPart,MID(_xlpm.cleanRaw,2,FIND(".",_xlpm.cleanRaw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1" t="str">
        <f>""</f>
        <v/>
      </c>
      <c r="K591" t="str">
        <f t="shared" si="9"/>
        <v>V39;VSS;;3.29183999999999;72.42048;;;;;</v>
      </c>
    </row>
    <row r="592" spans="1:11">
      <c r="A592" t="s">
        <v>3756</v>
      </c>
      <c r="B592" t="str">
        <f>_xlfn.XLOOKUP(A592,SITE1!$S$4:$S$1223,SITE1!$T$4:$T$1223)</f>
        <v>VCCGT</v>
      </c>
      <c r="C592" t="str" cm="1">
        <f t="array" ref="C592">_xlfn.TEXTJOIN(",",TRUE,_xlfn.UNIQUE(TRANSPOSE(_xlfn.MAP(_xlfn.XLOOKUP(A592,SITE1!$C$4:$C$1223,SITE1!$G$4:$L$1223),_xlfn.LAMBDA(_xlpm.x,IF(_xlpm.x&lt;&gt;"",TRIM(CLEAN(LEFT(_xlpm.x,FIND(".",_xlpm.x &amp; ".")-1))),""))))))</f>
        <v/>
      </c>
      <c r="D592">
        <v>0</v>
      </c>
      <c r="E592">
        <v>72.420479999999998</v>
      </c>
      <c r="F592" t="str">
        <f>_xlfn.LET(_xlpm.raw,_xlfn.XLOOKUP(A592,SITE1!$C$4:$C$1223,SITE1!$E$4:$E$1223,_xlfn.XLOOKUP(A592,SITE1!$C$4:$C$1223,SITE1!$F$4:$F$1223)),_xlpm.cleanRaw,SUBSTITUTE(SUBSTITUTE(_xlpm.raw,"_PIN","."),"PIN","."),_xlpm.mainPart,MID(_xlpm.cleanRaw,2,FIND(".",_xlpm.cleanRaw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_xlfn.LET(_xlpm.raw,_xlfn.XLOOKUP(A592,SITE3!$C$4:$C$1223,SITE3!$E$4:$E$1223,_xlfn.XLOOKUP(A592,SITE3!$C$4:$C$1223,SITE3!$F$4:$F$1223)),_xlpm.cleanRaw,SUBSTITUTE(_xlpm.raw,"_PIN","."),_xlpm.mainPart,MID(_xlpm.cleanRaw,2,FIND(".",_xlpm.cleanRaw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2" t="str">
        <f>_xlfn.LET(_xlpm.raw,_xlfn.XLOOKUP(A592,SITE5!$C$4:$C$1223,SITE5!$E$4:$E$1223,_xlfn.XLOOKUP(A592,SITE5!$C$4:$C$1223,SITE5!$F$4:$F$1223)),_xlpm.cleanRaw,SUBSTITUTE(_xlpm.raw,"_PIN","."),_xlpm.mainPart,MID(_xlpm.cleanRaw,2,FIND(".",_xlpm.cleanRaw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2" t="str">
        <f>_xlfn.LET(_xlpm.raw,_xlfn.XLOOKUP(A592,SITE5!$C$4:$C$1223,SITE5!$E$4:$E$1223,_xlfn.XLOOKUP(A592,SITE5!$C$4:$C$1223,SITE5!$F$4:$F$1223)),_xlpm.cleanRaw,SUBSTITUTE(_xlpm.raw,"_PIN","."),_xlpm.mainPart,MID(_xlpm.cleanRaw,2,FIND(".",_xlpm.cleanRaw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2" t="str">
        <f>""</f>
        <v/>
      </c>
      <c r="K592" t="str">
        <f t="shared" si="9"/>
        <v>V40;VCCGT;;0;72.42048;;;;;</v>
      </c>
    </row>
    <row r="593" spans="1:11">
      <c r="A593" t="s">
        <v>3807</v>
      </c>
      <c r="B593" t="str">
        <f>_xlfn.XLOOKUP(A593,SITE1!$S$4:$S$1223,SITE1!$T$4:$T$1223)</f>
        <v>VCCIO_0</v>
      </c>
      <c r="C593" t="str" cm="1">
        <f t="array" ref="C593">_xlfn.TEXTJOIN(",",TRUE,_xlfn.UNIQUE(TRANSPOSE(_xlfn.MAP(_xlfn.XLOOKUP(A593,SITE1!$C$4:$C$1223,SITE1!$G$4:$L$1223),_xlfn.LAMBDA(_xlpm.x,IF(_xlpm.x&lt;&gt;"",TRIM(CLEAN(LEFT(_xlpm.x,FIND(".",_xlpm.x &amp; ".")-1))),""))))))</f>
        <v/>
      </c>
      <c r="D593">
        <v>128.38176000000001</v>
      </c>
      <c r="E593">
        <v>69.128640000000004</v>
      </c>
      <c r="F593" t="str">
        <f>_xlfn.LET(_xlpm.raw,_xlfn.XLOOKUP(A593,SITE1!$C$4:$C$1223,SITE1!$E$4:$E$1223,_xlfn.XLOOKUP(A593,SITE1!$C$4:$C$1223,SITE1!$F$4:$F$1223)),_xlpm.cleanRaw,SUBSTITUTE(SUBSTITUTE(_xlpm.raw,"_PIN","."),"PIN","."),_xlpm.mainPart,MID(_xlpm.cleanRaw,2,FIND(".",_xlpm.cleanRaw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3" t="str">
        <f>_xlfn.LET(_xlpm.raw,_xlfn.XLOOKUP(A593,SITE3!$C$4:$C$1223,SITE3!$E$4:$E$1223,_xlfn.XLOOKUP(A593,SITE3!$C$4:$C$1223,SITE3!$F$4:$F$1223)),_xlpm.cleanRaw,SUBSTITUTE(_xlpm.raw,"_PIN","."),_xlpm.mainPart,MID(_xlpm.cleanRaw,2,FIND(".",_xlpm.cleanRaw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3" t="str">
        <f>_xlfn.LET(_xlpm.raw,_xlfn.XLOOKUP(A593,SITE5!$C$4:$C$1223,SITE5!$E$4:$E$1223,_xlfn.XLOOKUP(A593,SITE5!$C$4:$C$1223,SITE5!$F$4:$F$1223)),_xlpm.cleanRaw,SUBSTITUTE(_xlpm.raw,"_PIN","."),_xlpm.mainPart,MID(_xlpm.cleanRaw,2,FIND(".",_xlpm.cleanRaw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3" t="str">
        <f>_xlfn.LET(_xlpm.raw,_xlfn.XLOOKUP(A593,SITE5!$C$4:$C$1223,SITE5!$E$4:$E$1223,_xlfn.XLOOKUP(A593,SITE5!$C$4:$C$1223,SITE5!$F$4:$F$1223)),_xlpm.cleanRaw,SUBSTITUTE(_xlpm.raw,"_PIN","."),_xlpm.mainPart,MID(_xlpm.cleanRaw,2,FIND(".",_xlpm.cleanRaw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3" t="str">
        <f>""</f>
        <v/>
      </c>
      <c r="K593" t="str">
        <f t="shared" si="9"/>
        <v>W1;VCCIO_0;;128.38176;69.12864;;;;;</v>
      </c>
    </row>
    <row r="594" spans="1:11">
      <c r="A594" t="s">
        <v>143</v>
      </c>
      <c r="B594" t="str">
        <f>_xlfn.XLOOKUP(A594,SITE1!$S$4:$S$1223,SITE1!$T$4:$T$1223)</f>
        <v>DMI_TXN[7]</v>
      </c>
      <c r="C594" t="str" cm="1">
        <f t="array" ref="C594">_xlfn.TEXTJOIN(",",TRUE,_xlfn.UNIQUE(TRANSPOSE(_xlfn.MAP(_xlfn.XLOOKUP(A594,SITE1!$C$4:$C$1223,SITE1!$G$4:$L$1223),_xlfn.LAMBDA(_xlpm.x,IF(_xlpm.x&lt;&gt;"",TRIM(CLEAN(LEFT(_xlpm.x,FIND(".",_xlpm.x &amp; ".")-1))),""))))))</f>
        <v/>
      </c>
      <c r="D594">
        <v>125.08992000000001</v>
      </c>
      <c r="E594">
        <v>69.128640000000004</v>
      </c>
      <c r="F594" t="str">
        <f>_xlfn.LET(_xlpm.raw,_xlfn.XLOOKUP(A594,SITE1!$C$4:$C$1223,SITE1!$E$4:$E$1223,_xlfn.XLOOKUP(A594,SITE1!$C$4:$C$1223,SITE1!$F$4:$F$1223)),_xlpm.cleanRaw,SUBSTITUTE(SUBSTITUTE(_xlpm.raw,"_PIN","."),"PIN","."),_xlpm.mainPart,MID(_xlpm.cleanRaw,2,FIND(".",_xlpm.cleanRaw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G594" t="str">
        <f>_xlfn.LET(_xlpm.raw,_xlfn.XLOOKUP(A594,SITE3!$C$4:$C$1223,SITE3!$E$4:$E$1223,_xlfn.XLOOKUP(A594,SITE3!$C$4:$C$1223,SITE3!$F$4:$F$1223)),_xlpm.cleanRaw,SUBSTITUTE(_xlpm.raw,"_PIN","."),_xlpm.mainPart,MID(_xlpm.cleanRaw,2,FIND(".",_xlpm.cleanRaw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809114</v>
      </c>
      <c r="H594" t="str">
        <f>_xlfn.LET(_xlpm.raw,_xlfn.XLOOKUP(A594,SITE5!$C$4:$C$1223,SITE5!$E$4:$E$1223,_xlfn.XLOOKUP(A594,SITE5!$C$4:$C$1223,SITE5!$F$4:$F$1223)),_xlpm.cleanRaw,SUBSTITUTE(_xlpm.raw,"_PIN","."),_xlpm.mainPart,MID(_xlpm.cleanRaw,2,FIND(".",_xlpm.cleanRaw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I594" t="str">
        <f>_xlfn.LET(_xlpm.raw,_xlfn.XLOOKUP(A594,SITE5!$C$4:$C$1223,SITE5!$E$4:$E$1223,_xlfn.XLOOKUP(A594,SITE5!$C$4:$C$1223,SITE5!$F$4:$F$1223)),_xlpm.cleanRaw,SUBSTITUTE(_xlpm.raw,"_PIN","."),_xlpm.mainPart,MID(_xlpm.cleanRaw,2,FIND(".",_xlpm.cleanRaw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J594" t="str">
        <f>""</f>
        <v/>
      </c>
      <c r="K594" t="str">
        <f t="shared" si="9"/>
        <v>W2;DMI_TXN[7];;125.08992;69.12864;507118;809114;602083;602083;</v>
      </c>
    </row>
    <row r="595" spans="1:11">
      <c r="A595" t="s">
        <v>167</v>
      </c>
      <c r="B595" t="str">
        <f>_xlfn.XLOOKUP(A595,SITE1!$S$4:$S$1223,SITE1!$T$4:$T$1223)</f>
        <v>DMI_TXP[7]</v>
      </c>
      <c r="C595" t="str" cm="1">
        <f t="array" ref="C595">_xlfn.TEXTJOIN(",",TRUE,_xlfn.UNIQUE(TRANSPOSE(_xlfn.MAP(_xlfn.XLOOKUP(A595,SITE1!$C$4:$C$1223,SITE1!$G$4:$L$1223),_xlfn.LAMBDA(_xlpm.x,IF(_xlpm.x&lt;&gt;"",TRIM(CLEAN(LEFT(_xlpm.x,FIND(".",_xlpm.x &amp; ".")-1))),""))))))</f>
        <v/>
      </c>
      <c r="D595">
        <v>121.79808</v>
      </c>
      <c r="E595">
        <v>69.128640000000004</v>
      </c>
      <c r="F595" t="str">
        <f>_xlfn.LET(_xlpm.raw,_xlfn.XLOOKUP(A595,SITE1!$C$4:$C$1223,SITE1!$E$4:$E$1223,_xlfn.XLOOKUP(A595,SITE1!$C$4:$C$1223,SITE1!$F$4:$F$1223)),_xlpm.cleanRaw,SUBSTITUTE(SUBSTITUTE(_xlpm.raw,"_PIN","."),"PIN","."),_xlpm.mainPart,MID(_xlpm.cleanRaw,2,FIND(".",_xlpm.cleanRaw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G595" t="str">
        <f>_xlfn.LET(_xlpm.raw,_xlfn.XLOOKUP(A595,SITE3!$C$4:$C$1223,SITE3!$E$4:$E$1223,_xlfn.XLOOKUP(A595,SITE3!$C$4:$C$1223,SITE3!$F$4:$F$1223)),_xlpm.cleanRaw,SUBSTITUTE(_xlpm.raw,"_PIN","."),_xlpm.mainPart,MID(_xlpm.cleanRaw,2,FIND(".",_xlpm.cleanRaw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809112</v>
      </c>
      <c r="H595" t="str">
        <f>_xlfn.LET(_xlpm.raw,_xlfn.XLOOKUP(A595,SITE5!$C$4:$C$1223,SITE5!$E$4:$E$1223,_xlfn.XLOOKUP(A595,SITE5!$C$4:$C$1223,SITE5!$F$4:$F$1223)),_xlpm.cleanRaw,SUBSTITUTE(_xlpm.raw,"_PIN","."),_xlpm.mainPart,MID(_xlpm.cleanRaw,2,FIND(".",_xlpm.cleanRaw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I595" t="str">
        <f>_xlfn.LET(_xlpm.raw,_xlfn.XLOOKUP(A595,SITE5!$C$4:$C$1223,SITE5!$E$4:$E$1223,_xlfn.XLOOKUP(A595,SITE5!$C$4:$C$1223,SITE5!$F$4:$F$1223)),_xlpm.cleanRaw,SUBSTITUTE(_xlpm.raw,"_PIN","."),_xlpm.mainPart,MID(_xlpm.cleanRaw,2,FIND(".",_xlpm.cleanRaw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J595" t="str">
        <f>""</f>
        <v/>
      </c>
      <c r="K595" t="str">
        <f t="shared" si="9"/>
        <v>W3;DMI_TXP[7];;121.79808;69.12864;507116;809112;602084;602084;</v>
      </c>
    </row>
    <row r="596" spans="1:11">
      <c r="A596" t="s">
        <v>4192</v>
      </c>
      <c r="B596" t="str">
        <f>_xlfn.XLOOKUP(A596,SITE1!$S$4:$S$1223,SITE1!$T$4:$T$1223)</f>
        <v>VSS</v>
      </c>
      <c r="C596" t="str" cm="1">
        <f t="array" ref="C596">_xlfn.TEXTJOIN(",",TRUE,_xlfn.UNIQUE(TRANSPOSE(_xlfn.MAP(_xlfn.XLOOKUP(A596,SITE1!$C$4:$C$1223,SITE1!$G$4:$L$1223),_xlfn.LAMBDA(_xlpm.x,IF(_xlpm.x&lt;&gt;"",TRIM(CLEAN(LEFT(_xlpm.x,FIND(".",_xlpm.x &amp; ".")-1))),""))))))</f>
        <v/>
      </c>
      <c r="D596">
        <v>118.50624000000001</v>
      </c>
      <c r="E596">
        <v>69.128640000000004</v>
      </c>
      <c r="F596" t="str">
        <f>_xlfn.LET(_xlpm.raw,_xlfn.XLOOKUP(A596,SITE1!$C$4:$C$1223,SITE1!$E$4:$E$1223,_xlfn.XLOOKUP(A596,SITE1!$C$4:$C$1223,SITE1!$F$4:$F$1223)),_xlpm.cleanRaw,SUBSTITUTE(SUBSTITUTE(_xlpm.raw,"_PIN","."),"PIN","."),_xlpm.mainPart,MID(_xlpm.cleanRaw,2,FIND(".",_xlpm.cleanRaw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6" t="str">
        <f>_xlfn.LET(_xlpm.raw,_xlfn.XLOOKUP(A596,SITE3!$C$4:$C$1223,SITE3!$E$4:$E$1223,_xlfn.XLOOKUP(A596,SITE3!$C$4:$C$1223,SITE3!$F$4:$F$1223)),_xlpm.cleanRaw,SUBSTITUTE(_xlpm.raw,"_PIN","."),_xlpm.mainPart,MID(_xlpm.cleanRaw,2,FIND(".",_xlpm.cleanRaw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6" t="str">
        <f>_xlfn.LET(_xlpm.raw,_xlfn.XLOOKUP(A596,SITE5!$C$4:$C$1223,SITE5!$E$4:$E$1223,_xlfn.XLOOKUP(A596,SITE5!$C$4:$C$1223,SITE5!$F$4:$F$1223)),_xlpm.cleanRaw,SUBSTITUTE(_xlpm.raw,"_PIN","."),_xlpm.mainPart,MID(_xlpm.cleanRaw,2,FIND(".",_xlpm.cleanRaw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6" t="str">
        <f>_xlfn.LET(_xlpm.raw,_xlfn.XLOOKUP(A596,SITE5!$C$4:$C$1223,SITE5!$E$4:$E$1223,_xlfn.XLOOKUP(A596,SITE5!$C$4:$C$1223,SITE5!$F$4:$F$1223)),_xlpm.cleanRaw,SUBSTITUTE(_xlpm.raw,"_PIN","."),_xlpm.mainPart,MID(_xlpm.cleanRaw,2,FIND(".",_xlpm.cleanRaw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6" t="str">
        <f>""</f>
        <v/>
      </c>
      <c r="K596" t="str">
        <f t="shared" si="9"/>
        <v>W4;VSS;;118.50624;69.12864;;;;;</v>
      </c>
    </row>
    <row r="597" spans="1:11">
      <c r="A597" t="s">
        <v>112</v>
      </c>
      <c r="B597" t="str">
        <f>_xlfn.XLOOKUP(A597,SITE1!$S$4:$S$1223,SITE1!$T$4:$T$1223)</f>
        <v>DMI_RXP[6]</v>
      </c>
      <c r="C597" t="str" cm="1">
        <f t="array" ref="C597">_xlfn.TEXTJOIN(",",TRUE,_xlfn.UNIQUE(TRANSPOSE(_xlfn.MAP(_xlfn.XLOOKUP(A597,SITE1!$C$4:$C$1223,SITE1!$G$4:$L$1223),_xlfn.LAMBDA(_xlpm.x,IF(_xlpm.x&lt;&gt;"",TRIM(CLEAN(LEFT(_xlpm.x,FIND(".",_xlpm.x &amp; ".")-1))),""))))))</f>
        <v/>
      </c>
      <c r="D597">
        <v>115.2144</v>
      </c>
      <c r="E597">
        <v>69.128640000000004</v>
      </c>
      <c r="F597" t="str">
        <f>_xlfn.LET(_xlpm.raw,_xlfn.XLOOKUP(A597,SITE1!$C$4:$C$1223,SITE1!$E$4:$E$1223,_xlfn.XLOOKUP(A597,SITE1!$C$4:$C$1223,SITE1!$F$4:$F$1223)),_xlpm.cleanRaw,SUBSTITUTE(SUBSTITUTE(_xlpm.raw,"_PIN","."),"PIN","."),_xlpm.mainPart,MID(_xlpm.cleanRaw,2,FIND(".",_xlpm.cleanRaw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G597" t="str">
        <f>_xlfn.LET(_xlpm.raw,_xlfn.XLOOKUP(A597,SITE3!$C$4:$C$1223,SITE3!$E$4:$E$1223,_xlfn.XLOOKUP(A597,SITE3!$C$4:$C$1223,SITE3!$F$4:$F$1223)),_xlpm.cleanRaw,SUBSTITUTE(_xlpm.raw,"_PIN","."),_xlpm.mainPart,MID(_xlpm.cleanRaw,2,FIND(".",_xlpm.cleanRaw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808059</v>
      </c>
      <c r="H597" t="str">
        <f>_xlfn.LET(_xlpm.raw,_xlfn.XLOOKUP(A597,SITE5!$C$4:$C$1223,SITE5!$E$4:$E$1223,_xlfn.XLOOKUP(A597,SITE5!$C$4:$C$1223,SITE5!$F$4:$F$1223)),_xlpm.cleanRaw,SUBSTITUTE(_xlpm.raw,"_PIN","."),_xlpm.mainPart,MID(_xlpm.cleanRaw,2,FIND(".",_xlpm.cleanRaw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I597" t="str">
        <f>_xlfn.LET(_xlpm.raw,_xlfn.XLOOKUP(A597,SITE5!$C$4:$C$1223,SITE5!$E$4:$E$1223,_xlfn.XLOOKUP(A597,SITE5!$C$4:$C$1223,SITE5!$F$4:$F$1223)),_xlpm.cleanRaw,SUBSTITUTE(_xlpm.raw,"_PIN","."),_xlpm.mainPart,MID(_xlpm.cleanRaw,2,FIND(".",_xlpm.cleanRaw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J597" t="str">
        <f>""</f>
        <v/>
      </c>
      <c r="K597" t="str">
        <f t="shared" si="9"/>
        <v>W5;DMI_RXP[6];;115.2144;69.12864;507087;808059;603093;603093;</v>
      </c>
    </row>
    <row r="598" spans="1:11">
      <c r="A598" t="s">
        <v>88</v>
      </c>
      <c r="B598" t="str">
        <f>_xlfn.XLOOKUP(A598,SITE1!$S$4:$S$1223,SITE1!$T$4:$T$1223)</f>
        <v>DMI_RXN[6]</v>
      </c>
      <c r="C598" t="str" cm="1">
        <f t="array" ref="C598">_xlfn.TEXTJOIN(",",TRUE,_xlfn.UNIQUE(TRANSPOSE(_xlfn.MAP(_xlfn.XLOOKUP(A598,SITE1!$C$4:$C$1223,SITE1!$G$4:$L$1223),_xlfn.LAMBDA(_xlpm.x,IF(_xlpm.x&lt;&gt;"",TRIM(CLEAN(LEFT(_xlpm.x,FIND(".",_xlpm.x &amp; ".")-1))),""))))))</f>
        <v/>
      </c>
      <c r="D598">
        <v>111.92256</v>
      </c>
      <c r="E598">
        <v>69.128640000000004</v>
      </c>
      <c r="F598" t="str">
        <f>_xlfn.LET(_xlpm.raw,_xlfn.XLOOKUP(A598,SITE1!$C$4:$C$1223,SITE1!$E$4:$E$1223,_xlfn.XLOOKUP(A598,SITE1!$C$4:$C$1223,SITE1!$F$4:$F$1223)),_xlpm.cleanRaw,SUBSTITUTE(SUBSTITUTE(_xlpm.raw,"_PIN","."),"PIN","."),_xlpm.mainPart,MID(_xlpm.cleanRaw,2,FIND(".",_xlpm.cleanRaw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G598" t="str">
        <f>_xlfn.LET(_xlpm.raw,_xlfn.XLOOKUP(A598,SITE3!$C$4:$C$1223,SITE3!$E$4:$E$1223,_xlfn.XLOOKUP(A598,SITE3!$C$4:$C$1223,SITE3!$F$4:$F$1223)),_xlpm.cleanRaw,SUBSTITUTE(_xlpm.raw,"_PIN","."),_xlpm.mainPart,MID(_xlpm.cleanRaw,2,FIND(".",_xlpm.cleanRaw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808069</v>
      </c>
      <c r="H598" t="str">
        <f>_xlfn.LET(_xlpm.raw,_xlfn.XLOOKUP(A598,SITE5!$C$4:$C$1223,SITE5!$E$4:$E$1223,_xlfn.XLOOKUP(A598,SITE5!$C$4:$C$1223,SITE5!$F$4:$F$1223)),_xlpm.cleanRaw,SUBSTITUTE(_xlpm.raw,"_PIN","."),_xlpm.mainPart,MID(_xlpm.cleanRaw,2,FIND(".",_xlpm.cleanRaw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I598" t="str">
        <f>_xlfn.LET(_xlpm.raw,_xlfn.XLOOKUP(A598,SITE5!$C$4:$C$1223,SITE5!$E$4:$E$1223,_xlfn.XLOOKUP(A598,SITE5!$C$4:$C$1223,SITE5!$F$4:$F$1223)),_xlpm.cleanRaw,SUBSTITUTE(_xlpm.raw,"_PIN","."),_xlpm.mainPart,MID(_xlpm.cleanRaw,2,FIND(".",_xlpm.cleanRaw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J598" t="str">
        <f>""</f>
        <v/>
      </c>
      <c r="K598" t="str">
        <f t="shared" si="9"/>
        <v>W6;DMI_RXN[6];;111.92256;69.12864;507085;808069;603091;603091;</v>
      </c>
    </row>
    <row r="599" spans="1:11">
      <c r="A599" t="s">
        <v>3808</v>
      </c>
      <c r="B599" t="str">
        <f>_xlfn.XLOOKUP(A599,SITE1!$S$4:$S$1223,SITE1!$T$4:$T$1223)</f>
        <v>VCCIO_0</v>
      </c>
      <c r="C599" t="str" cm="1">
        <f t="array" ref="C599">_xlfn.TEXTJOIN(",",TRUE,_xlfn.UNIQUE(TRANSPOSE(_xlfn.MAP(_xlfn.XLOOKUP(A599,SITE1!$C$4:$C$1223,SITE1!$G$4:$L$1223),_xlfn.LAMBDA(_xlpm.x,IF(_xlpm.x&lt;&gt;"",TRIM(CLEAN(LEFT(_xlpm.x,FIND(".",_xlpm.x &amp; ".")-1))),""))))))</f>
        <v/>
      </c>
      <c r="D599">
        <v>108.63072</v>
      </c>
      <c r="E599">
        <v>69.128640000000004</v>
      </c>
      <c r="F599" t="str">
        <f>_xlfn.LET(_xlpm.raw,_xlfn.XLOOKUP(A599,SITE1!$C$4:$C$1223,SITE1!$E$4:$E$1223,_xlfn.XLOOKUP(A599,SITE1!$C$4:$C$1223,SITE1!$F$4:$F$1223)),_xlpm.cleanRaw,SUBSTITUTE(SUBSTITUTE(_xlpm.raw,"_PIN","."),"PIN","."),_xlpm.mainPart,MID(_xlpm.cleanRaw,2,FIND(".",_xlpm.cleanRaw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9" t="str">
        <f>_xlfn.LET(_xlpm.raw,_xlfn.XLOOKUP(A599,SITE3!$C$4:$C$1223,SITE3!$E$4:$E$1223,_xlfn.XLOOKUP(A599,SITE3!$C$4:$C$1223,SITE3!$F$4:$F$1223)),_xlpm.cleanRaw,SUBSTITUTE(_xlpm.raw,"_PIN","."),_xlpm.mainPart,MID(_xlpm.cleanRaw,2,FIND(".",_xlpm.cleanRaw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9" t="str">
        <f>_xlfn.LET(_xlpm.raw,_xlfn.XLOOKUP(A599,SITE5!$C$4:$C$1223,SITE5!$E$4:$E$1223,_xlfn.XLOOKUP(A599,SITE5!$C$4:$C$1223,SITE5!$F$4:$F$1223)),_xlpm.cleanRaw,SUBSTITUTE(_xlpm.raw,"_PIN","."),_xlpm.mainPart,MID(_xlpm.cleanRaw,2,FIND(".",_xlpm.cleanRaw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9" t="str">
        <f>_xlfn.LET(_xlpm.raw,_xlfn.XLOOKUP(A599,SITE5!$C$4:$C$1223,SITE5!$E$4:$E$1223,_xlfn.XLOOKUP(A599,SITE5!$C$4:$C$1223,SITE5!$F$4:$F$1223)),_xlpm.cleanRaw,SUBSTITUTE(_xlpm.raw,"_PIN","."),_xlpm.mainPart,MID(_xlpm.cleanRaw,2,FIND(".",_xlpm.cleanRaw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9" t="str">
        <f>""</f>
        <v/>
      </c>
      <c r="K599" t="str">
        <f t="shared" si="9"/>
        <v>W7;VCCIO_0;;108.63072;69.12864;;;;;</v>
      </c>
    </row>
    <row r="600" spans="1:11">
      <c r="A600" t="s">
        <v>3809</v>
      </c>
      <c r="B600" t="str">
        <f>_xlfn.XLOOKUP(A600,SITE1!$S$4:$S$1223,SITE1!$T$4:$T$1223)</f>
        <v>VCCIO_0</v>
      </c>
      <c r="C600" t="str" cm="1">
        <f t="array" ref="C600">_xlfn.TEXTJOIN(",",TRUE,_xlfn.UNIQUE(TRANSPOSE(_xlfn.MAP(_xlfn.XLOOKUP(A600,SITE1!$C$4:$C$1223,SITE1!$G$4:$L$1223),_xlfn.LAMBDA(_xlpm.x,IF(_xlpm.x&lt;&gt;"",TRIM(CLEAN(LEFT(_xlpm.x,FIND(".",_xlpm.x &amp; ".")-1))),""))))))</f>
        <v/>
      </c>
      <c r="D600">
        <v>105.33887999999899</v>
      </c>
      <c r="E600">
        <v>69.128640000000004</v>
      </c>
      <c r="F600" t="str">
        <f>_xlfn.LET(_xlpm.raw,_xlfn.XLOOKUP(A600,SITE1!$C$4:$C$1223,SITE1!$E$4:$E$1223,_xlfn.XLOOKUP(A600,SITE1!$C$4:$C$1223,SITE1!$F$4:$F$1223)),_xlpm.cleanRaw,SUBSTITUTE(SUBSTITUTE(_xlpm.raw,"_PIN","."),"PIN","."),_xlpm.mainPart,MID(_xlpm.cleanRaw,2,FIND(".",_xlpm.cleanRaw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0" t="str">
        <f>_xlfn.LET(_xlpm.raw,_xlfn.XLOOKUP(A600,SITE3!$C$4:$C$1223,SITE3!$E$4:$E$1223,_xlfn.XLOOKUP(A600,SITE3!$C$4:$C$1223,SITE3!$F$4:$F$1223)),_xlpm.cleanRaw,SUBSTITUTE(_xlpm.raw,"_PIN","."),_xlpm.mainPart,MID(_xlpm.cleanRaw,2,FIND(".",_xlpm.cleanRaw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0" t="str">
        <f>_xlfn.LET(_xlpm.raw,_xlfn.XLOOKUP(A600,SITE5!$C$4:$C$1223,SITE5!$E$4:$E$1223,_xlfn.XLOOKUP(A600,SITE5!$C$4:$C$1223,SITE5!$F$4:$F$1223)),_xlpm.cleanRaw,SUBSTITUTE(_xlpm.raw,"_PIN","."),_xlpm.mainPart,MID(_xlpm.cleanRaw,2,FIND(".",_xlpm.cleanRaw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0" t="str">
        <f>_xlfn.LET(_xlpm.raw,_xlfn.XLOOKUP(A600,SITE5!$C$4:$C$1223,SITE5!$E$4:$E$1223,_xlfn.XLOOKUP(A600,SITE5!$C$4:$C$1223,SITE5!$F$4:$F$1223)),_xlpm.cleanRaw,SUBSTITUTE(_xlpm.raw,"_PIN","."),_xlpm.mainPart,MID(_xlpm.cleanRaw,2,FIND(".",_xlpm.cleanRaw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0" t="str">
        <f>""</f>
        <v/>
      </c>
      <c r="K600" t="str">
        <f t="shared" si="9"/>
        <v>W8;VCCIO_0;;105.338879999999;69.12864;;;;;</v>
      </c>
    </row>
    <row r="601" spans="1:11">
      <c r="A601" t="s">
        <v>3757</v>
      </c>
      <c r="B601" t="str">
        <f>_xlfn.XLOOKUP(A601,SITE1!$S$4:$S$1223,SITE1!$T$4:$T$1223)</f>
        <v>VCCGT</v>
      </c>
      <c r="C601" t="str" cm="1">
        <f t="array" ref="C601">_xlfn.TEXTJOIN(",",TRUE,_xlfn.UNIQUE(TRANSPOSE(_xlfn.MAP(_xlfn.XLOOKUP(A601,SITE1!$C$4:$C$1223,SITE1!$G$4:$L$1223),_xlfn.LAMBDA(_xlpm.x,IF(_xlpm.x&lt;&gt;"",TRIM(CLEAN(LEFT(_xlpm.x,FIND(".",_xlpm.x &amp; ".")-1))),""))))))</f>
        <v/>
      </c>
      <c r="D601">
        <v>26.334719999999901</v>
      </c>
      <c r="E601">
        <v>69.128640000000004</v>
      </c>
      <c r="F601" t="str">
        <f>_xlfn.LET(_xlpm.raw,_xlfn.XLOOKUP(A601,SITE1!$C$4:$C$1223,SITE1!$E$4:$E$1223,_xlfn.XLOOKUP(A601,SITE1!$C$4:$C$1223,SITE1!$F$4:$F$1223)),_xlpm.cleanRaw,SUBSTITUTE(SUBSTITUTE(_xlpm.raw,"_PIN","."),"PIN","."),_xlpm.mainPart,MID(_xlpm.cleanRaw,2,FIND(".",_xlpm.cleanRaw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_xlfn.LET(_xlpm.raw,_xlfn.XLOOKUP(A601,SITE3!$C$4:$C$1223,SITE3!$E$4:$E$1223,_xlfn.XLOOKUP(A601,SITE3!$C$4:$C$1223,SITE3!$F$4:$F$1223)),_xlpm.cleanRaw,SUBSTITUTE(_xlpm.raw,"_PIN","."),_xlpm.mainPart,MID(_xlpm.cleanRaw,2,FIND(".",_xlpm.cleanRaw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1" t="str">
        <f>_xlfn.LET(_xlpm.raw,_xlfn.XLOOKUP(A601,SITE5!$C$4:$C$1223,SITE5!$E$4:$E$1223,_xlfn.XLOOKUP(A601,SITE5!$C$4:$C$1223,SITE5!$F$4:$F$1223)),_xlpm.cleanRaw,SUBSTITUTE(_xlpm.raw,"_PIN","."),_xlpm.mainPart,MID(_xlpm.cleanRaw,2,FIND(".",_xlpm.cleanRaw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1" t="str">
        <f>_xlfn.LET(_xlpm.raw,_xlfn.XLOOKUP(A601,SITE5!$C$4:$C$1223,SITE5!$E$4:$E$1223,_xlfn.XLOOKUP(A601,SITE5!$C$4:$C$1223,SITE5!$F$4:$F$1223)),_xlpm.cleanRaw,SUBSTITUTE(_xlpm.raw,"_PIN","."),_xlpm.mainPart,MID(_xlpm.cleanRaw,2,FIND(".",_xlpm.cleanRaw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1" t="str">
        <f>""</f>
        <v/>
      </c>
      <c r="K601" t="str">
        <f t="shared" si="9"/>
        <v>W32;VCCGT;;26.3347199999999;69.12864;;;;;</v>
      </c>
    </row>
    <row r="602" spans="1:11">
      <c r="A602" t="s">
        <v>4191</v>
      </c>
      <c r="B602" t="str">
        <f>_xlfn.XLOOKUP(A602,SITE1!$S$4:$S$1223,SITE1!$T$4:$T$1223)</f>
        <v>VSS</v>
      </c>
      <c r="C602" t="str" cm="1">
        <f t="array" ref="C602">_xlfn.TEXTJOIN(",",TRUE,_xlfn.UNIQUE(TRANSPOSE(_xlfn.MAP(_xlfn.XLOOKUP(A602,SITE1!$C$4:$C$1223,SITE1!$G$4:$L$1223),_xlfn.LAMBDA(_xlpm.x,IF(_xlpm.x&lt;&gt;"",TRIM(CLEAN(LEFT(_xlpm.x,FIND(".",_xlpm.x &amp; ".")-1))),""))))))</f>
        <v/>
      </c>
      <c r="D602">
        <v>23.04288</v>
      </c>
      <c r="E602">
        <v>69.128640000000004</v>
      </c>
      <c r="F602" t="str">
        <f>_xlfn.LET(_xlpm.raw,_xlfn.XLOOKUP(A602,SITE1!$C$4:$C$1223,SITE1!$E$4:$E$1223,_xlfn.XLOOKUP(A602,SITE1!$C$4:$C$1223,SITE1!$F$4:$F$1223)),_xlpm.cleanRaw,SUBSTITUTE(SUBSTITUTE(_xlpm.raw,"_PIN","."),"PIN","."),_xlpm.mainPart,MID(_xlpm.cleanRaw,2,FIND(".",_xlpm.cleanRaw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2" t="str">
        <f>_xlfn.LET(_xlpm.raw,_xlfn.XLOOKUP(A602,SITE3!$C$4:$C$1223,SITE3!$E$4:$E$1223,_xlfn.XLOOKUP(A602,SITE3!$C$4:$C$1223,SITE3!$F$4:$F$1223)),_xlpm.cleanRaw,SUBSTITUTE(_xlpm.raw,"_PIN","."),_xlpm.mainPart,MID(_xlpm.cleanRaw,2,FIND(".",_xlpm.cleanRaw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2" t="str">
        <f>_xlfn.LET(_xlpm.raw,_xlfn.XLOOKUP(A602,SITE5!$C$4:$C$1223,SITE5!$E$4:$E$1223,_xlfn.XLOOKUP(A602,SITE5!$C$4:$C$1223,SITE5!$F$4:$F$1223)),_xlpm.cleanRaw,SUBSTITUTE(_xlpm.raw,"_PIN","."),_xlpm.mainPart,MID(_xlpm.cleanRaw,2,FIND(".",_xlpm.cleanRaw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2" t="str">
        <f>_xlfn.LET(_xlpm.raw,_xlfn.XLOOKUP(A602,SITE5!$C$4:$C$1223,SITE5!$E$4:$E$1223,_xlfn.XLOOKUP(A602,SITE5!$C$4:$C$1223,SITE5!$F$4:$F$1223)),_xlpm.cleanRaw,SUBSTITUTE(_xlpm.raw,"_PIN","."),_xlpm.mainPart,MID(_xlpm.cleanRaw,2,FIND(".",_xlpm.cleanRaw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2" t="str">
        <f>""</f>
        <v/>
      </c>
      <c r="K602" t="str">
        <f t="shared" si="9"/>
        <v>W33;VSS;;23.04288;69.12864;;;;;</v>
      </c>
    </row>
    <row r="603" spans="1:11">
      <c r="A603" t="s">
        <v>3758</v>
      </c>
      <c r="B603" t="str">
        <f>_xlfn.XLOOKUP(A603,SITE1!$S$4:$S$1223,SITE1!$T$4:$T$1223)</f>
        <v>VCCGT</v>
      </c>
      <c r="C603" t="str" cm="1">
        <f t="array" ref="C603">_xlfn.TEXTJOIN(",",TRUE,_xlfn.UNIQUE(TRANSPOSE(_xlfn.MAP(_xlfn.XLOOKUP(A603,SITE1!$C$4:$C$1223,SITE1!$G$4:$L$1223),_xlfn.LAMBDA(_xlpm.x,IF(_xlpm.x&lt;&gt;"",TRIM(CLEAN(LEFT(_xlpm.x,FIND(".",_xlpm.x &amp; ".")-1))),""))))))</f>
        <v/>
      </c>
      <c r="D603">
        <v>19.75104</v>
      </c>
      <c r="E603">
        <v>69.128640000000004</v>
      </c>
      <c r="F603" t="str">
        <f>_xlfn.LET(_xlpm.raw,_xlfn.XLOOKUP(A603,SITE1!$C$4:$C$1223,SITE1!$E$4:$E$1223,_xlfn.XLOOKUP(A603,SITE1!$C$4:$C$1223,SITE1!$F$4:$F$1223)),_xlpm.cleanRaw,SUBSTITUTE(SUBSTITUTE(_xlpm.raw,"_PIN","."),"PIN","."),_xlpm.mainPart,MID(_xlpm.cleanRaw,2,FIND(".",_xlpm.cleanRaw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_xlfn.LET(_xlpm.raw,_xlfn.XLOOKUP(A603,SITE3!$C$4:$C$1223,SITE3!$E$4:$E$1223,_xlfn.XLOOKUP(A603,SITE3!$C$4:$C$1223,SITE3!$F$4:$F$1223)),_xlpm.cleanRaw,SUBSTITUTE(_xlpm.raw,"_PIN","."),_xlpm.mainPart,MID(_xlpm.cleanRaw,2,FIND(".",_xlpm.cleanRaw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3" t="str">
        <f>_xlfn.LET(_xlpm.raw,_xlfn.XLOOKUP(A603,SITE5!$C$4:$C$1223,SITE5!$E$4:$E$1223,_xlfn.XLOOKUP(A603,SITE5!$C$4:$C$1223,SITE5!$F$4:$F$1223)),_xlpm.cleanRaw,SUBSTITUTE(_xlpm.raw,"_PIN","."),_xlpm.mainPart,MID(_xlpm.cleanRaw,2,FIND(".",_xlpm.cleanRaw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3" t="str">
        <f>_xlfn.LET(_xlpm.raw,_xlfn.XLOOKUP(A603,SITE5!$C$4:$C$1223,SITE5!$E$4:$E$1223,_xlfn.XLOOKUP(A603,SITE5!$C$4:$C$1223,SITE5!$F$4:$F$1223)),_xlpm.cleanRaw,SUBSTITUTE(_xlpm.raw,"_PIN","."),_xlpm.mainPart,MID(_xlpm.cleanRaw,2,FIND(".",_xlpm.cleanRaw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3" t="str">
        <f>""</f>
        <v/>
      </c>
      <c r="K603" t="str">
        <f t="shared" si="9"/>
        <v>W34;VCCGT;;19.75104;69.12864;;;;;</v>
      </c>
    </row>
    <row r="604" spans="1:11">
      <c r="A604" t="s">
        <v>3759</v>
      </c>
      <c r="B604" t="str">
        <f>_xlfn.XLOOKUP(A604,SITE1!$S$4:$S$1223,SITE1!$T$4:$T$1223)</f>
        <v>VCCGT</v>
      </c>
      <c r="C604" t="str" cm="1">
        <f t="array" ref="C604">_xlfn.TEXTJOIN(",",TRUE,_xlfn.UNIQUE(TRANSPOSE(_xlfn.MAP(_xlfn.XLOOKUP(A604,SITE1!$C$4:$C$1223,SITE1!$G$4:$L$1223),_xlfn.LAMBDA(_xlpm.x,IF(_xlpm.x&lt;&gt;"",TRIM(CLEAN(LEFT(_xlpm.x,FIND(".",_xlpm.x &amp; ".")-1))),""))))))</f>
        <v/>
      </c>
      <c r="D604">
        <v>16.459199999999999</v>
      </c>
      <c r="E604">
        <v>69.128640000000004</v>
      </c>
      <c r="F604" t="str">
        <f>_xlfn.LET(_xlpm.raw,_xlfn.XLOOKUP(A604,SITE1!$C$4:$C$1223,SITE1!$E$4:$E$1223,_xlfn.XLOOKUP(A604,SITE1!$C$4:$C$1223,SITE1!$F$4:$F$1223)),_xlpm.cleanRaw,SUBSTITUTE(SUBSTITUTE(_xlpm.raw,"_PIN","."),"PIN","."),_xlpm.mainPart,MID(_xlpm.cleanRaw,2,FIND(".",_xlpm.cleanRaw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_xlfn.LET(_xlpm.raw,_xlfn.XLOOKUP(A604,SITE3!$C$4:$C$1223,SITE3!$E$4:$E$1223,_xlfn.XLOOKUP(A604,SITE3!$C$4:$C$1223,SITE3!$F$4:$F$1223)),_xlpm.cleanRaw,SUBSTITUTE(_xlpm.raw,"_PIN","."),_xlpm.mainPart,MID(_xlpm.cleanRaw,2,FIND(".",_xlpm.cleanRaw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4" t="str">
        <f>_xlfn.LET(_xlpm.raw,_xlfn.XLOOKUP(A604,SITE5!$C$4:$C$1223,SITE5!$E$4:$E$1223,_xlfn.XLOOKUP(A604,SITE5!$C$4:$C$1223,SITE5!$F$4:$F$1223)),_xlpm.cleanRaw,SUBSTITUTE(_xlpm.raw,"_PIN","."),_xlpm.mainPart,MID(_xlpm.cleanRaw,2,FIND(".",_xlpm.cleanRaw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4" t="str">
        <f>_xlfn.LET(_xlpm.raw,_xlfn.XLOOKUP(A604,SITE5!$C$4:$C$1223,SITE5!$E$4:$E$1223,_xlfn.XLOOKUP(A604,SITE5!$C$4:$C$1223,SITE5!$F$4:$F$1223)),_xlpm.cleanRaw,SUBSTITUTE(_xlpm.raw,"_PIN","."),_xlpm.mainPart,MID(_xlpm.cleanRaw,2,FIND(".",_xlpm.cleanRaw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4" t="str">
        <f>""</f>
        <v/>
      </c>
      <c r="K604" t="str">
        <f t="shared" si="9"/>
        <v>W35;VCCGT;;16.4592;69.12864;;;;;</v>
      </c>
    </row>
    <row r="605" spans="1:11">
      <c r="A605" t="s">
        <v>3760</v>
      </c>
      <c r="B605" t="str">
        <f>_xlfn.XLOOKUP(A605,SITE1!$S$4:$S$1223,SITE1!$T$4:$T$1223)</f>
        <v>VCCGT</v>
      </c>
      <c r="C605" t="str" cm="1">
        <f t="array" ref="C605">_xlfn.TEXTJOIN(",",TRUE,_xlfn.UNIQUE(TRANSPOSE(_xlfn.MAP(_xlfn.XLOOKUP(A605,SITE1!$C$4:$C$1223,SITE1!$G$4:$L$1223),_xlfn.LAMBDA(_xlpm.x,IF(_xlpm.x&lt;&gt;"",TRIM(CLEAN(LEFT(_xlpm.x,FIND(".",_xlpm.x &amp; ".")-1))),""))))))</f>
        <v/>
      </c>
      <c r="D605">
        <v>13.167359999999899</v>
      </c>
      <c r="E605">
        <v>69.128640000000004</v>
      </c>
      <c r="F605" t="str">
        <f>_xlfn.LET(_xlpm.raw,_xlfn.XLOOKUP(A605,SITE1!$C$4:$C$1223,SITE1!$E$4:$E$1223,_xlfn.XLOOKUP(A605,SITE1!$C$4:$C$1223,SITE1!$F$4:$F$1223)),_xlpm.cleanRaw,SUBSTITUTE(SUBSTITUTE(_xlpm.raw,"_PIN","."),"PIN","."),_xlpm.mainPart,MID(_xlpm.cleanRaw,2,FIND(".",_xlpm.cleanRaw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5" t="str">
        <f>_xlfn.LET(_xlpm.raw,_xlfn.XLOOKUP(A605,SITE3!$C$4:$C$1223,SITE3!$E$4:$E$1223,_xlfn.XLOOKUP(A605,SITE3!$C$4:$C$1223,SITE3!$F$4:$F$1223)),_xlpm.cleanRaw,SUBSTITUTE(_xlpm.raw,"_PIN","."),_xlpm.mainPart,MID(_xlpm.cleanRaw,2,FIND(".",_xlpm.cleanRaw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5" t="str">
        <f>_xlfn.LET(_xlpm.raw,_xlfn.XLOOKUP(A605,SITE5!$C$4:$C$1223,SITE5!$E$4:$E$1223,_xlfn.XLOOKUP(A605,SITE5!$C$4:$C$1223,SITE5!$F$4:$F$1223)),_xlpm.cleanRaw,SUBSTITUTE(_xlpm.raw,"_PIN","."),_xlpm.mainPart,MID(_xlpm.cleanRaw,2,FIND(".",_xlpm.cleanRaw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5" t="str">
        <f>_xlfn.LET(_xlpm.raw,_xlfn.XLOOKUP(A605,SITE5!$C$4:$C$1223,SITE5!$E$4:$E$1223,_xlfn.XLOOKUP(A605,SITE5!$C$4:$C$1223,SITE5!$F$4:$F$1223)),_xlpm.cleanRaw,SUBSTITUTE(_xlpm.raw,"_PIN","."),_xlpm.mainPart,MID(_xlpm.cleanRaw,2,FIND(".",_xlpm.cleanRaw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5" t="str">
        <f>""</f>
        <v/>
      </c>
      <c r="K605" t="str">
        <f t="shared" si="9"/>
        <v>W36;VCCGT;;13.1673599999999;69.12864;;;;;</v>
      </c>
    </row>
    <row r="606" spans="1:11">
      <c r="A606" t="s">
        <v>3761</v>
      </c>
      <c r="B606" t="str">
        <f>_xlfn.XLOOKUP(A606,SITE1!$S$4:$S$1223,SITE1!$T$4:$T$1223)</f>
        <v>VCCGT</v>
      </c>
      <c r="C606" t="str" cm="1">
        <f t="array" ref="C606">_xlfn.TEXTJOIN(",",TRUE,_xlfn.UNIQUE(TRANSPOSE(_xlfn.MAP(_xlfn.XLOOKUP(A606,SITE1!$C$4:$C$1223,SITE1!$G$4:$L$1223),_xlfn.LAMBDA(_xlpm.x,IF(_xlpm.x&lt;&gt;"",TRIM(CLEAN(LEFT(_xlpm.x,FIND(".",_xlpm.x &amp; ".")-1))),""))))))</f>
        <v/>
      </c>
      <c r="D606">
        <v>9.8755199999999999</v>
      </c>
      <c r="E606">
        <v>69.128640000000004</v>
      </c>
      <c r="F606" t="str">
        <f>_xlfn.LET(_xlpm.raw,_xlfn.XLOOKUP(A606,SITE1!$C$4:$C$1223,SITE1!$E$4:$E$1223,_xlfn.XLOOKUP(A606,SITE1!$C$4:$C$1223,SITE1!$F$4:$F$1223)),_xlpm.cleanRaw,SUBSTITUTE(SUBSTITUTE(_xlpm.raw,"_PIN","."),"PIN","."),_xlpm.mainPart,MID(_xlpm.cleanRaw,2,FIND(".",_xlpm.cleanRaw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6" t="str">
        <f>_xlfn.LET(_xlpm.raw,_xlfn.XLOOKUP(A606,SITE3!$C$4:$C$1223,SITE3!$E$4:$E$1223,_xlfn.XLOOKUP(A606,SITE3!$C$4:$C$1223,SITE3!$F$4:$F$1223)),_xlpm.cleanRaw,SUBSTITUTE(_xlpm.raw,"_PIN","."),_xlpm.mainPart,MID(_xlpm.cleanRaw,2,FIND(".",_xlpm.cleanRaw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6" t="str">
        <f>_xlfn.LET(_xlpm.raw,_xlfn.XLOOKUP(A606,SITE5!$C$4:$C$1223,SITE5!$E$4:$E$1223,_xlfn.XLOOKUP(A606,SITE5!$C$4:$C$1223,SITE5!$F$4:$F$1223)),_xlpm.cleanRaw,SUBSTITUTE(_xlpm.raw,"_PIN","."),_xlpm.mainPart,MID(_xlpm.cleanRaw,2,FIND(".",_xlpm.cleanRaw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6" t="str">
        <f>_xlfn.LET(_xlpm.raw,_xlfn.XLOOKUP(A606,SITE5!$C$4:$C$1223,SITE5!$E$4:$E$1223,_xlfn.XLOOKUP(A606,SITE5!$C$4:$C$1223,SITE5!$F$4:$F$1223)),_xlpm.cleanRaw,SUBSTITUTE(_xlpm.raw,"_PIN","."),_xlpm.mainPart,MID(_xlpm.cleanRaw,2,FIND(".",_xlpm.cleanRaw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6" t="str">
        <f>""</f>
        <v/>
      </c>
      <c r="K606" t="str">
        <f t="shared" si="9"/>
        <v>W37;VCCGT;;9.87552;69.12864;;;;;</v>
      </c>
    </row>
    <row r="607" spans="1:11">
      <c r="A607" t="s">
        <v>3762</v>
      </c>
      <c r="B607" t="str">
        <f>_xlfn.XLOOKUP(A607,SITE1!$S$4:$S$1223,SITE1!$T$4:$T$1223)</f>
        <v>VCCGT</v>
      </c>
      <c r="C607" t="str" cm="1">
        <f t="array" ref="C607">_xlfn.TEXTJOIN(",",TRUE,_xlfn.UNIQUE(TRANSPOSE(_xlfn.MAP(_xlfn.XLOOKUP(A607,SITE1!$C$4:$C$1223,SITE1!$G$4:$L$1223),_xlfn.LAMBDA(_xlpm.x,IF(_xlpm.x&lt;&gt;"",TRIM(CLEAN(LEFT(_xlpm.x,FIND(".",_xlpm.x &amp; ".")-1))),""))))))</f>
        <v/>
      </c>
      <c r="D607">
        <v>6.5836799999999904</v>
      </c>
      <c r="E607">
        <v>69.128640000000004</v>
      </c>
      <c r="F607" t="str">
        <f>_xlfn.LET(_xlpm.raw,_xlfn.XLOOKUP(A607,SITE1!$C$4:$C$1223,SITE1!$E$4:$E$1223,_xlfn.XLOOKUP(A607,SITE1!$C$4:$C$1223,SITE1!$F$4:$F$1223)),_xlpm.cleanRaw,SUBSTITUTE(SUBSTITUTE(_xlpm.raw,"_PIN","."),"PIN","."),_xlpm.mainPart,MID(_xlpm.cleanRaw,2,FIND(".",_xlpm.cleanRaw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_xlfn.LET(_xlpm.raw,_xlfn.XLOOKUP(A607,SITE3!$C$4:$C$1223,SITE3!$E$4:$E$1223,_xlfn.XLOOKUP(A607,SITE3!$C$4:$C$1223,SITE3!$F$4:$F$1223)),_xlpm.cleanRaw,SUBSTITUTE(_xlpm.raw,"_PIN","."),_xlpm.mainPart,MID(_xlpm.cleanRaw,2,FIND(".",_xlpm.cleanRaw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7" t="str">
        <f>_xlfn.LET(_xlpm.raw,_xlfn.XLOOKUP(A607,SITE5!$C$4:$C$1223,SITE5!$E$4:$E$1223,_xlfn.XLOOKUP(A607,SITE5!$C$4:$C$1223,SITE5!$F$4:$F$1223)),_xlpm.cleanRaw,SUBSTITUTE(_xlpm.raw,"_PIN","."),_xlpm.mainPart,MID(_xlpm.cleanRaw,2,FIND(".",_xlpm.cleanRaw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7" t="str">
        <f>_xlfn.LET(_xlpm.raw,_xlfn.XLOOKUP(A607,SITE5!$C$4:$C$1223,SITE5!$E$4:$E$1223,_xlfn.XLOOKUP(A607,SITE5!$C$4:$C$1223,SITE5!$F$4:$F$1223)),_xlpm.cleanRaw,SUBSTITUTE(_xlpm.raw,"_PIN","."),_xlpm.mainPart,MID(_xlpm.cleanRaw,2,FIND(".",_xlpm.cleanRaw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7" t="str">
        <f>""</f>
        <v/>
      </c>
      <c r="K607" t="str">
        <f t="shared" si="9"/>
        <v>W38;VCCGT;;6.58367999999999;69.12864;;;;;</v>
      </c>
    </row>
    <row r="608" spans="1:11">
      <c r="A608" t="s">
        <v>353</v>
      </c>
      <c r="B608" t="str">
        <f>_xlfn.XLOOKUP(A608,SITE1!$S$4:$S$1223,SITE1!$T$4:$T$1223)</f>
        <v>NC08</v>
      </c>
      <c r="C608" t="str" cm="1">
        <f t="array" ref="C608">_xlfn.TEXTJOIN(",",TRUE,_xlfn.UNIQUE(TRANSPOSE(_xlfn.MAP(_xlfn.XLOOKUP(A608,SITE1!$C$4:$C$1223,SITE1!$G$4:$L$1223),_xlfn.LAMBDA(_xlpm.x,IF(_xlpm.x&lt;&gt;"",TRIM(CLEAN(LEFT(_xlpm.x,FIND(".",_xlpm.x &amp; ".")-1))),""))))))</f>
        <v/>
      </c>
      <c r="D608">
        <v>3.2918399999999899</v>
      </c>
      <c r="E608">
        <v>69.128640000000004</v>
      </c>
      <c r="F608" t="str">
        <f>_xlfn.LET(_xlpm.raw,_xlfn.XLOOKUP(A608,SITE1!$C$4:$C$1223,SITE1!$E$4:$E$1223,_xlfn.XLOOKUP(A608,SITE1!$C$4:$C$1223,SITE1!$F$4:$F$1223)),_xlpm.cleanRaw,SUBSTITUTE(SUBSTITUTE(_xlpm.raw,"_PIN","."),"PIN","."),_xlpm.mainPart,MID(_xlpm.cleanRaw,2,FIND(".",_xlpm.cleanRaw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8" t="str">
        <f>_xlfn.LET(_xlpm.raw,_xlfn.XLOOKUP(A608,SITE3!$C$4:$C$1223,SITE3!$E$4:$E$1223,_xlfn.XLOOKUP(A608,SITE3!$C$4:$C$1223,SITE3!$F$4:$F$1223)),_xlpm.cleanRaw,SUBSTITUTE(_xlpm.raw,"_PIN","."),_xlpm.mainPart,MID(_xlpm.cleanRaw,2,FIND(".",_xlpm.cleanRaw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8" t="str">
        <f>_xlfn.LET(_xlpm.raw,_xlfn.XLOOKUP(A608,SITE5!$C$4:$C$1223,SITE5!$E$4:$E$1223,_xlfn.XLOOKUP(A608,SITE5!$C$4:$C$1223,SITE5!$F$4:$F$1223)),_xlpm.cleanRaw,SUBSTITUTE(_xlpm.raw,"_PIN","."),_xlpm.mainPart,MID(_xlpm.cleanRaw,2,FIND(".",_xlpm.cleanRaw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8" t="str">
        <f>_xlfn.LET(_xlpm.raw,_xlfn.XLOOKUP(A608,SITE5!$C$4:$C$1223,SITE5!$E$4:$E$1223,_xlfn.XLOOKUP(A608,SITE5!$C$4:$C$1223,SITE5!$F$4:$F$1223)),_xlpm.cleanRaw,SUBSTITUTE(_xlpm.raw,"_PIN","."),_xlpm.mainPart,MID(_xlpm.cleanRaw,2,FIND(".",_xlpm.cleanRaw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8" t="str">
        <f>""</f>
        <v/>
      </c>
      <c r="K608" t="str">
        <f t="shared" si="9"/>
        <v>W39;NC08;;3.29183999999999;69.12864;;;;;</v>
      </c>
    </row>
    <row r="609" spans="1:11">
      <c r="A609" t="s">
        <v>355</v>
      </c>
      <c r="B609" t="str">
        <f>_xlfn.XLOOKUP(A609,SITE1!$S$4:$S$1223,SITE1!$T$4:$T$1223)</f>
        <v>NC09</v>
      </c>
      <c r="C609" t="str" cm="1">
        <f t="array" ref="C609">_xlfn.TEXTJOIN(",",TRUE,_xlfn.UNIQUE(TRANSPOSE(_xlfn.MAP(_xlfn.XLOOKUP(A609,SITE1!$C$4:$C$1223,SITE1!$G$4:$L$1223),_xlfn.LAMBDA(_xlpm.x,IF(_xlpm.x&lt;&gt;"",TRIM(CLEAN(LEFT(_xlpm.x,FIND(".",_xlpm.x &amp; ".")-1))),""))))))</f>
        <v/>
      </c>
      <c r="D609">
        <v>0</v>
      </c>
      <c r="E609">
        <v>69.128640000000004</v>
      </c>
      <c r="F609" t="str">
        <f>_xlfn.LET(_xlpm.raw,_xlfn.XLOOKUP(A609,SITE1!$C$4:$C$1223,SITE1!$E$4:$E$1223,_xlfn.XLOOKUP(A609,SITE1!$C$4:$C$1223,SITE1!$F$4:$F$1223)),_xlpm.cleanRaw,SUBSTITUTE(SUBSTITUTE(_xlpm.raw,"_PIN","."),"PIN","."),_xlpm.mainPart,MID(_xlpm.cleanRaw,2,FIND(".",_xlpm.cleanRaw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9" t="str">
        <f>_xlfn.LET(_xlpm.raw,_xlfn.XLOOKUP(A609,SITE3!$C$4:$C$1223,SITE3!$E$4:$E$1223,_xlfn.XLOOKUP(A609,SITE3!$C$4:$C$1223,SITE3!$F$4:$F$1223)),_xlpm.cleanRaw,SUBSTITUTE(_xlpm.raw,"_PIN","."),_xlpm.mainPart,MID(_xlpm.cleanRaw,2,FIND(".",_xlpm.cleanRaw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9" t="str">
        <f>_xlfn.LET(_xlpm.raw,_xlfn.XLOOKUP(A609,SITE5!$C$4:$C$1223,SITE5!$E$4:$E$1223,_xlfn.XLOOKUP(A609,SITE5!$C$4:$C$1223,SITE5!$F$4:$F$1223)),_xlpm.cleanRaw,SUBSTITUTE(_xlpm.raw,"_PIN","."),_xlpm.mainPart,MID(_xlpm.cleanRaw,2,FIND(".",_xlpm.cleanRaw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9" t="str">
        <f>_xlfn.LET(_xlpm.raw,_xlfn.XLOOKUP(A609,SITE5!$C$4:$C$1223,SITE5!$E$4:$E$1223,_xlfn.XLOOKUP(A609,SITE5!$C$4:$C$1223,SITE5!$F$4:$F$1223)),_xlpm.cleanRaw,SUBSTITUTE(_xlpm.raw,"_PIN","."),_xlpm.mainPart,MID(_xlpm.cleanRaw,2,FIND(".",_xlpm.cleanRaw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9" t="str">
        <f>""</f>
        <v/>
      </c>
      <c r="K609" t="str">
        <f t="shared" si="9"/>
        <v>W40;NC09;;0;69.12864;;;;;</v>
      </c>
    </row>
    <row r="610" spans="1:11">
      <c r="A610" t="s">
        <v>3816</v>
      </c>
      <c r="B610" t="str">
        <f>_xlfn.XLOOKUP(A610,SITE1!$S$4:$S$1223,SITE1!$T$4:$T$1223)</f>
        <v>VCCSFR</v>
      </c>
      <c r="C610" t="str" cm="1">
        <f t="array" ref="C610">_xlfn.TEXTJOIN(",",TRUE,_xlfn.UNIQUE(TRANSPOSE(_xlfn.MAP(_xlfn.XLOOKUP(A610,SITE1!$C$4:$C$1223,SITE1!$G$4:$L$1223),_xlfn.LAMBDA(_xlpm.x,IF(_xlpm.x&lt;&gt;"",TRIM(CLEAN(LEFT(_xlpm.x,FIND(".",_xlpm.x &amp; ".")-1))),""))))))</f>
        <v/>
      </c>
      <c r="D610">
        <v>128.38176000000001</v>
      </c>
      <c r="E610">
        <v>65.836799999999997</v>
      </c>
      <c r="F610" t="str">
        <f>_xlfn.LET(_xlpm.raw,_xlfn.XLOOKUP(A610,SITE1!$C$4:$C$1223,SITE1!$E$4:$E$1223,_xlfn.XLOOKUP(A610,SITE1!$C$4:$C$1223,SITE1!$F$4:$F$1223)),_xlpm.cleanRaw,SUBSTITUTE(SUBSTITUTE(_xlpm.raw,"_PIN","."),"PIN","."),_xlpm.mainPart,MID(_xlpm.cleanRaw,2,FIND(".",_xlpm.cleanRaw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_xlfn.LET(_xlpm.raw,_xlfn.XLOOKUP(A610,SITE3!$C$4:$C$1223,SITE3!$E$4:$E$1223,_xlfn.XLOOKUP(A610,SITE3!$C$4:$C$1223,SITE3!$F$4:$F$1223)),_xlpm.cleanRaw,SUBSTITUTE(_xlpm.raw,"_PIN","."),_xlpm.mainPart,MID(_xlpm.cleanRaw,2,FIND(".",_xlpm.cleanRaw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0" t="str">
        <f>_xlfn.LET(_xlpm.raw,_xlfn.XLOOKUP(A610,SITE5!$C$4:$C$1223,SITE5!$E$4:$E$1223,_xlfn.XLOOKUP(A610,SITE5!$C$4:$C$1223,SITE5!$F$4:$F$1223)),_xlpm.cleanRaw,SUBSTITUTE(_xlpm.raw,"_PIN","."),_xlpm.mainPart,MID(_xlpm.cleanRaw,2,FIND(".",_xlpm.cleanRaw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0" t="str">
        <f>_xlfn.LET(_xlpm.raw,_xlfn.XLOOKUP(A610,SITE5!$C$4:$C$1223,SITE5!$E$4:$E$1223,_xlfn.XLOOKUP(A610,SITE5!$C$4:$C$1223,SITE5!$F$4:$F$1223)),_xlpm.cleanRaw,SUBSTITUTE(_xlpm.raw,"_PIN","."),_xlpm.mainPart,MID(_xlpm.cleanRaw,2,FIND(".",_xlpm.cleanRaw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0" t="str">
        <f>""</f>
        <v/>
      </c>
      <c r="K610" t="str">
        <f t="shared" si="9"/>
        <v>Y1;VCCSFR;;128.38176;65.8368;;;;;</v>
      </c>
    </row>
    <row r="611" spans="1:11">
      <c r="A611" t="s">
        <v>357</v>
      </c>
      <c r="B611" t="str">
        <f>_xlfn.XLOOKUP(A611,SITE1!$S$4:$S$1223,SITE1!$T$4:$T$1223)</f>
        <v>NC10</v>
      </c>
      <c r="C611" t="str" cm="1">
        <f t="array" ref="C611">_xlfn.TEXTJOIN(",",TRUE,_xlfn.UNIQUE(TRANSPOSE(_xlfn.MAP(_xlfn.XLOOKUP(A611,SITE1!$C$4:$C$1223,SITE1!$G$4:$L$1223),_xlfn.LAMBDA(_xlpm.x,IF(_xlpm.x&lt;&gt;"",TRIM(CLEAN(LEFT(_xlpm.x,FIND(".",_xlpm.x &amp; ".")-1))),""))))))</f>
        <v/>
      </c>
      <c r="D611">
        <v>125.08992000000001</v>
      </c>
      <c r="E611">
        <v>65.836799999999997</v>
      </c>
      <c r="F611" t="str">
        <f>_xlfn.LET(_xlpm.raw,_xlfn.XLOOKUP(A611,SITE1!$C$4:$C$1223,SITE1!$E$4:$E$1223,_xlfn.XLOOKUP(A611,SITE1!$C$4:$C$1223,SITE1!$F$4:$F$1223)),_xlpm.cleanRaw,SUBSTITUTE(SUBSTITUTE(_xlpm.raw,"_PIN","."),"PIN","."),_xlpm.mainPart,MID(_xlpm.cleanRaw,2,FIND(".",_xlpm.cleanRaw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1" t="str">
        <f>_xlfn.LET(_xlpm.raw,_xlfn.XLOOKUP(A611,SITE3!$C$4:$C$1223,SITE3!$E$4:$E$1223,_xlfn.XLOOKUP(A611,SITE3!$C$4:$C$1223,SITE3!$F$4:$F$1223)),_xlpm.cleanRaw,SUBSTITUTE(_xlpm.raw,"_PIN","."),_xlpm.mainPart,MID(_xlpm.cleanRaw,2,FIND(".",_xlpm.cleanRaw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1" t="str">
        <f>_xlfn.LET(_xlpm.raw,_xlfn.XLOOKUP(A611,SITE5!$C$4:$C$1223,SITE5!$E$4:$E$1223,_xlfn.XLOOKUP(A611,SITE5!$C$4:$C$1223,SITE5!$F$4:$F$1223)),_xlpm.cleanRaw,SUBSTITUTE(_xlpm.raw,"_PIN","."),_xlpm.mainPart,MID(_xlpm.cleanRaw,2,FIND(".",_xlpm.cleanRaw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1" t="str">
        <f>_xlfn.LET(_xlpm.raw,_xlfn.XLOOKUP(A611,SITE5!$C$4:$C$1223,SITE5!$E$4:$E$1223,_xlfn.XLOOKUP(A611,SITE5!$C$4:$C$1223,SITE5!$F$4:$F$1223)),_xlpm.cleanRaw,SUBSTITUTE(_xlpm.raw,"_PIN","."),_xlpm.mainPart,MID(_xlpm.cleanRaw,2,FIND(".",_xlpm.cleanRaw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1" t="str">
        <f>""</f>
        <v/>
      </c>
      <c r="K611" t="str">
        <f t="shared" si="9"/>
        <v>Y2;NC10;;125.08992;65.8368;;;;;</v>
      </c>
    </row>
    <row r="612" spans="1:11">
      <c r="A612" t="s">
        <v>137</v>
      </c>
      <c r="B612" t="str">
        <f>_xlfn.XLOOKUP(A612,SITE1!$S$4:$S$1223,SITE1!$T$4:$T$1223)</f>
        <v>DMI_TXN[6]</v>
      </c>
      <c r="C612" t="str" cm="1">
        <f t="array" ref="C612">_xlfn.TEXTJOIN(",",TRUE,_xlfn.UNIQUE(TRANSPOSE(_xlfn.MAP(_xlfn.XLOOKUP(A612,SITE1!$C$4:$C$1223,SITE1!$G$4:$L$1223),_xlfn.LAMBDA(_xlpm.x,IF(_xlpm.x&lt;&gt;"",TRIM(CLEAN(LEFT(_xlpm.x,FIND(".",_xlpm.x &amp; ".")-1))),""))))))</f>
        <v/>
      </c>
      <c r="D612">
        <v>121.79808</v>
      </c>
      <c r="E612">
        <v>65.836799999999997</v>
      </c>
      <c r="F612" t="str">
        <f>_xlfn.LET(_xlpm.raw,_xlfn.XLOOKUP(A612,SITE1!$C$4:$C$1223,SITE1!$E$4:$E$1223,_xlfn.XLOOKUP(A612,SITE1!$C$4:$C$1223,SITE1!$F$4:$F$1223)),_xlpm.cleanRaw,SUBSTITUTE(SUBSTITUTE(_xlpm.raw,"_PIN","."),"PIN","."),_xlpm.mainPart,MID(_xlpm.cleanRaw,2,FIND(".",_xlpm.cleanRaw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G612" t="str">
        <f>_xlfn.LET(_xlpm.raw,_xlfn.XLOOKUP(A612,SITE3!$C$4:$C$1223,SITE3!$E$4:$E$1223,_xlfn.XLOOKUP(A612,SITE3!$C$4:$C$1223,SITE3!$F$4:$F$1223)),_xlpm.cleanRaw,SUBSTITUTE(_xlpm.raw,"_PIN","."),_xlpm.mainPart,MID(_xlpm.cleanRaw,2,FIND(".",_xlpm.cleanRaw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808064</v>
      </c>
      <c r="H612" t="str">
        <f>_xlfn.LET(_xlpm.raw,_xlfn.XLOOKUP(A612,SITE5!$C$4:$C$1223,SITE5!$E$4:$E$1223,_xlfn.XLOOKUP(A612,SITE5!$C$4:$C$1223,SITE5!$F$4:$F$1223)),_xlpm.cleanRaw,SUBSTITUTE(_xlpm.raw,"_PIN","."),_xlpm.mainPart,MID(_xlpm.cleanRaw,2,FIND(".",_xlpm.cleanRaw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I612" t="str">
        <f>_xlfn.LET(_xlpm.raw,_xlfn.XLOOKUP(A612,SITE5!$C$4:$C$1223,SITE5!$E$4:$E$1223,_xlfn.XLOOKUP(A612,SITE5!$C$4:$C$1223,SITE5!$F$4:$F$1223)),_xlpm.cleanRaw,SUBSTITUTE(_xlpm.raw,"_PIN","."),_xlpm.mainPart,MID(_xlpm.cleanRaw,2,FIND(".",_xlpm.cleanRaw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J612" t="str">
        <f>""</f>
        <v/>
      </c>
      <c r="K612" t="str">
        <f t="shared" si="9"/>
        <v>Y3;DMI_TXN[6];;121.79808;65.8368;508066;808064;603126;603126;</v>
      </c>
    </row>
    <row r="613" spans="1:11">
      <c r="A613" t="s">
        <v>161</v>
      </c>
      <c r="B613" t="str">
        <f>_xlfn.XLOOKUP(A613,SITE1!$S$4:$S$1223,SITE1!$T$4:$T$1223)</f>
        <v>DMI_TXP[6]</v>
      </c>
      <c r="C613" t="str" cm="1">
        <f t="array" ref="C613">_xlfn.TEXTJOIN(",",TRUE,_xlfn.UNIQUE(TRANSPOSE(_xlfn.MAP(_xlfn.XLOOKUP(A613,SITE1!$C$4:$C$1223,SITE1!$G$4:$L$1223),_xlfn.LAMBDA(_xlpm.x,IF(_xlpm.x&lt;&gt;"",TRIM(CLEAN(LEFT(_xlpm.x,FIND(".",_xlpm.x &amp; ".")-1))),""))))))</f>
        <v/>
      </c>
      <c r="D613">
        <v>118.50624000000001</v>
      </c>
      <c r="E613">
        <v>65.836799999999997</v>
      </c>
      <c r="F613" t="str">
        <f>_xlfn.LET(_xlpm.raw,_xlfn.XLOOKUP(A613,SITE1!$C$4:$C$1223,SITE1!$E$4:$E$1223,_xlfn.XLOOKUP(A613,SITE1!$C$4:$C$1223,SITE1!$F$4:$F$1223)),_xlpm.cleanRaw,SUBSTITUTE(SUBSTITUTE(_xlpm.raw,"_PIN","."),"PIN","."),_xlpm.mainPart,MID(_xlpm.cleanRaw,2,FIND(".",_xlpm.cleanRaw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G613" t="str">
        <f>_xlfn.LET(_xlpm.raw,_xlfn.XLOOKUP(A613,SITE3!$C$4:$C$1223,SITE3!$E$4:$E$1223,_xlfn.XLOOKUP(A613,SITE3!$C$4:$C$1223,SITE3!$F$4:$F$1223)),_xlpm.cleanRaw,SUBSTITUTE(_xlpm.raw,"_PIN","."),_xlpm.mainPart,MID(_xlpm.cleanRaw,2,FIND(".",_xlpm.cleanRaw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808063</v>
      </c>
      <c r="H613" t="str">
        <f>_xlfn.LET(_xlpm.raw,_xlfn.XLOOKUP(A613,SITE5!$C$4:$C$1223,SITE5!$E$4:$E$1223,_xlfn.XLOOKUP(A613,SITE5!$C$4:$C$1223,SITE5!$F$4:$F$1223)),_xlpm.cleanRaw,SUBSTITUTE(_xlpm.raw,"_PIN","."),_xlpm.mainPart,MID(_xlpm.cleanRaw,2,FIND(".",_xlpm.cleanRaw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I613" t="str">
        <f>_xlfn.LET(_xlpm.raw,_xlfn.XLOOKUP(A613,SITE5!$C$4:$C$1223,SITE5!$E$4:$E$1223,_xlfn.XLOOKUP(A613,SITE5!$C$4:$C$1223,SITE5!$F$4:$F$1223)),_xlpm.cleanRaw,SUBSTITUTE(_xlpm.raw,"_PIN","."),_xlpm.mainPart,MID(_xlpm.cleanRaw,2,FIND(".",_xlpm.cleanRaw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J613" t="str">
        <f>""</f>
        <v/>
      </c>
      <c r="K613" t="str">
        <f t="shared" si="9"/>
        <v>Y4;DMI_TXP[6];;118.50624;65.8368;508065;808063;603125;603125;</v>
      </c>
    </row>
    <row r="614" spans="1:11">
      <c r="A614" t="s">
        <v>4195</v>
      </c>
      <c r="B614" t="str">
        <f>_xlfn.XLOOKUP(A614,SITE1!$S$4:$S$1223,SITE1!$T$4:$T$1223)</f>
        <v>VSS</v>
      </c>
      <c r="C614" t="str" cm="1">
        <f t="array" ref="C614">_xlfn.TEXTJOIN(",",TRUE,_xlfn.UNIQUE(TRANSPOSE(_xlfn.MAP(_xlfn.XLOOKUP(A614,SITE1!$C$4:$C$1223,SITE1!$G$4:$L$1223),_xlfn.LAMBDA(_xlpm.x,IF(_xlpm.x&lt;&gt;"",TRIM(CLEAN(LEFT(_xlpm.x,FIND(".",_xlpm.x &amp; ".")-1))),""))))))</f>
        <v/>
      </c>
      <c r="D614">
        <v>115.2144</v>
      </c>
      <c r="E614">
        <v>65.836799999999997</v>
      </c>
      <c r="F614" t="str">
        <f>_xlfn.LET(_xlpm.raw,_xlfn.XLOOKUP(A614,SITE1!$C$4:$C$1223,SITE1!$E$4:$E$1223,_xlfn.XLOOKUP(A614,SITE1!$C$4:$C$1223,SITE1!$F$4:$F$1223)),_xlpm.cleanRaw,SUBSTITUTE(SUBSTITUTE(_xlpm.raw,"_PIN","."),"PIN","."),_xlpm.mainPart,MID(_xlpm.cleanRaw,2,FIND(".",_xlpm.cleanRaw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_xlfn.LET(_xlpm.raw,_xlfn.XLOOKUP(A614,SITE3!$C$4:$C$1223,SITE3!$E$4:$E$1223,_xlfn.XLOOKUP(A614,SITE3!$C$4:$C$1223,SITE3!$F$4:$F$1223)),_xlpm.cleanRaw,SUBSTITUTE(_xlpm.raw,"_PIN","."),_xlpm.mainPart,MID(_xlpm.cleanRaw,2,FIND(".",_xlpm.cleanRaw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4" t="str">
        <f>_xlfn.LET(_xlpm.raw,_xlfn.XLOOKUP(A614,SITE5!$C$4:$C$1223,SITE5!$E$4:$E$1223,_xlfn.XLOOKUP(A614,SITE5!$C$4:$C$1223,SITE5!$F$4:$F$1223)),_xlpm.cleanRaw,SUBSTITUTE(_xlpm.raw,"_PIN","."),_xlpm.mainPart,MID(_xlpm.cleanRaw,2,FIND(".",_xlpm.cleanRaw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4" t="str">
        <f>_xlfn.LET(_xlpm.raw,_xlfn.XLOOKUP(A614,SITE5!$C$4:$C$1223,SITE5!$E$4:$E$1223,_xlfn.XLOOKUP(A614,SITE5!$C$4:$C$1223,SITE5!$F$4:$F$1223)),_xlpm.cleanRaw,SUBSTITUTE(_xlpm.raw,"_PIN","."),_xlpm.mainPart,MID(_xlpm.cleanRaw,2,FIND(".",_xlpm.cleanRaw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4" t="str">
        <f>""</f>
        <v/>
      </c>
      <c r="K614" t="str">
        <f t="shared" si="9"/>
        <v>Y5;VSS;;115.2144;65.8368;;;;;</v>
      </c>
    </row>
    <row r="615" spans="1:11">
      <c r="A615" t="s">
        <v>106</v>
      </c>
      <c r="B615" t="str">
        <f>_xlfn.XLOOKUP(A615,SITE1!$S$4:$S$1223,SITE1!$T$4:$T$1223)</f>
        <v>DMI_RXP[5]</v>
      </c>
      <c r="C615" t="str" cm="1">
        <f t="array" ref="C615">_xlfn.TEXTJOIN(",",TRUE,_xlfn.UNIQUE(TRANSPOSE(_xlfn.MAP(_xlfn.XLOOKUP(A615,SITE1!$C$4:$C$1223,SITE1!$G$4:$L$1223),_xlfn.LAMBDA(_xlpm.x,IF(_xlpm.x&lt;&gt;"",TRIM(CLEAN(LEFT(_xlpm.x,FIND(".",_xlpm.x &amp; ".")-1))),""))))))</f>
        <v/>
      </c>
      <c r="D615">
        <v>111.92256</v>
      </c>
      <c r="E615">
        <v>65.836799999999997</v>
      </c>
      <c r="F615" t="str">
        <f>_xlfn.LET(_xlpm.raw,_xlfn.XLOOKUP(A615,SITE1!$C$4:$C$1223,SITE1!$E$4:$E$1223,_xlfn.XLOOKUP(A615,SITE1!$C$4:$C$1223,SITE1!$F$4:$F$1223)),_xlpm.cleanRaw,SUBSTITUTE(SUBSTITUTE(_xlpm.raw,"_PIN","."),"PIN","."),_xlpm.mainPart,MID(_xlpm.cleanRaw,2,FIND(".",_xlpm.cleanRaw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G615" t="str">
        <f>_xlfn.LET(_xlpm.raw,_xlfn.XLOOKUP(A615,SITE3!$C$4:$C$1223,SITE3!$E$4:$E$1223,_xlfn.XLOOKUP(A615,SITE3!$C$4:$C$1223,SITE3!$F$4:$F$1223)),_xlpm.cleanRaw,SUBSTITUTE(_xlpm.raw,"_PIN","."),_xlpm.mainPart,MID(_xlpm.cleanRaw,2,FIND(".",_xlpm.cleanRaw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807016</v>
      </c>
      <c r="H615" t="str">
        <f>_xlfn.LET(_xlpm.raw,_xlfn.XLOOKUP(A615,SITE5!$C$4:$C$1223,SITE5!$E$4:$E$1223,_xlfn.XLOOKUP(A615,SITE5!$C$4:$C$1223,SITE5!$F$4:$F$1223)),_xlpm.cleanRaw,SUBSTITUTE(_xlpm.raw,"_PIN","."),_xlpm.mainPart,MID(_xlpm.cleanRaw,2,FIND(".",_xlpm.cleanRaw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I615" t="str">
        <f>_xlfn.LET(_xlpm.raw,_xlfn.XLOOKUP(A615,SITE5!$C$4:$C$1223,SITE5!$E$4:$E$1223,_xlfn.XLOOKUP(A615,SITE5!$C$4:$C$1223,SITE5!$F$4:$F$1223)),_xlpm.cleanRaw,SUBSTITUTE(_xlpm.raw,"_PIN","."),_xlpm.mainPart,MID(_xlpm.cleanRaw,2,FIND(".",_xlpm.cleanRaw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J615" t="str">
        <f>""</f>
        <v/>
      </c>
      <c r="K615" t="str">
        <f t="shared" si="9"/>
        <v>Y6;DMI_RXP[5];;111.92256;65.8368;507088;807016;603087;603087;</v>
      </c>
    </row>
    <row r="616" spans="1:11">
      <c r="A616" t="s">
        <v>82</v>
      </c>
      <c r="B616" t="str">
        <f>_xlfn.XLOOKUP(A616,SITE1!$S$4:$S$1223,SITE1!$T$4:$T$1223)</f>
        <v>DMI_RXN[5]</v>
      </c>
      <c r="C616" t="str" cm="1">
        <f t="array" ref="C616">_xlfn.TEXTJOIN(",",TRUE,_xlfn.UNIQUE(TRANSPOSE(_xlfn.MAP(_xlfn.XLOOKUP(A616,SITE1!$C$4:$C$1223,SITE1!$G$4:$L$1223),_xlfn.LAMBDA(_xlpm.x,IF(_xlpm.x&lt;&gt;"",TRIM(CLEAN(LEFT(_xlpm.x,FIND(".",_xlpm.x &amp; ".")-1))),""))))))</f>
        <v/>
      </c>
      <c r="D616">
        <v>108.63072</v>
      </c>
      <c r="E616">
        <v>65.836799999999997</v>
      </c>
      <c r="F616" t="str">
        <f>_xlfn.LET(_xlpm.raw,_xlfn.XLOOKUP(A616,SITE1!$C$4:$C$1223,SITE1!$E$4:$E$1223,_xlfn.XLOOKUP(A616,SITE1!$C$4:$C$1223,SITE1!$F$4:$F$1223)),_xlpm.cleanRaw,SUBSTITUTE(SUBSTITUTE(_xlpm.raw,"_PIN","."),"PIN","."),_xlpm.mainPart,MID(_xlpm.cleanRaw,2,FIND(".",_xlpm.cleanRaw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G616" t="str">
        <f>_xlfn.LET(_xlpm.raw,_xlfn.XLOOKUP(A616,SITE3!$C$4:$C$1223,SITE3!$E$4:$E$1223,_xlfn.XLOOKUP(A616,SITE3!$C$4:$C$1223,SITE3!$F$4:$F$1223)),_xlpm.cleanRaw,SUBSTITUTE(_xlpm.raw,"_PIN","."),_xlpm.mainPart,MID(_xlpm.cleanRaw,2,FIND(".",_xlpm.cleanRaw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807018</v>
      </c>
      <c r="H616" t="str">
        <f>_xlfn.LET(_xlpm.raw,_xlfn.XLOOKUP(A616,SITE5!$C$4:$C$1223,SITE5!$E$4:$E$1223,_xlfn.XLOOKUP(A616,SITE5!$C$4:$C$1223,SITE5!$F$4:$F$1223)),_xlpm.cleanRaw,SUBSTITUTE(_xlpm.raw,"_PIN","."),_xlpm.mainPart,MID(_xlpm.cleanRaw,2,FIND(".",_xlpm.cleanRaw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I616" t="str">
        <f>_xlfn.LET(_xlpm.raw,_xlfn.XLOOKUP(A616,SITE5!$C$4:$C$1223,SITE5!$E$4:$E$1223,_xlfn.XLOOKUP(A616,SITE5!$C$4:$C$1223,SITE5!$F$4:$F$1223)),_xlpm.cleanRaw,SUBSTITUTE(_xlpm.raw,"_PIN","."),_xlpm.mainPart,MID(_xlpm.cleanRaw,2,FIND(".",_xlpm.cleanRaw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J616" t="str">
        <f>""</f>
        <v/>
      </c>
      <c r="K616" t="str">
        <f t="shared" si="9"/>
        <v>Y7;DMI_RXN[5];;108.63072;65.8368;507086;807018;603089;603089;</v>
      </c>
    </row>
    <row r="617" spans="1:11">
      <c r="A617" t="s">
        <v>4196</v>
      </c>
      <c r="B617" t="str">
        <f>_xlfn.XLOOKUP(A617,SITE1!$S$4:$S$1223,SITE1!$T$4:$T$1223)</f>
        <v>VSS</v>
      </c>
      <c r="C617" t="str" cm="1">
        <f t="array" ref="C617">_xlfn.TEXTJOIN(",",TRUE,_xlfn.UNIQUE(TRANSPOSE(_xlfn.MAP(_xlfn.XLOOKUP(A617,SITE1!$C$4:$C$1223,SITE1!$G$4:$L$1223),_xlfn.LAMBDA(_xlpm.x,IF(_xlpm.x&lt;&gt;"",TRIM(CLEAN(LEFT(_xlpm.x,FIND(".",_xlpm.x &amp; ".")-1))),""))))))</f>
        <v/>
      </c>
      <c r="D617">
        <v>105.33887999999899</v>
      </c>
      <c r="E617">
        <v>65.836799999999997</v>
      </c>
      <c r="F617" t="str">
        <f>_xlfn.LET(_xlpm.raw,_xlfn.XLOOKUP(A617,SITE1!$C$4:$C$1223,SITE1!$E$4:$E$1223,_xlfn.XLOOKUP(A617,SITE1!$C$4:$C$1223,SITE1!$F$4:$F$1223)),_xlpm.cleanRaw,SUBSTITUTE(SUBSTITUTE(_xlpm.raw,"_PIN","."),"PIN","."),_xlpm.mainPart,MID(_xlpm.cleanRaw,2,FIND(".",_xlpm.cleanRaw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7" t="str">
        <f>_xlfn.LET(_xlpm.raw,_xlfn.XLOOKUP(A617,SITE3!$C$4:$C$1223,SITE3!$E$4:$E$1223,_xlfn.XLOOKUP(A617,SITE3!$C$4:$C$1223,SITE3!$F$4:$F$1223)),_xlpm.cleanRaw,SUBSTITUTE(_xlpm.raw,"_PIN","."),_xlpm.mainPart,MID(_xlpm.cleanRaw,2,FIND(".",_xlpm.cleanRaw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7" t="str">
        <f>_xlfn.LET(_xlpm.raw,_xlfn.XLOOKUP(A617,SITE5!$C$4:$C$1223,SITE5!$E$4:$E$1223,_xlfn.XLOOKUP(A617,SITE5!$C$4:$C$1223,SITE5!$F$4:$F$1223)),_xlpm.cleanRaw,SUBSTITUTE(_xlpm.raw,"_PIN","."),_xlpm.mainPart,MID(_xlpm.cleanRaw,2,FIND(".",_xlpm.cleanRaw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7" t="str">
        <f>_xlfn.LET(_xlpm.raw,_xlfn.XLOOKUP(A617,SITE5!$C$4:$C$1223,SITE5!$E$4:$E$1223,_xlfn.XLOOKUP(A617,SITE5!$C$4:$C$1223,SITE5!$F$4:$F$1223)),_xlpm.cleanRaw,SUBSTITUTE(_xlpm.raw,"_PIN","."),_xlpm.mainPart,MID(_xlpm.cleanRaw,2,FIND(".",_xlpm.cleanRaw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7" t="str">
        <f>""</f>
        <v/>
      </c>
      <c r="K617" t="str">
        <f t="shared" si="9"/>
        <v>Y8;VSS;;105.338879999999;65.8368;;;;;</v>
      </c>
    </row>
    <row r="618" spans="1:11">
      <c r="A618" t="s">
        <v>3763</v>
      </c>
      <c r="B618" t="str">
        <f>_xlfn.XLOOKUP(A618,SITE1!$S$4:$S$1223,SITE1!$T$4:$T$1223)</f>
        <v>VCCGT</v>
      </c>
      <c r="C618" t="str" cm="1">
        <f t="array" ref="C618">_xlfn.TEXTJOIN(",",TRUE,_xlfn.UNIQUE(TRANSPOSE(_xlfn.MAP(_xlfn.XLOOKUP(A618,SITE1!$C$4:$C$1223,SITE1!$G$4:$L$1223),_xlfn.LAMBDA(_xlpm.x,IF(_xlpm.x&lt;&gt;"",TRIM(CLEAN(LEFT(_xlpm.x,FIND(".",_xlpm.x &amp; ".")-1))),""))))))</f>
        <v/>
      </c>
      <c r="D618">
        <v>26.334719999999901</v>
      </c>
      <c r="E618">
        <v>65.836799999999997</v>
      </c>
      <c r="F618" t="str">
        <f>_xlfn.LET(_xlpm.raw,_xlfn.XLOOKUP(A618,SITE1!$C$4:$C$1223,SITE1!$E$4:$E$1223,_xlfn.XLOOKUP(A618,SITE1!$C$4:$C$1223,SITE1!$F$4:$F$1223)),_xlpm.cleanRaw,SUBSTITUTE(SUBSTITUTE(_xlpm.raw,"_PIN","."),"PIN","."),_xlpm.mainPart,MID(_xlpm.cleanRaw,2,FIND(".",_xlpm.cleanRaw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_xlfn.LET(_xlpm.raw,_xlfn.XLOOKUP(A618,SITE3!$C$4:$C$1223,SITE3!$E$4:$E$1223,_xlfn.XLOOKUP(A618,SITE3!$C$4:$C$1223,SITE3!$F$4:$F$1223)),_xlpm.cleanRaw,SUBSTITUTE(_xlpm.raw,"_PIN","."),_xlpm.mainPart,MID(_xlpm.cleanRaw,2,FIND(".",_xlpm.cleanRaw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8" t="str">
        <f>_xlfn.LET(_xlpm.raw,_xlfn.XLOOKUP(A618,SITE5!$C$4:$C$1223,SITE5!$E$4:$E$1223,_xlfn.XLOOKUP(A618,SITE5!$C$4:$C$1223,SITE5!$F$4:$F$1223)),_xlpm.cleanRaw,SUBSTITUTE(_xlpm.raw,"_PIN","."),_xlpm.mainPart,MID(_xlpm.cleanRaw,2,FIND(".",_xlpm.cleanRaw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8" t="str">
        <f>_xlfn.LET(_xlpm.raw,_xlfn.XLOOKUP(A618,SITE5!$C$4:$C$1223,SITE5!$E$4:$E$1223,_xlfn.XLOOKUP(A618,SITE5!$C$4:$C$1223,SITE5!$F$4:$F$1223)),_xlpm.cleanRaw,SUBSTITUTE(_xlpm.raw,"_PIN","."),_xlpm.mainPart,MID(_xlpm.cleanRaw,2,FIND(".",_xlpm.cleanRaw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8" t="str">
        <f>""</f>
        <v/>
      </c>
      <c r="K618" t="str">
        <f t="shared" si="9"/>
        <v>Y32;VCCGT;;26.3347199999999;65.8368;;;;;</v>
      </c>
    </row>
    <row r="619" spans="1:11">
      <c r="A619" t="s">
        <v>3764</v>
      </c>
      <c r="B619" t="str">
        <f>_xlfn.XLOOKUP(A619,SITE1!$S$4:$S$1223,SITE1!$T$4:$T$1223)</f>
        <v>VCCGT</v>
      </c>
      <c r="C619" t="str" cm="1">
        <f t="array" ref="C619">_xlfn.TEXTJOIN(",",TRUE,_xlfn.UNIQUE(TRANSPOSE(_xlfn.MAP(_xlfn.XLOOKUP(A619,SITE1!$C$4:$C$1223,SITE1!$G$4:$L$1223),_xlfn.LAMBDA(_xlpm.x,IF(_xlpm.x&lt;&gt;"",TRIM(CLEAN(LEFT(_xlpm.x,FIND(".",_xlpm.x &amp; ".")-1))),""))))))</f>
        <v/>
      </c>
      <c r="D619">
        <v>23.04288</v>
      </c>
      <c r="E619">
        <v>65.836799999999997</v>
      </c>
      <c r="F619" t="str">
        <f>_xlfn.LET(_xlpm.raw,_xlfn.XLOOKUP(A619,SITE1!$C$4:$C$1223,SITE1!$E$4:$E$1223,_xlfn.XLOOKUP(A619,SITE1!$C$4:$C$1223,SITE1!$F$4:$F$1223)),_xlpm.cleanRaw,SUBSTITUTE(SUBSTITUTE(_xlpm.raw,"_PIN","."),"PIN","."),_xlpm.mainPart,MID(_xlpm.cleanRaw,2,FIND(".",_xlpm.cleanRaw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_xlfn.LET(_xlpm.raw,_xlfn.XLOOKUP(A619,SITE3!$C$4:$C$1223,SITE3!$E$4:$E$1223,_xlfn.XLOOKUP(A619,SITE3!$C$4:$C$1223,SITE3!$F$4:$F$1223)),_xlpm.cleanRaw,SUBSTITUTE(_xlpm.raw,"_PIN","."),_xlpm.mainPart,MID(_xlpm.cleanRaw,2,FIND(".",_xlpm.cleanRaw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9" t="str">
        <f>_xlfn.LET(_xlpm.raw,_xlfn.XLOOKUP(A619,SITE5!$C$4:$C$1223,SITE5!$E$4:$E$1223,_xlfn.XLOOKUP(A619,SITE5!$C$4:$C$1223,SITE5!$F$4:$F$1223)),_xlpm.cleanRaw,SUBSTITUTE(_xlpm.raw,"_PIN","."),_xlpm.mainPart,MID(_xlpm.cleanRaw,2,FIND(".",_xlpm.cleanRaw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9" t="str">
        <f>_xlfn.LET(_xlpm.raw,_xlfn.XLOOKUP(A619,SITE5!$C$4:$C$1223,SITE5!$E$4:$E$1223,_xlfn.XLOOKUP(A619,SITE5!$C$4:$C$1223,SITE5!$F$4:$F$1223)),_xlpm.cleanRaw,SUBSTITUTE(_xlpm.raw,"_PIN","."),_xlpm.mainPart,MID(_xlpm.cleanRaw,2,FIND(".",_xlpm.cleanRaw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9" t="str">
        <f>""</f>
        <v/>
      </c>
      <c r="K619" t="str">
        <f t="shared" si="9"/>
        <v>Y33;VCCGT;;23.04288;65.8368;;;;;</v>
      </c>
    </row>
    <row r="620" spans="1:11">
      <c r="A620" t="s">
        <v>3765</v>
      </c>
      <c r="B620" t="str">
        <f>_xlfn.XLOOKUP(A620,SITE1!$S$4:$S$1223,SITE1!$T$4:$T$1223)</f>
        <v>VCCGT</v>
      </c>
      <c r="C620" t="str" cm="1">
        <f t="array" ref="C620">_xlfn.TEXTJOIN(",",TRUE,_xlfn.UNIQUE(TRANSPOSE(_xlfn.MAP(_xlfn.XLOOKUP(A620,SITE1!$C$4:$C$1223,SITE1!$G$4:$L$1223),_xlfn.LAMBDA(_xlpm.x,IF(_xlpm.x&lt;&gt;"",TRIM(CLEAN(LEFT(_xlpm.x,FIND(".",_xlpm.x &amp; ".")-1))),""))))))</f>
        <v/>
      </c>
      <c r="D620">
        <v>19.75104</v>
      </c>
      <c r="E620">
        <v>65.836799999999997</v>
      </c>
      <c r="F620" t="str">
        <f>_xlfn.LET(_xlpm.raw,_xlfn.XLOOKUP(A620,SITE1!$C$4:$C$1223,SITE1!$E$4:$E$1223,_xlfn.XLOOKUP(A620,SITE1!$C$4:$C$1223,SITE1!$F$4:$F$1223)),_xlpm.cleanRaw,SUBSTITUTE(SUBSTITUTE(_xlpm.raw,"_PIN","."),"PIN","."),_xlpm.mainPart,MID(_xlpm.cleanRaw,2,FIND(".",_xlpm.cleanRaw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_xlfn.LET(_xlpm.raw,_xlfn.XLOOKUP(A620,SITE3!$C$4:$C$1223,SITE3!$E$4:$E$1223,_xlfn.XLOOKUP(A620,SITE3!$C$4:$C$1223,SITE3!$F$4:$F$1223)),_xlpm.cleanRaw,SUBSTITUTE(_xlpm.raw,"_PIN","."),_xlpm.mainPart,MID(_xlpm.cleanRaw,2,FIND(".",_xlpm.cleanRaw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0" t="str">
        <f>_xlfn.LET(_xlpm.raw,_xlfn.XLOOKUP(A620,SITE5!$C$4:$C$1223,SITE5!$E$4:$E$1223,_xlfn.XLOOKUP(A620,SITE5!$C$4:$C$1223,SITE5!$F$4:$F$1223)),_xlpm.cleanRaw,SUBSTITUTE(_xlpm.raw,"_PIN","."),_xlpm.mainPart,MID(_xlpm.cleanRaw,2,FIND(".",_xlpm.cleanRaw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0" t="str">
        <f>_xlfn.LET(_xlpm.raw,_xlfn.XLOOKUP(A620,SITE5!$C$4:$C$1223,SITE5!$E$4:$E$1223,_xlfn.XLOOKUP(A620,SITE5!$C$4:$C$1223,SITE5!$F$4:$F$1223)),_xlpm.cleanRaw,SUBSTITUTE(_xlpm.raw,"_PIN","."),_xlpm.mainPart,MID(_xlpm.cleanRaw,2,FIND(".",_xlpm.cleanRaw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0" t="str">
        <f>""</f>
        <v/>
      </c>
      <c r="K620" t="str">
        <f t="shared" si="9"/>
        <v>Y34;VCCGT;;19.75104;65.8368;;;;;</v>
      </c>
    </row>
    <row r="621" spans="1:11">
      <c r="A621" t="s">
        <v>4193</v>
      </c>
      <c r="B621" t="str">
        <f>_xlfn.XLOOKUP(A621,SITE1!$S$4:$S$1223,SITE1!$T$4:$T$1223)</f>
        <v>VSS</v>
      </c>
      <c r="C621" t="str" cm="1">
        <f t="array" ref="C621">_xlfn.TEXTJOIN(",",TRUE,_xlfn.UNIQUE(TRANSPOSE(_xlfn.MAP(_xlfn.XLOOKUP(A621,SITE1!$C$4:$C$1223,SITE1!$G$4:$L$1223),_xlfn.LAMBDA(_xlpm.x,IF(_xlpm.x&lt;&gt;"",TRIM(CLEAN(LEFT(_xlpm.x,FIND(".",_xlpm.x &amp; ".")-1))),""))))))</f>
        <v/>
      </c>
      <c r="D621">
        <v>16.459199999999999</v>
      </c>
      <c r="E621">
        <v>65.836799999999997</v>
      </c>
      <c r="F621" t="str">
        <f>_xlfn.LET(_xlpm.raw,_xlfn.XLOOKUP(A621,SITE1!$C$4:$C$1223,SITE1!$E$4:$E$1223,_xlfn.XLOOKUP(A621,SITE1!$C$4:$C$1223,SITE1!$F$4:$F$1223)),_xlpm.cleanRaw,SUBSTITUTE(SUBSTITUTE(_xlpm.raw,"_PIN","."),"PIN","."),_xlpm.mainPart,MID(_xlpm.cleanRaw,2,FIND(".",_xlpm.cleanRaw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_xlfn.LET(_xlpm.raw,_xlfn.XLOOKUP(A621,SITE3!$C$4:$C$1223,SITE3!$E$4:$E$1223,_xlfn.XLOOKUP(A621,SITE3!$C$4:$C$1223,SITE3!$F$4:$F$1223)),_xlpm.cleanRaw,SUBSTITUTE(_xlpm.raw,"_PIN","."),_xlpm.mainPart,MID(_xlpm.cleanRaw,2,FIND(".",_xlpm.cleanRaw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1" t="str">
        <f>_xlfn.LET(_xlpm.raw,_xlfn.XLOOKUP(A621,SITE5!$C$4:$C$1223,SITE5!$E$4:$E$1223,_xlfn.XLOOKUP(A621,SITE5!$C$4:$C$1223,SITE5!$F$4:$F$1223)),_xlpm.cleanRaw,SUBSTITUTE(_xlpm.raw,"_PIN","."),_xlpm.mainPart,MID(_xlpm.cleanRaw,2,FIND(".",_xlpm.cleanRaw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1" t="str">
        <f>_xlfn.LET(_xlpm.raw,_xlfn.XLOOKUP(A621,SITE5!$C$4:$C$1223,SITE5!$E$4:$E$1223,_xlfn.XLOOKUP(A621,SITE5!$C$4:$C$1223,SITE5!$F$4:$F$1223)),_xlpm.cleanRaw,SUBSTITUTE(_xlpm.raw,"_PIN","."),_xlpm.mainPart,MID(_xlpm.cleanRaw,2,FIND(".",_xlpm.cleanRaw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1" t="str">
        <f>""</f>
        <v/>
      </c>
      <c r="K621" t="str">
        <f t="shared" si="9"/>
        <v>Y35;VSS;;16.4592;65.8368;;;;;</v>
      </c>
    </row>
    <row r="622" spans="1:11">
      <c r="A622" t="s">
        <v>3766</v>
      </c>
      <c r="B622" t="str">
        <f>_xlfn.XLOOKUP(A622,SITE1!$S$4:$S$1223,SITE1!$T$4:$T$1223)</f>
        <v>VCCGT</v>
      </c>
      <c r="C622" t="str" cm="1">
        <f t="array" ref="C622">_xlfn.TEXTJOIN(",",TRUE,_xlfn.UNIQUE(TRANSPOSE(_xlfn.MAP(_xlfn.XLOOKUP(A622,SITE1!$C$4:$C$1223,SITE1!$G$4:$L$1223),_xlfn.LAMBDA(_xlpm.x,IF(_xlpm.x&lt;&gt;"",TRIM(CLEAN(LEFT(_xlpm.x,FIND(".",_xlpm.x &amp; ".")-1))),""))))))</f>
        <v/>
      </c>
      <c r="D622">
        <v>13.167359999999899</v>
      </c>
      <c r="E622">
        <v>65.836799999999997</v>
      </c>
      <c r="F622" t="str">
        <f>_xlfn.LET(_xlpm.raw,_xlfn.XLOOKUP(A622,SITE1!$C$4:$C$1223,SITE1!$E$4:$E$1223,_xlfn.XLOOKUP(A622,SITE1!$C$4:$C$1223,SITE1!$F$4:$F$1223)),_xlpm.cleanRaw,SUBSTITUTE(SUBSTITUTE(_xlpm.raw,"_PIN","."),"PIN","."),_xlpm.mainPart,MID(_xlpm.cleanRaw,2,FIND(".",_xlpm.cleanRaw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_xlfn.LET(_xlpm.raw,_xlfn.XLOOKUP(A622,SITE3!$C$4:$C$1223,SITE3!$E$4:$E$1223,_xlfn.XLOOKUP(A622,SITE3!$C$4:$C$1223,SITE3!$F$4:$F$1223)),_xlpm.cleanRaw,SUBSTITUTE(_xlpm.raw,"_PIN","."),_xlpm.mainPart,MID(_xlpm.cleanRaw,2,FIND(".",_xlpm.cleanRaw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2" t="str">
        <f>_xlfn.LET(_xlpm.raw,_xlfn.XLOOKUP(A622,SITE5!$C$4:$C$1223,SITE5!$E$4:$E$1223,_xlfn.XLOOKUP(A622,SITE5!$C$4:$C$1223,SITE5!$F$4:$F$1223)),_xlpm.cleanRaw,SUBSTITUTE(_xlpm.raw,"_PIN","."),_xlpm.mainPart,MID(_xlpm.cleanRaw,2,FIND(".",_xlpm.cleanRaw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2" t="str">
        <f>_xlfn.LET(_xlpm.raw,_xlfn.XLOOKUP(A622,SITE5!$C$4:$C$1223,SITE5!$E$4:$E$1223,_xlfn.XLOOKUP(A622,SITE5!$C$4:$C$1223,SITE5!$F$4:$F$1223)),_xlpm.cleanRaw,SUBSTITUTE(_xlpm.raw,"_PIN","."),_xlpm.mainPart,MID(_xlpm.cleanRaw,2,FIND(".",_xlpm.cleanRaw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2" t="str">
        <f>""</f>
        <v/>
      </c>
      <c r="K622" t="str">
        <f t="shared" si="9"/>
        <v>Y36;VCCGT;;13.1673599999999;65.8368;;;;;</v>
      </c>
    </row>
    <row r="623" spans="1:11">
      <c r="A623" t="s">
        <v>4194</v>
      </c>
      <c r="B623" t="str">
        <f>_xlfn.XLOOKUP(A623,SITE1!$S$4:$S$1223,SITE1!$T$4:$T$1223)</f>
        <v>VSS</v>
      </c>
      <c r="C623" t="str" cm="1">
        <f t="array" ref="C623">_xlfn.TEXTJOIN(",",TRUE,_xlfn.UNIQUE(TRANSPOSE(_xlfn.MAP(_xlfn.XLOOKUP(A623,SITE1!$C$4:$C$1223,SITE1!$G$4:$L$1223),_xlfn.LAMBDA(_xlpm.x,IF(_xlpm.x&lt;&gt;"",TRIM(CLEAN(LEFT(_xlpm.x,FIND(".",_xlpm.x &amp; ".")-1))),""))))))</f>
        <v/>
      </c>
      <c r="D623">
        <v>9.8755199999999999</v>
      </c>
      <c r="E623">
        <v>65.836799999999997</v>
      </c>
      <c r="F623" t="str">
        <f>_xlfn.LET(_xlpm.raw,_xlfn.XLOOKUP(A623,SITE1!$C$4:$C$1223,SITE1!$E$4:$E$1223,_xlfn.XLOOKUP(A623,SITE1!$C$4:$C$1223,SITE1!$F$4:$F$1223)),_xlpm.cleanRaw,SUBSTITUTE(SUBSTITUTE(_xlpm.raw,"_PIN","."),"PIN","."),_xlpm.mainPart,MID(_xlpm.cleanRaw,2,FIND(".",_xlpm.cleanRaw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_xlfn.LET(_xlpm.raw,_xlfn.XLOOKUP(A623,SITE3!$C$4:$C$1223,SITE3!$E$4:$E$1223,_xlfn.XLOOKUP(A623,SITE3!$C$4:$C$1223,SITE3!$F$4:$F$1223)),_xlpm.cleanRaw,SUBSTITUTE(_xlpm.raw,"_PIN","."),_xlpm.mainPart,MID(_xlpm.cleanRaw,2,FIND(".",_xlpm.cleanRaw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3" t="str">
        <f>_xlfn.LET(_xlpm.raw,_xlfn.XLOOKUP(A623,SITE5!$C$4:$C$1223,SITE5!$E$4:$E$1223,_xlfn.XLOOKUP(A623,SITE5!$C$4:$C$1223,SITE5!$F$4:$F$1223)),_xlpm.cleanRaw,SUBSTITUTE(_xlpm.raw,"_PIN","."),_xlpm.mainPart,MID(_xlpm.cleanRaw,2,FIND(".",_xlpm.cleanRaw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3" t="str">
        <f>_xlfn.LET(_xlpm.raw,_xlfn.XLOOKUP(A623,SITE5!$C$4:$C$1223,SITE5!$E$4:$E$1223,_xlfn.XLOOKUP(A623,SITE5!$C$4:$C$1223,SITE5!$F$4:$F$1223)),_xlpm.cleanRaw,SUBSTITUTE(_xlpm.raw,"_PIN","."),_xlpm.mainPart,MID(_xlpm.cleanRaw,2,FIND(".",_xlpm.cleanRaw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3" t="str">
        <f>""</f>
        <v/>
      </c>
      <c r="K623" t="str">
        <f t="shared" si="9"/>
        <v>Y37;VSS;;9.87552;65.8368;;;;;</v>
      </c>
    </row>
    <row r="624" spans="1:11">
      <c r="A624" t="s">
        <v>3767</v>
      </c>
      <c r="B624" t="str">
        <f>_xlfn.XLOOKUP(A624,SITE1!$S$4:$S$1223,SITE1!$T$4:$T$1223)</f>
        <v>VCCGT</v>
      </c>
      <c r="C624" t="str" cm="1">
        <f t="array" ref="C624">_xlfn.TEXTJOIN(",",TRUE,_xlfn.UNIQUE(TRANSPOSE(_xlfn.MAP(_xlfn.XLOOKUP(A624,SITE1!$C$4:$C$1223,SITE1!$G$4:$L$1223),_xlfn.LAMBDA(_xlpm.x,IF(_xlpm.x&lt;&gt;"",TRIM(CLEAN(LEFT(_xlpm.x,FIND(".",_xlpm.x &amp; ".")-1))),""))))))</f>
        <v/>
      </c>
      <c r="D624">
        <v>6.5836799999999904</v>
      </c>
      <c r="E624">
        <v>65.836799999999997</v>
      </c>
      <c r="F624" t="str">
        <f>_xlfn.LET(_xlpm.raw,_xlfn.XLOOKUP(A624,SITE1!$C$4:$C$1223,SITE1!$E$4:$E$1223,_xlfn.XLOOKUP(A624,SITE1!$C$4:$C$1223,SITE1!$F$4:$F$1223)),_xlpm.cleanRaw,SUBSTITUTE(SUBSTITUTE(_xlpm.raw,"_PIN","."),"PIN","."),_xlpm.mainPart,MID(_xlpm.cleanRaw,2,FIND(".",_xlpm.cleanRaw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_xlfn.LET(_xlpm.raw,_xlfn.XLOOKUP(A624,SITE3!$C$4:$C$1223,SITE3!$E$4:$E$1223,_xlfn.XLOOKUP(A624,SITE3!$C$4:$C$1223,SITE3!$F$4:$F$1223)),_xlpm.cleanRaw,SUBSTITUTE(_xlpm.raw,"_PIN","."),_xlpm.mainPart,MID(_xlpm.cleanRaw,2,FIND(".",_xlpm.cleanRaw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4" t="str">
        <f>_xlfn.LET(_xlpm.raw,_xlfn.XLOOKUP(A624,SITE5!$C$4:$C$1223,SITE5!$E$4:$E$1223,_xlfn.XLOOKUP(A624,SITE5!$C$4:$C$1223,SITE5!$F$4:$F$1223)),_xlpm.cleanRaw,SUBSTITUTE(_xlpm.raw,"_PIN","."),_xlpm.mainPart,MID(_xlpm.cleanRaw,2,FIND(".",_xlpm.cleanRaw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4" t="str">
        <f>_xlfn.LET(_xlpm.raw,_xlfn.XLOOKUP(A624,SITE5!$C$4:$C$1223,SITE5!$E$4:$E$1223,_xlfn.XLOOKUP(A624,SITE5!$C$4:$C$1223,SITE5!$F$4:$F$1223)),_xlpm.cleanRaw,SUBSTITUTE(_xlpm.raw,"_PIN","."),_xlpm.mainPart,MID(_xlpm.cleanRaw,2,FIND(".",_xlpm.cleanRaw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4" t="str">
        <f>""</f>
        <v/>
      </c>
      <c r="K624" t="str">
        <f t="shared" si="9"/>
        <v>Y38;VCCGT;;6.58367999999999;65.8368;;;;;</v>
      </c>
    </row>
    <row r="625" spans="1:11">
      <c r="A625" t="s">
        <v>359</v>
      </c>
      <c r="B625" t="str">
        <f>_xlfn.XLOOKUP(A625,SITE1!$S$4:$S$1223,SITE1!$T$4:$T$1223)</f>
        <v>NC11</v>
      </c>
      <c r="C625" t="str" cm="1">
        <f t="array" ref="C625">_xlfn.TEXTJOIN(",",TRUE,_xlfn.UNIQUE(TRANSPOSE(_xlfn.MAP(_xlfn.XLOOKUP(A625,SITE1!$C$4:$C$1223,SITE1!$G$4:$L$1223),_xlfn.LAMBDA(_xlpm.x,IF(_xlpm.x&lt;&gt;"",TRIM(CLEAN(LEFT(_xlpm.x,FIND(".",_xlpm.x &amp; ".")-1))),""))))))</f>
        <v/>
      </c>
      <c r="D625">
        <v>3.2918399999999899</v>
      </c>
      <c r="E625">
        <v>65.836799999999997</v>
      </c>
      <c r="F625" t="str">
        <f>_xlfn.LET(_xlpm.raw,_xlfn.XLOOKUP(A625,SITE1!$C$4:$C$1223,SITE1!$E$4:$E$1223,_xlfn.XLOOKUP(A625,SITE1!$C$4:$C$1223,SITE1!$F$4:$F$1223)),_xlpm.cleanRaw,SUBSTITUTE(SUBSTITUTE(_xlpm.raw,"_PIN","."),"PIN","."),_xlpm.mainPart,MID(_xlpm.cleanRaw,2,FIND(".",_xlpm.cleanRaw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_xlfn.LET(_xlpm.raw,_xlfn.XLOOKUP(A625,SITE3!$C$4:$C$1223,SITE3!$E$4:$E$1223,_xlfn.XLOOKUP(A625,SITE3!$C$4:$C$1223,SITE3!$F$4:$F$1223)),_xlpm.cleanRaw,SUBSTITUTE(_xlpm.raw,"_PIN","."),_xlpm.mainPart,MID(_xlpm.cleanRaw,2,FIND(".",_xlpm.cleanRaw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5" t="str">
        <f>_xlfn.LET(_xlpm.raw,_xlfn.XLOOKUP(A625,SITE5!$C$4:$C$1223,SITE5!$E$4:$E$1223,_xlfn.XLOOKUP(A625,SITE5!$C$4:$C$1223,SITE5!$F$4:$F$1223)),_xlpm.cleanRaw,SUBSTITUTE(_xlpm.raw,"_PIN","."),_xlpm.mainPart,MID(_xlpm.cleanRaw,2,FIND(".",_xlpm.cleanRaw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5" t="str">
        <f>_xlfn.LET(_xlpm.raw,_xlfn.XLOOKUP(A625,SITE5!$C$4:$C$1223,SITE5!$E$4:$E$1223,_xlfn.XLOOKUP(A625,SITE5!$C$4:$C$1223,SITE5!$F$4:$F$1223)),_xlpm.cleanRaw,SUBSTITUTE(_xlpm.raw,"_PIN","."),_xlpm.mainPart,MID(_xlpm.cleanRaw,2,FIND(".",_xlpm.cleanRaw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5" t="str">
        <f>""</f>
        <v/>
      </c>
      <c r="K625" t="str">
        <f t="shared" si="9"/>
        <v>Y39;NC11;;3.29183999999999;65.8368;;;;;</v>
      </c>
    </row>
    <row r="626" spans="1:11">
      <c r="A626" t="s">
        <v>361</v>
      </c>
      <c r="B626" t="str">
        <f>_xlfn.XLOOKUP(A626,SITE1!$S$4:$S$1223,SITE1!$T$4:$T$1223)</f>
        <v>NC12</v>
      </c>
      <c r="C626" t="str" cm="1">
        <f t="array" ref="C626">_xlfn.TEXTJOIN(",",TRUE,_xlfn.UNIQUE(TRANSPOSE(_xlfn.MAP(_xlfn.XLOOKUP(A626,SITE1!$C$4:$C$1223,SITE1!$G$4:$L$1223),_xlfn.LAMBDA(_xlpm.x,IF(_xlpm.x&lt;&gt;"",TRIM(CLEAN(LEFT(_xlpm.x,FIND(".",_xlpm.x &amp; ".")-1))),""))))))</f>
        <v/>
      </c>
      <c r="D626">
        <v>0</v>
      </c>
      <c r="E626">
        <v>65.836799999999997</v>
      </c>
      <c r="F626" t="str">
        <f>_xlfn.LET(_xlpm.raw,_xlfn.XLOOKUP(A626,SITE1!$C$4:$C$1223,SITE1!$E$4:$E$1223,_xlfn.XLOOKUP(A626,SITE1!$C$4:$C$1223,SITE1!$F$4:$F$1223)),_xlpm.cleanRaw,SUBSTITUTE(SUBSTITUTE(_xlpm.raw,"_PIN","."),"PIN","."),_xlpm.mainPart,MID(_xlpm.cleanRaw,2,FIND(".",_xlpm.cleanRaw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6" t="str">
        <f>_xlfn.LET(_xlpm.raw,_xlfn.XLOOKUP(A626,SITE3!$C$4:$C$1223,SITE3!$E$4:$E$1223,_xlfn.XLOOKUP(A626,SITE3!$C$4:$C$1223,SITE3!$F$4:$F$1223)),_xlpm.cleanRaw,SUBSTITUTE(_xlpm.raw,"_PIN","."),_xlpm.mainPart,MID(_xlpm.cleanRaw,2,FIND(".",_xlpm.cleanRaw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6" t="str">
        <f>_xlfn.LET(_xlpm.raw,_xlfn.XLOOKUP(A626,SITE5!$C$4:$C$1223,SITE5!$E$4:$E$1223,_xlfn.XLOOKUP(A626,SITE5!$C$4:$C$1223,SITE5!$F$4:$F$1223)),_xlpm.cleanRaw,SUBSTITUTE(_xlpm.raw,"_PIN","."),_xlpm.mainPart,MID(_xlpm.cleanRaw,2,FIND(".",_xlpm.cleanRaw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6" t="str">
        <f>_xlfn.LET(_xlpm.raw,_xlfn.XLOOKUP(A626,SITE5!$C$4:$C$1223,SITE5!$E$4:$E$1223,_xlfn.XLOOKUP(A626,SITE5!$C$4:$C$1223,SITE5!$F$4:$F$1223)),_xlpm.cleanRaw,SUBSTITUTE(_xlpm.raw,"_PIN","."),_xlpm.mainPart,MID(_xlpm.cleanRaw,2,FIND(".",_xlpm.cleanRaw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6" t="str">
        <f>""</f>
        <v/>
      </c>
      <c r="K626" t="str">
        <f t="shared" si="9"/>
        <v>Y40;NC12;;0;65.8368;;;;;</v>
      </c>
    </row>
    <row r="627" spans="1:11">
      <c r="A627" t="s">
        <v>2728</v>
      </c>
      <c r="B627" t="str">
        <f>_xlfn.XLOOKUP(A627,SITE1!$S$4:$S$1223,SITE1!$T$4:$T$1223)</f>
        <v>HVM_CLK_P</v>
      </c>
      <c r="C627" t="str" cm="1">
        <f t="array" ref="C627">_xlfn.TEXTJOIN(",",TRUE,_xlfn.UNIQUE(TRANSPOSE(_xlfn.MAP(_xlfn.XLOOKUP(A627,SITE1!$C$4:$C$1223,SITE1!$G$4:$L$1223),_xlfn.LAMBDA(_xlpm.x,IF(_xlpm.x&lt;&gt;"",TRIM(CLEAN(LEFT(_xlpm.x,FIND(".",_xlpm.x &amp; ".")-1))),""))))))</f>
        <v>TPA46</v>
      </c>
      <c r="D627">
        <v>128.38176000000001</v>
      </c>
      <c r="E627">
        <v>62.544960000000003</v>
      </c>
      <c r="F627" t="str">
        <f>_xlfn.LET(_xlpm.raw,_xlfn.XLOOKUP(A627,SITE1!$C$4:$C$1223,SITE1!$E$4:$E$1223,_xlfn.XLOOKUP(A627,SITE1!$C$4:$C$1223,SITE1!$F$4:$F$1223)),_xlpm.cleanRaw,SUBSTITUTE(SUBSTITUTE(_xlpm.raw,"_PIN","."),"PIN","."),_xlpm.mainPart,MID(_xlpm.cleanRaw,2,FIND(".",_xlpm.cleanRaw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G627" t="str">
        <f>_xlfn.LET(_xlpm.raw,_xlfn.XLOOKUP(A627,SITE3!$C$4:$C$1223,SITE3!$E$4:$E$1223,_xlfn.XLOOKUP(A627,SITE3!$C$4:$C$1223,SITE3!$F$4:$F$1223)),_xlpm.cleanRaw,SUBSTITUTE(_xlpm.raw,"_PIN","."),_xlpm.mainPart,MID(_xlpm.cleanRaw,2,FIND(".",_xlpm.cleanRaw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807012</v>
      </c>
      <c r="H627" t="str">
        <f>_xlfn.LET(_xlpm.raw,_xlfn.XLOOKUP(A627,SITE5!$C$4:$C$1223,SITE5!$E$4:$E$1223,_xlfn.XLOOKUP(A627,SITE5!$C$4:$C$1223,SITE5!$F$4:$F$1223)),_xlpm.cleanRaw,SUBSTITUTE(_xlpm.raw,"_PIN","."),_xlpm.mainPart,MID(_xlpm.cleanRaw,2,FIND(".",_xlpm.cleanRaw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I627" t="str">
        <f>_xlfn.LET(_xlpm.raw,_xlfn.XLOOKUP(A627,SITE5!$C$4:$C$1223,SITE5!$E$4:$E$1223,_xlfn.XLOOKUP(A627,SITE5!$C$4:$C$1223,SITE5!$F$4:$F$1223)),_xlpm.cleanRaw,SUBSTITUTE(_xlpm.raw,"_PIN","."),_xlpm.mainPart,MID(_xlpm.cleanRaw,2,FIND(".",_xlpm.cleanRaw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J627" t="str">
        <f>""</f>
        <v/>
      </c>
      <c r="K627" t="str">
        <f t="shared" si="9"/>
        <v>AA1;HVM_CLK_P;TPA46;128.38176;62.54496;507124;807012;602066;602066;</v>
      </c>
    </row>
    <row r="628" spans="1:11">
      <c r="A628" t="s">
        <v>3837</v>
      </c>
      <c r="B628" t="str">
        <f>_xlfn.XLOOKUP(A628,SITE1!$S$4:$S$1223,SITE1!$T$4:$T$1223)</f>
        <v>VSS</v>
      </c>
      <c r="C628" t="str" cm="1">
        <f t="array" ref="C628">_xlfn.TEXTJOIN(",",TRUE,_xlfn.UNIQUE(TRANSPOSE(_xlfn.MAP(_xlfn.XLOOKUP(A628,SITE1!$C$4:$C$1223,SITE1!$G$4:$L$1223),_xlfn.LAMBDA(_xlpm.x,IF(_xlpm.x&lt;&gt;"",TRIM(CLEAN(LEFT(_xlpm.x,FIND(".",_xlpm.x &amp; ".")-1))),""))))))</f>
        <v/>
      </c>
      <c r="D628">
        <v>125.08992000000001</v>
      </c>
      <c r="E628">
        <v>62.544960000000003</v>
      </c>
      <c r="F628" t="str">
        <f>_xlfn.LET(_xlpm.raw,_xlfn.XLOOKUP(A628,SITE1!$C$4:$C$1223,SITE1!$E$4:$E$1223,_xlfn.XLOOKUP(A628,SITE1!$C$4:$C$1223,SITE1!$F$4:$F$1223)),_xlpm.cleanRaw,SUBSTITUTE(SUBSTITUTE(_xlpm.raw,"_PIN","."),"PIN","."),_xlpm.mainPart,MID(_xlpm.cleanRaw,2,FIND(".",_xlpm.cleanRaw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_xlfn.LET(_xlpm.raw,_xlfn.XLOOKUP(A628,SITE3!$C$4:$C$1223,SITE3!$E$4:$E$1223,_xlfn.XLOOKUP(A628,SITE3!$C$4:$C$1223,SITE3!$F$4:$F$1223)),_xlpm.cleanRaw,SUBSTITUTE(_xlpm.raw,"_PIN","."),_xlpm.mainPart,MID(_xlpm.cleanRaw,2,FIND(".",_xlpm.cleanRaw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8" t="str">
        <f>_xlfn.LET(_xlpm.raw,_xlfn.XLOOKUP(A628,SITE5!$C$4:$C$1223,SITE5!$E$4:$E$1223,_xlfn.XLOOKUP(A628,SITE5!$C$4:$C$1223,SITE5!$F$4:$F$1223)),_xlpm.cleanRaw,SUBSTITUTE(_xlpm.raw,"_PIN","."),_xlpm.mainPart,MID(_xlpm.cleanRaw,2,FIND(".",_xlpm.cleanRaw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8" t="str">
        <f>_xlfn.LET(_xlpm.raw,_xlfn.XLOOKUP(A628,SITE5!$C$4:$C$1223,SITE5!$E$4:$E$1223,_xlfn.XLOOKUP(A628,SITE5!$C$4:$C$1223,SITE5!$F$4:$F$1223)),_xlpm.cleanRaw,SUBSTITUTE(_xlpm.raw,"_PIN","."),_xlpm.mainPart,MID(_xlpm.cleanRaw,2,FIND(".",_xlpm.cleanRaw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8" t="str">
        <f>""</f>
        <v/>
      </c>
      <c r="K628" t="str">
        <f t="shared" si="9"/>
        <v>AA2;VSS;;125.08992;62.54496;;;;;</v>
      </c>
    </row>
    <row r="629" spans="1:11">
      <c r="A629" t="s">
        <v>3797</v>
      </c>
      <c r="B629" t="str">
        <f>_xlfn.XLOOKUP(A629,SITE1!$S$4:$S$1223,SITE1!$T$4:$T$1223)</f>
        <v>VCCIO_0</v>
      </c>
      <c r="C629" t="str" cm="1">
        <f t="array" ref="C629">_xlfn.TEXTJOIN(",",TRUE,_xlfn.UNIQUE(TRANSPOSE(_xlfn.MAP(_xlfn.XLOOKUP(A629,SITE1!$C$4:$C$1223,SITE1!$G$4:$L$1223),_xlfn.LAMBDA(_xlpm.x,IF(_xlpm.x&lt;&gt;"",TRIM(CLEAN(LEFT(_xlpm.x,FIND(".",_xlpm.x &amp; ".")-1))),""))))))</f>
        <v/>
      </c>
      <c r="D629">
        <v>121.79808</v>
      </c>
      <c r="E629">
        <v>62.544960000000003</v>
      </c>
      <c r="F629" t="str">
        <f>_xlfn.LET(_xlpm.raw,_xlfn.XLOOKUP(A629,SITE1!$C$4:$C$1223,SITE1!$E$4:$E$1223,_xlfn.XLOOKUP(A629,SITE1!$C$4:$C$1223,SITE1!$F$4:$F$1223)),_xlpm.cleanRaw,SUBSTITUTE(SUBSTITUTE(_xlpm.raw,"_PIN","."),"PIN","."),_xlpm.mainPart,MID(_xlpm.cleanRaw,2,FIND(".",_xlpm.cleanRaw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9" t="str">
        <f>_xlfn.LET(_xlpm.raw,_xlfn.XLOOKUP(A629,SITE3!$C$4:$C$1223,SITE3!$E$4:$E$1223,_xlfn.XLOOKUP(A629,SITE3!$C$4:$C$1223,SITE3!$F$4:$F$1223)),_xlpm.cleanRaw,SUBSTITUTE(_xlpm.raw,"_PIN","."),_xlpm.mainPart,MID(_xlpm.cleanRaw,2,FIND(".",_xlpm.cleanRaw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9" t="str">
        <f>_xlfn.LET(_xlpm.raw,_xlfn.XLOOKUP(A629,SITE5!$C$4:$C$1223,SITE5!$E$4:$E$1223,_xlfn.XLOOKUP(A629,SITE5!$C$4:$C$1223,SITE5!$F$4:$F$1223)),_xlpm.cleanRaw,SUBSTITUTE(_xlpm.raw,"_PIN","."),_xlpm.mainPart,MID(_xlpm.cleanRaw,2,FIND(".",_xlpm.cleanRaw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9" t="str">
        <f>_xlfn.LET(_xlpm.raw,_xlfn.XLOOKUP(A629,SITE5!$C$4:$C$1223,SITE5!$E$4:$E$1223,_xlfn.XLOOKUP(A629,SITE5!$C$4:$C$1223,SITE5!$F$4:$F$1223)),_xlpm.cleanRaw,SUBSTITUTE(_xlpm.raw,"_PIN","."),_xlpm.mainPart,MID(_xlpm.cleanRaw,2,FIND(".",_xlpm.cleanRaw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9" t="str">
        <f>""</f>
        <v/>
      </c>
      <c r="K629" t="str">
        <f t="shared" si="9"/>
        <v>AA3;VCCIO_0;;121.79808;62.54496;;;;;</v>
      </c>
    </row>
    <row r="630" spans="1:11">
      <c r="A630" t="s">
        <v>131</v>
      </c>
      <c r="B630" t="str">
        <f>_xlfn.XLOOKUP(A630,SITE1!$S$4:$S$1223,SITE1!$T$4:$T$1223)</f>
        <v>DMI_TXN[5]</v>
      </c>
      <c r="C630" t="str" cm="1">
        <f t="array" ref="C630">_xlfn.TEXTJOIN(",",TRUE,_xlfn.UNIQUE(TRANSPOSE(_xlfn.MAP(_xlfn.XLOOKUP(A630,SITE1!$C$4:$C$1223,SITE1!$G$4:$L$1223),_xlfn.LAMBDA(_xlpm.x,IF(_xlpm.x&lt;&gt;"",TRIM(CLEAN(LEFT(_xlpm.x,FIND(".",_xlpm.x &amp; ".")-1))),""))))))</f>
        <v/>
      </c>
      <c r="D630">
        <v>118.50624000000001</v>
      </c>
      <c r="E630">
        <v>62.544960000000003</v>
      </c>
      <c r="F630" t="str">
        <f>_xlfn.LET(_xlpm.raw,_xlfn.XLOOKUP(A630,SITE1!$C$4:$C$1223,SITE1!$E$4:$E$1223,_xlfn.XLOOKUP(A630,SITE1!$C$4:$C$1223,SITE1!$F$4:$F$1223)),_xlpm.cleanRaw,SUBSTITUTE(SUBSTITUTE(_xlpm.raw,"_PIN","."),"PIN","."),_xlpm.mainPart,MID(_xlpm.cleanRaw,2,FIND(".",_xlpm.cleanRaw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G630" t="str">
        <f>_xlfn.LET(_xlpm.raw,_xlfn.XLOOKUP(A630,SITE3!$C$4:$C$1223,SITE3!$E$4:$E$1223,_xlfn.XLOOKUP(A630,SITE3!$C$4:$C$1223,SITE3!$F$4:$F$1223)),_xlpm.cleanRaw,SUBSTITUTE(_xlpm.raw,"_PIN","."),_xlpm.mainPart,MID(_xlpm.cleanRaw,2,FIND(".",_xlpm.cleanRaw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807020</v>
      </c>
      <c r="H630" t="str">
        <f>_xlfn.LET(_xlpm.raw,_xlfn.XLOOKUP(A630,SITE5!$C$4:$C$1223,SITE5!$E$4:$E$1223,_xlfn.XLOOKUP(A630,SITE5!$C$4:$C$1223,SITE5!$F$4:$F$1223)),_xlpm.cleanRaw,SUBSTITUTE(_xlpm.raw,"_PIN","."),_xlpm.mainPart,MID(_xlpm.cleanRaw,2,FIND(".",_xlpm.cleanRaw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I630" t="str">
        <f>_xlfn.LET(_xlpm.raw,_xlfn.XLOOKUP(A630,SITE5!$C$4:$C$1223,SITE5!$E$4:$E$1223,_xlfn.XLOOKUP(A630,SITE5!$C$4:$C$1223,SITE5!$F$4:$F$1223)),_xlpm.cleanRaw,SUBSTITUTE(_xlpm.raw,"_PIN","."),_xlpm.mainPart,MID(_xlpm.cleanRaw,2,FIND(".",_xlpm.cleanRaw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J630" t="str">
        <f>""</f>
        <v/>
      </c>
      <c r="K630" t="str">
        <f t="shared" si="9"/>
        <v>AA4;DMI_TXN[5];;118.50624;62.54496;508068;807020;603085;603085;</v>
      </c>
    </row>
    <row r="631" spans="1:11">
      <c r="A631" t="s">
        <v>155</v>
      </c>
      <c r="B631" t="str">
        <f>_xlfn.XLOOKUP(A631,SITE1!$S$4:$S$1223,SITE1!$T$4:$T$1223)</f>
        <v>DMI_TXP[5]</v>
      </c>
      <c r="C631" t="str" cm="1">
        <f t="array" ref="C631">_xlfn.TEXTJOIN(",",TRUE,_xlfn.UNIQUE(TRANSPOSE(_xlfn.MAP(_xlfn.XLOOKUP(A631,SITE1!$C$4:$C$1223,SITE1!$G$4:$L$1223),_xlfn.LAMBDA(_xlpm.x,IF(_xlpm.x&lt;&gt;"",TRIM(CLEAN(LEFT(_xlpm.x,FIND(".",_xlpm.x &amp; ".")-1))),""))))))</f>
        <v/>
      </c>
      <c r="D631">
        <v>115.2144</v>
      </c>
      <c r="E631">
        <v>62.544960000000003</v>
      </c>
      <c r="F631" t="str">
        <f>_xlfn.LET(_xlpm.raw,_xlfn.XLOOKUP(A631,SITE1!$C$4:$C$1223,SITE1!$E$4:$E$1223,_xlfn.XLOOKUP(A631,SITE1!$C$4:$C$1223,SITE1!$F$4:$F$1223)),_xlpm.cleanRaw,SUBSTITUTE(SUBSTITUTE(_xlpm.raw,"_PIN","."),"PIN","."),_xlpm.mainPart,MID(_xlpm.cleanRaw,2,FIND(".",_xlpm.cleanRaw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G631" t="str">
        <f>_xlfn.LET(_xlpm.raw,_xlfn.XLOOKUP(A631,SITE3!$C$4:$C$1223,SITE3!$E$4:$E$1223,_xlfn.XLOOKUP(A631,SITE3!$C$4:$C$1223,SITE3!$F$4:$F$1223)),_xlpm.cleanRaw,SUBSTITUTE(_xlpm.raw,"_PIN","."),_xlpm.mainPart,MID(_xlpm.cleanRaw,2,FIND(".",_xlpm.cleanRaw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807022</v>
      </c>
      <c r="H631" t="str">
        <f>_xlfn.LET(_xlpm.raw,_xlfn.XLOOKUP(A631,SITE5!$C$4:$C$1223,SITE5!$E$4:$E$1223,_xlfn.XLOOKUP(A631,SITE5!$C$4:$C$1223,SITE5!$F$4:$F$1223)),_xlpm.cleanRaw,SUBSTITUTE(_xlpm.raw,"_PIN","."),_xlpm.mainPart,MID(_xlpm.cleanRaw,2,FIND(".",_xlpm.cleanRaw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I631" t="str">
        <f>_xlfn.LET(_xlpm.raw,_xlfn.XLOOKUP(A631,SITE5!$C$4:$C$1223,SITE5!$E$4:$E$1223,_xlfn.XLOOKUP(A631,SITE5!$C$4:$C$1223,SITE5!$F$4:$F$1223)),_xlpm.cleanRaw,SUBSTITUTE(_xlpm.raw,"_PIN","."),_xlpm.mainPart,MID(_xlpm.cleanRaw,2,FIND(".",_xlpm.cleanRaw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J631" t="str">
        <f>""</f>
        <v/>
      </c>
      <c r="K631" t="str">
        <f t="shared" si="9"/>
        <v>AA5;DMI_TXP[5];;115.2144;62.54496;508070;807022;603086;603086;</v>
      </c>
    </row>
    <row r="632" spans="1:11">
      <c r="A632" t="s">
        <v>3839</v>
      </c>
      <c r="B632" t="str">
        <f>_xlfn.XLOOKUP(A632,SITE1!$S$4:$S$1223,SITE1!$T$4:$T$1223)</f>
        <v>VSS</v>
      </c>
      <c r="C632" t="str" cm="1">
        <f t="array" ref="C632">_xlfn.TEXTJOIN(",",TRUE,_xlfn.UNIQUE(TRANSPOSE(_xlfn.MAP(_xlfn.XLOOKUP(A632,SITE1!$C$4:$C$1223,SITE1!$G$4:$L$1223),_xlfn.LAMBDA(_xlpm.x,IF(_xlpm.x&lt;&gt;"",TRIM(CLEAN(LEFT(_xlpm.x,FIND(".",_xlpm.x &amp; ".")-1))),""))))))</f>
        <v/>
      </c>
      <c r="D632">
        <v>111.92256</v>
      </c>
      <c r="E632">
        <v>62.544960000000003</v>
      </c>
      <c r="F632" t="str">
        <f>_xlfn.LET(_xlpm.raw,_xlfn.XLOOKUP(A632,SITE1!$C$4:$C$1223,SITE1!$E$4:$E$1223,_xlfn.XLOOKUP(A632,SITE1!$C$4:$C$1223,SITE1!$F$4:$F$1223)),_xlpm.cleanRaw,SUBSTITUTE(SUBSTITUTE(_xlpm.raw,"_PIN","."),"PIN","."),_xlpm.mainPart,MID(_xlpm.cleanRaw,2,FIND(".",_xlpm.cleanRaw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2" t="str">
        <f>_xlfn.LET(_xlpm.raw,_xlfn.XLOOKUP(A632,SITE3!$C$4:$C$1223,SITE3!$E$4:$E$1223,_xlfn.XLOOKUP(A632,SITE3!$C$4:$C$1223,SITE3!$F$4:$F$1223)),_xlpm.cleanRaw,SUBSTITUTE(_xlpm.raw,"_PIN","."),_xlpm.mainPart,MID(_xlpm.cleanRaw,2,FIND(".",_xlpm.cleanRaw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2" t="str">
        <f>_xlfn.LET(_xlpm.raw,_xlfn.XLOOKUP(A632,SITE5!$C$4:$C$1223,SITE5!$E$4:$E$1223,_xlfn.XLOOKUP(A632,SITE5!$C$4:$C$1223,SITE5!$F$4:$F$1223)),_xlpm.cleanRaw,SUBSTITUTE(_xlpm.raw,"_PIN","."),_xlpm.mainPart,MID(_xlpm.cleanRaw,2,FIND(".",_xlpm.cleanRaw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2" t="str">
        <f>_xlfn.LET(_xlpm.raw,_xlfn.XLOOKUP(A632,SITE5!$C$4:$C$1223,SITE5!$E$4:$E$1223,_xlfn.XLOOKUP(A632,SITE5!$C$4:$C$1223,SITE5!$F$4:$F$1223)),_xlpm.cleanRaw,SUBSTITUTE(_xlpm.raw,"_PIN","."),_xlpm.mainPart,MID(_xlpm.cleanRaw,2,FIND(".",_xlpm.cleanRaw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2" t="str">
        <f>""</f>
        <v/>
      </c>
      <c r="K632" t="str">
        <f t="shared" si="9"/>
        <v>AA6;VSS;;111.92256;62.54496;;;;;</v>
      </c>
    </row>
    <row r="633" spans="1:11">
      <c r="A633" t="s">
        <v>100</v>
      </c>
      <c r="B633" t="str">
        <f>_xlfn.XLOOKUP(A633,SITE1!$S$4:$S$1223,SITE1!$T$4:$T$1223)</f>
        <v>DMI_RXP[4]</v>
      </c>
      <c r="C633" t="str" cm="1">
        <f t="array" ref="C633">_xlfn.TEXTJOIN(",",TRUE,_xlfn.UNIQUE(TRANSPOSE(_xlfn.MAP(_xlfn.XLOOKUP(A633,SITE1!$C$4:$C$1223,SITE1!$G$4:$L$1223),_xlfn.LAMBDA(_xlpm.x,IF(_xlpm.x&lt;&gt;"",TRIM(CLEAN(LEFT(_xlpm.x,FIND(".",_xlpm.x &amp; ".")-1))),""))))))</f>
        <v/>
      </c>
      <c r="D633">
        <v>108.63072</v>
      </c>
      <c r="E633">
        <v>62.544960000000003</v>
      </c>
      <c r="F633" t="str">
        <f>_xlfn.LET(_xlpm.raw,_xlfn.XLOOKUP(A633,SITE1!$C$4:$C$1223,SITE1!$E$4:$E$1223,_xlfn.XLOOKUP(A633,SITE1!$C$4:$C$1223,SITE1!$F$4:$F$1223)),_xlpm.cleanRaw,SUBSTITUTE(SUBSTITUTE(_xlpm.raw,"_PIN","."),"PIN","."),_xlpm.mainPart,MID(_xlpm.cleanRaw,2,FIND(".",_xlpm.cleanRaw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506003</v>
      </c>
      <c r="G633" t="str">
        <f>_xlfn.LET(_xlpm.raw,_xlfn.XLOOKUP(A633,SITE3!$C$4:$C$1223,SITE3!$E$4:$E$1223,_xlfn.XLOOKUP(A633,SITE3!$C$4:$C$1223,SITE3!$F$4:$F$1223)),_xlpm.cleanRaw,SUBSTITUTE(_xlpm.raw,"_PIN","."),_xlpm.mainPart,MID(_xlpm.cleanRaw,2,FIND(".",_xlpm.cleanRaw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807019</v>
      </c>
      <c r="H633" t="str">
        <f>_xlfn.LET(_xlpm.raw,_xlfn.XLOOKUP(A633,SITE5!$C$4:$C$1223,SITE5!$E$4:$E$1223,_xlfn.XLOOKUP(A633,SITE5!$C$4:$C$1223,SITE5!$F$4:$F$1223)),_xlpm.cleanRaw,SUBSTITUTE(_xlpm.raw,"_PIN","."),_xlpm.mainPart,MID(_xlpm.cleanRaw,2,FIND(".",_xlpm.cleanRaw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I633" t="str">
        <f>_xlfn.LET(_xlpm.raw,_xlfn.XLOOKUP(A633,SITE5!$C$4:$C$1223,SITE5!$E$4:$E$1223,_xlfn.XLOOKUP(A633,SITE5!$C$4:$C$1223,SITE5!$F$4:$F$1223)),_xlpm.cleanRaw,SUBSTITUTE(_xlpm.raw,"_PIN","."),_xlpm.mainPart,MID(_xlpm.cleanRaw,2,FIND(".",_xlpm.cleanRaw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J633" t="str">
        <f>""</f>
        <v/>
      </c>
      <c r="K633" t="str">
        <f t="shared" si="9"/>
        <v>AA7;DMI_RXP[4];;108.63072;62.54496;506003;807019;603092;603092;</v>
      </c>
    </row>
    <row r="634" spans="1:11">
      <c r="A634" t="s">
        <v>76</v>
      </c>
      <c r="B634" t="str">
        <f>_xlfn.XLOOKUP(A634,SITE1!$S$4:$S$1223,SITE1!$T$4:$T$1223)</f>
        <v>DMI_RXN[4]</v>
      </c>
      <c r="C634" t="str" cm="1">
        <f t="array" ref="C634">_xlfn.TEXTJOIN(",",TRUE,_xlfn.UNIQUE(TRANSPOSE(_xlfn.MAP(_xlfn.XLOOKUP(A634,SITE1!$C$4:$C$1223,SITE1!$G$4:$L$1223),_xlfn.LAMBDA(_xlpm.x,IF(_xlpm.x&lt;&gt;"",TRIM(CLEAN(LEFT(_xlpm.x,FIND(".",_xlpm.x &amp; ".")-1))),""))))))</f>
        <v/>
      </c>
      <c r="D634">
        <v>105.33887999999899</v>
      </c>
      <c r="E634">
        <v>62.544960000000003</v>
      </c>
      <c r="F634" t="str">
        <f>_xlfn.LET(_xlpm.raw,_xlfn.XLOOKUP(A634,SITE1!$C$4:$C$1223,SITE1!$E$4:$E$1223,_xlfn.XLOOKUP(A634,SITE1!$C$4:$C$1223,SITE1!$F$4:$F$1223)),_xlpm.cleanRaw,SUBSTITUTE(SUBSTITUTE(_xlpm.raw,"_PIN","."),"PIN","."),_xlpm.mainPart,MID(_xlpm.cleanRaw,2,FIND(".",_xlpm.cleanRaw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G634" t="str">
        <f>_xlfn.LET(_xlpm.raw,_xlfn.XLOOKUP(A634,SITE3!$C$4:$C$1223,SITE3!$E$4:$E$1223,_xlfn.XLOOKUP(A634,SITE3!$C$4:$C$1223,SITE3!$F$4:$F$1223)),_xlpm.cleanRaw,SUBSTITUTE(_xlpm.raw,"_PIN","."),_xlpm.mainPart,MID(_xlpm.cleanRaw,2,FIND(".",_xlpm.cleanRaw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807021</v>
      </c>
      <c r="H634" t="str">
        <f>_xlfn.LET(_xlpm.raw,_xlfn.XLOOKUP(A634,SITE5!$C$4:$C$1223,SITE5!$E$4:$E$1223,_xlfn.XLOOKUP(A634,SITE5!$C$4:$C$1223,SITE5!$F$4:$F$1223)),_xlpm.cleanRaw,SUBSTITUTE(_xlpm.raw,"_PIN","."),_xlpm.mainPart,MID(_xlpm.cleanRaw,2,FIND(".",_xlpm.cleanRaw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I634" t="str">
        <f>_xlfn.LET(_xlpm.raw,_xlfn.XLOOKUP(A634,SITE5!$C$4:$C$1223,SITE5!$E$4:$E$1223,_xlfn.XLOOKUP(A634,SITE5!$C$4:$C$1223,SITE5!$F$4:$F$1223)),_xlpm.cleanRaw,SUBSTITUTE(_xlpm.raw,"_PIN","."),_xlpm.mainPart,MID(_xlpm.cleanRaw,2,FIND(".",_xlpm.cleanRaw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J634" t="str">
        <f>""</f>
        <v/>
      </c>
      <c r="K634" t="str">
        <f t="shared" si="9"/>
        <v>AA8;DMI_RXN[4];;105.338879999999;62.54496;506001;807021;603094;603094;</v>
      </c>
    </row>
    <row r="635" spans="1:11">
      <c r="A635" t="s">
        <v>3720</v>
      </c>
      <c r="B635" t="str">
        <f>_xlfn.XLOOKUP(A635,SITE1!$S$4:$S$1223,SITE1!$T$4:$T$1223)</f>
        <v>VCCGT</v>
      </c>
      <c r="C635" t="str" cm="1">
        <f t="array" ref="C635">_xlfn.TEXTJOIN(",",TRUE,_xlfn.UNIQUE(TRANSPOSE(_xlfn.MAP(_xlfn.XLOOKUP(A635,SITE1!$C$4:$C$1223,SITE1!$G$4:$L$1223),_xlfn.LAMBDA(_xlpm.x,IF(_xlpm.x&lt;&gt;"",TRIM(CLEAN(LEFT(_xlpm.x,FIND(".",_xlpm.x &amp; ".")-1))),""))))))</f>
        <v/>
      </c>
      <c r="D635">
        <v>26.334719999999901</v>
      </c>
      <c r="E635">
        <v>62.544960000000003</v>
      </c>
      <c r="F635" t="str">
        <f>_xlfn.LET(_xlpm.raw,_xlfn.XLOOKUP(A635,SITE1!$C$4:$C$1223,SITE1!$E$4:$E$1223,_xlfn.XLOOKUP(A635,SITE1!$C$4:$C$1223,SITE1!$F$4:$F$1223)),_xlpm.cleanRaw,SUBSTITUTE(SUBSTITUTE(_xlpm.raw,"_PIN","."),"PIN","."),_xlpm.mainPart,MID(_xlpm.cleanRaw,2,FIND(".",_xlpm.cleanRaw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5" t="str">
        <f>_xlfn.LET(_xlpm.raw,_xlfn.XLOOKUP(A635,SITE3!$C$4:$C$1223,SITE3!$E$4:$E$1223,_xlfn.XLOOKUP(A635,SITE3!$C$4:$C$1223,SITE3!$F$4:$F$1223)),_xlpm.cleanRaw,SUBSTITUTE(_xlpm.raw,"_PIN","."),_xlpm.mainPart,MID(_xlpm.cleanRaw,2,FIND(".",_xlpm.cleanRaw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5" t="str">
        <f>_xlfn.LET(_xlpm.raw,_xlfn.XLOOKUP(A635,SITE5!$C$4:$C$1223,SITE5!$E$4:$E$1223,_xlfn.XLOOKUP(A635,SITE5!$C$4:$C$1223,SITE5!$F$4:$F$1223)),_xlpm.cleanRaw,SUBSTITUTE(_xlpm.raw,"_PIN","."),_xlpm.mainPart,MID(_xlpm.cleanRaw,2,FIND(".",_xlpm.cleanRaw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5" t="str">
        <f>_xlfn.LET(_xlpm.raw,_xlfn.XLOOKUP(A635,SITE5!$C$4:$C$1223,SITE5!$E$4:$E$1223,_xlfn.XLOOKUP(A635,SITE5!$C$4:$C$1223,SITE5!$F$4:$F$1223)),_xlpm.cleanRaw,SUBSTITUTE(_xlpm.raw,"_PIN","."),_xlpm.mainPart,MID(_xlpm.cleanRaw,2,FIND(".",_xlpm.cleanRaw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5" t="str">
        <f>""</f>
        <v/>
      </c>
      <c r="K635" t="str">
        <f t="shared" si="9"/>
        <v>AA32;VCCGT;;26.3347199999999;62.54496;;;;;</v>
      </c>
    </row>
    <row r="636" spans="1:11">
      <c r="A636" t="s">
        <v>3838</v>
      </c>
      <c r="B636" t="str">
        <f>_xlfn.XLOOKUP(A636,SITE1!$S$4:$S$1223,SITE1!$T$4:$T$1223)</f>
        <v>VSS</v>
      </c>
      <c r="C636" t="str" cm="1">
        <f t="array" ref="C636">_xlfn.TEXTJOIN(",",TRUE,_xlfn.UNIQUE(TRANSPOSE(_xlfn.MAP(_xlfn.XLOOKUP(A636,SITE1!$C$4:$C$1223,SITE1!$G$4:$L$1223),_xlfn.LAMBDA(_xlpm.x,IF(_xlpm.x&lt;&gt;"",TRIM(CLEAN(LEFT(_xlpm.x,FIND(".",_xlpm.x &amp; ".")-1))),""))))))</f>
        <v/>
      </c>
      <c r="D636">
        <v>23.04288</v>
      </c>
      <c r="E636">
        <v>62.544960000000003</v>
      </c>
      <c r="F636" t="str">
        <f>_xlfn.LET(_xlpm.raw,_xlfn.XLOOKUP(A636,SITE1!$C$4:$C$1223,SITE1!$E$4:$E$1223,_xlfn.XLOOKUP(A636,SITE1!$C$4:$C$1223,SITE1!$F$4:$F$1223)),_xlpm.cleanRaw,SUBSTITUTE(SUBSTITUTE(_xlpm.raw,"_PIN","."),"PIN","."),_xlpm.mainPart,MID(_xlpm.cleanRaw,2,FIND(".",_xlpm.cleanRaw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6" t="str">
        <f>_xlfn.LET(_xlpm.raw,_xlfn.XLOOKUP(A636,SITE3!$C$4:$C$1223,SITE3!$E$4:$E$1223,_xlfn.XLOOKUP(A636,SITE3!$C$4:$C$1223,SITE3!$F$4:$F$1223)),_xlpm.cleanRaw,SUBSTITUTE(_xlpm.raw,"_PIN","."),_xlpm.mainPart,MID(_xlpm.cleanRaw,2,FIND(".",_xlpm.cleanRaw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6" t="str">
        <f>_xlfn.LET(_xlpm.raw,_xlfn.XLOOKUP(A636,SITE5!$C$4:$C$1223,SITE5!$E$4:$E$1223,_xlfn.XLOOKUP(A636,SITE5!$C$4:$C$1223,SITE5!$F$4:$F$1223)),_xlpm.cleanRaw,SUBSTITUTE(_xlpm.raw,"_PIN","."),_xlpm.mainPart,MID(_xlpm.cleanRaw,2,FIND(".",_xlpm.cleanRaw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6" t="str">
        <f>_xlfn.LET(_xlpm.raw,_xlfn.XLOOKUP(A636,SITE5!$C$4:$C$1223,SITE5!$E$4:$E$1223,_xlfn.XLOOKUP(A636,SITE5!$C$4:$C$1223,SITE5!$F$4:$F$1223)),_xlpm.cleanRaw,SUBSTITUTE(_xlpm.raw,"_PIN","."),_xlpm.mainPart,MID(_xlpm.cleanRaw,2,FIND(".",_xlpm.cleanRaw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6" t="str">
        <f>""</f>
        <v/>
      </c>
      <c r="K636" t="str">
        <f t="shared" si="9"/>
        <v>AA33;VSS;;23.04288;62.54496;;;;;</v>
      </c>
    </row>
    <row r="637" spans="1:11">
      <c r="A637" t="s">
        <v>3723</v>
      </c>
      <c r="B637" t="str">
        <f>_xlfn.XLOOKUP(A637,SITE1!$S$4:$S$1223,SITE1!$T$4:$T$1223)</f>
        <v>VCCGT</v>
      </c>
      <c r="C637" t="str" cm="1">
        <f t="array" ref="C637">_xlfn.TEXTJOIN(",",TRUE,_xlfn.UNIQUE(TRANSPOSE(_xlfn.MAP(_xlfn.XLOOKUP(A637,SITE1!$C$4:$C$1223,SITE1!$G$4:$L$1223),_xlfn.LAMBDA(_xlpm.x,IF(_xlpm.x&lt;&gt;"",TRIM(CLEAN(LEFT(_xlpm.x,FIND(".",_xlpm.x &amp; ".")-1))),""))))))</f>
        <v/>
      </c>
      <c r="D637">
        <v>19.75104</v>
      </c>
      <c r="E637">
        <v>62.544960000000003</v>
      </c>
      <c r="F637" t="str">
        <f>_xlfn.LET(_xlpm.raw,_xlfn.XLOOKUP(A637,SITE1!$C$4:$C$1223,SITE1!$E$4:$E$1223,_xlfn.XLOOKUP(A637,SITE1!$C$4:$C$1223,SITE1!$F$4:$F$1223)),_xlpm.cleanRaw,SUBSTITUTE(SUBSTITUTE(_xlpm.raw,"_PIN","."),"PIN","."),_xlpm.mainPart,MID(_xlpm.cleanRaw,2,FIND(".",_xlpm.cleanRaw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7" t="str">
        <f>_xlfn.LET(_xlpm.raw,_xlfn.XLOOKUP(A637,SITE3!$C$4:$C$1223,SITE3!$E$4:$E$1223,_xlfn.XLOOKUP(A637,SITE3!$C$4:$C$1223,SITE3!$F$4:$F$1223)),_xlpm.cleanRaw,SUBSTITUTE(_xlpm.raw,"_PIN","."),_xlpm.mainPart,MID(_xlpm.cleanRaw,2,FIND(".",_xlpm.cleanRaw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7" t="str">
        <f>_xlfn.LET(_xlpm.raw,_xlfn.XLOOKUP(A637,SITE5!$C$4:$C$1223,SITE5!$E$4:$E$1223,_xlfn.XLOOKUP(A637,SITE5!$C$4:$C$1223,SITE5!$F$4:$F$1223)),_xlpm.cleanRaw,SUBSTITUTE(_xlpm.raw,"_PIN","."),_xlpm.mainPart,MID(_xlpm.cleanRaw,2,FIND(".",_xlpm.cleanRaw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7" t="str">
        <f>_xlfn.LET(_xlpm.raw,_xlfn.XLOOKUP(A637,SITE5!$C$4:$C$1223,SITE5!$E$4:$E$1223,_xlfn.XLOOKUP(A637,SITE5!$C$4:$C$1223,SITE5!$F$4:$F$1223)),_xlpm.cleanRaw,SUBSTITUTE(_xlpm.raw,"_PIN","."),_xlpm.mainPart,MID(_xlpm.cleanRaw,2,FIND(".",_xlpm.cleanRaw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7" t="str">
        <f>""</f>
        <v/>
      </c>
      <c r="K637" t="str">
        <f t="shared" si="9"/>
        <v>AA34;VCCGT;;19.75104;62.54496;;;;;</v>
      </c>
    </row>
    <row r="638" spans="1:11">
      <c r="A638" t="s">
        <v>3724</v>
      </c>
      <c r="B638" t="str">
        <f>_xlfn.XLOOKUP(A638,SITE1!$S$4:$S$1223,SITE1!$T$4:$T$1223)</f>
        <v>VCCGT</v>
      </c>
      <c r="C638" t="str" cm="1">
        <f t="array" ref="C638">_xlfn.TEXTJOIN(",",TRUE,_xlfn.UNIQUE(TRANSPOSE(_xlfn.MAP(_xlfn.XLOOKUP(A638,SITE1!$C$4:$C$1223,SITE1!$G$4:$L$1223),_xlfn.LAMBDA(_xlpm.x,IF(_xlpm.x&lt;&gt;"",TRIM(CLEAN(LEFT(_xlpm.x,FIND(".",_xlpm.x &amp; ".")-1))),""))))))</f>
        <v/>
      </c>
      <c r="D638">
        <v>16.459199999999999</v>
      </c>
      <c r="E638">
        <v>62.544960000000003</v>
      </c>
      <c r="F638" t="str">
        <f>_xlfn.LET(_xlpm.raw,_xlfn.XLOOKUP(A638,SITE1!$C$4:$C$1223,SITE1!$E$4:$E$1223,_xlfn.XLOOKUP(A638,SITE1!$C$4:$C$1223,SITE1!$F$4:$F$1223)),_xlpm.cleanRaw,SUBSTITUTE(SUBSTITUTE(_xlpm.raw,"_PIN","."),"PIN","."),_xlpm.mainPart,MID(_xlpm.cleanRaw,2,FIND(".",_xlpm.cleanRaw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8" t="str">
        <f>_xlfn.LET(_xlpm.raw,_xlfn.XLOOKUP(A638,SITE3!$C$4:$C$1223,SITE3!$E$4:$E$1223,_xlfn.XLOOKUP(A638,SITE3!$C$4:$C$1223,SITE3!$F$4:$F$1223)),_xlpm.cleanRaw,SUBSTITUTE(_xlpm.raw,"_PIN","."),_xlpm.mainPart,MID(_xlpm.cleanRaw,2,FIND(".",_xlpm.cleanRaw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8" t="str">
        <f>_xlfn.LET(_xlpm.raw,_xlfn.XLOOKUP(A638,SITE5!$C$4:$C$1223,SITE5!$E$4:$E$1223,_xlfn.XLOOKUP(A638,SITE5!$C$4:$C$1223,SITE5!$F$4:$F$1223)),_xlpm.cleanRaw,SUBSTITUTE(_xlpm.raw,"_PIN","."),_xlpm.mainPart,MID(_xlpm.cleanRaw,2,FIND(".",_xlpm.cleanRaw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8" t="str">
        <f>_xlfn.LET(_xlpm.raw,_xlfn.XLOOKUP(A638,SITE5!$C$4:$C$1223,SITE5!$E$4:$E$1223,_xlfn.XLOOKUP(A638,SITE5!$C$4:$C$1223,SITE5!$F$4:$F$1223)),_xlpm.cleanRaw,SUBSTITUTE(_xlpm.raw,"_PIN","."),_xlpm.mainPart,MID(_xlpm.cleanRaw,2,FIND(".",_xlpm.cleanRaw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8" t="str">
        <f>""</f>
        <v/>
      </c>
      <c r="K638" t="str">
        <f t="shared" si="9"/>
        <v>AA35;VCCGT;;16.4592;62.54496;;;;;</v>
      </c>
    </row>
    <row r="639" spans="1:11">
      <c r="A639" t="s">
        <v>3725</v>
      </c>
      <c r="B639" t="str">
        <f>_xlfn.XLOOKUP(A639,SITE1!$S$4:$S$1223,SITE1!$T$4:$T$1223)</f>
        <v>VCCGT</v>
      </c>
      <c r="C639" t="str" cm="1">
        <f t="array" ref="C639">_xlfn.TEXTJOIN(",",TRUE,_xlfn.UNIQUE(TRANSPOSE(_xlfn.MAP(_xlfn.XLOOKUP(A639,SITE1!$C$4:$C$1223,SITE1!$G$4:$L$1223),_xlfn.LAMBDA(_xlpm.x,IF(_xlpm.x&lt;&gt;"",TRIM(CLEAN(LEFT(_xlpm.x,FIND(".",_xlpm.x &amp; ".")-1))),""))))))</f>
        <v/>
      </c>
      <c r="D639">
        <v>13.167359999999899</v>
      </c>
      <c r="E639">
        <v>62.544960000000003</v>
      </c>
      <c r="F639" t="str">
        <f>_xlfn.LET(_xlpm.raw,_xlfn.XLOOKUP(A639,SITE1!$C$4:$C$1223,SITE1!$E$4:$E$1223,_xlfn.XLOOKUP(A639,SITE1!$C$4:$C$1223,SITE1!$F$4:$F$1223)),_xlpm.cleanRaw,SUBSTITUTE(SUBSTITUTE(_xlpm.raw,"_PIN","."),"PIN","."),_xlpm.mainPart,MID(_xlpm.cleanRaw,2,FIND(".",_xlpm.cleanRaw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9" t="str">
        <f>_xlfn.LET(_xlpm.raw,_xlfn.XLOOKUP(A639,SITE3!$C$4:$C$1223,SITE3!$E$4:$E$1223,_xlfn.XLOOKUP(A639,SITE3!$C$4:$C$1223,SITE3!$F$4:$F$1223)),_xlpm.cleanRaw,SUBSTITUTE(_xlpm.raw,"_PIN","."),_xlpm.mainPart,MID(_xlpm.cleanRaw,2,FIND(".",_xlpm.cleanRaw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9" t="str">
        <f>_xlfn.LET(_xlpm.raw,_xlfn.XLOOKUP(A639,SITE5!$C$4:$C$1223,SITE5!$E$4:$E$1223,_xlfn.XLOOKUP(A639,SITE5!$C$4:$C$1223,SITE5!$F$4:$F$1223)),_xlpm.cleanRaw,SUBSTITUTE(_xlpm.raw,"_PIN","."),_xlpm.mainPart,MID(_xlpm.cleanRaw,2,FIND(".",_xlpm.cleanRaw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9" t="str">
        <f>_xlfn.LET(_xlpm.raw,_xlfn.XLOOKUP(A639,SITE5!$C$4:$C$1223,SITE5!$E$4:$E$1223,_xlfn.XLOOKUP(A639,SITE5!$C$4:$C$1223,SITE5!$F$4:$F$1223)),_xlpm.cleanRaw,SUBSTITUTE(_xlpm.raw,"_PIN","."),_xlpm.mainPart,MID(_xlpm.cleanRaw,2,FIND(".",_xlpm.cleanRaw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9" t="str">
        <f>""</f>
        <v/>
      </c>
      <c r="K639" t="str">
        <f t="shared" si="9"/>
        <v>AA36;VCCGT;;13.1673599999999;62.54496;;;;;</v>
      </c>
    </row>
    <row r="640" spans="1:11">
      <c r="A640" t="s">
        <v>3726</v>
      </c>
      <c r="B640" t="str">
        <f>_xlfn.XLOOKUP(A640,SITE1!$S$4:$S$1223,SITE1!$T$4:$T$1223)</f>
        <v>VCCGT</v>
      </c>
      <c r="C640" t="str" cm="1">
        <f t="array" ref="C640">_xlfn.TEXTJOIN(",",TRUE,_xlfn.UNIQUE(TRANSPOSE(_xlfn.MAP(_xlfn.XLOOKUP(A640,SITE1!$C$4:$C$1223,SITE1!$G$4:$L$1223),_xlfn.LAMBDA(_xlpm.x,IF(_xlpm.x&lt;&gt;"",TRIM(CLEAN(LEFT(_xlpm.x,FIND(".",_xlpm.x &amp; ".")-1))),""))))))</f>
        <v/>
      </c>
      <c r="D640">
        <v>9.8755199999999999</v>
      </c>
      <c r="E640">
        <v>62.544960000000003</v>
      </c>
      <c r="F640" t="str">
        <f>_xlfn.LET(_xlpm.raw,_xlfn.XLOOKUP(A640,SITE1!$C$4:$C$1223,SITE1!$E$4:$E$1223,_xlfn.XLOOKUP(A640,SITE1!$C$4:$C$1223,SITE1!$F$4:$F$1223)),_xlpm.cleanRaw,SUBSTITUTE(SUBSTITUTE(_xlpm.raw,"_PIN","."),"PIN","."),_xlpm.mainPart,MID(_xlpm.cleanRaw,2,FIND(".",_xlpm.cleanRaw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0" t="str">
        <f>_xlfn.LET(_xlpm.raw,_xlfn.XLOOKUP(A640,SITE3!$C$4:$C$1223,SITE3!$E$4:$E$1223,_xlfn.XLOOKUP(A640,SITE3!$C$4:$C$1223,SITE3!$F$4:$F$1223)),_xlpm.cleanRaw,SUBSTITUTE(_xlpm.raw,"_PIN","."),_xlpm.mainPart,MID(_xlpm.cleanRaw,2,FIND(".",_xlpm.cleanRaw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0" t="str">
        <f>_xlfn.LET(_xlpm.raw,_xlfn.XLOOKUP(A640,SITE5!$C$4:$C$1223,SITE5!$E$4:$E$1223,_xlfn.XLOOKUP(A640,SITE5!$C$4:$C$1223,SITE5!$F$4:$F$1223)),_xlpm.cleanRaw,SUBSTITUTE(_xlpm.raw,"_PIN","."),_xlpm.mainPart,MID(_xlpm.cleanRaw,2,FIND(".",_xlpm.cleanRaw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0" t="str">
        <f>_xlfn.LET(_xlpm.raw,_xlfn.XLOOKUP(A640,SITE5!$C$4:$C$1223,SITE5!$E$4:$E$1223,_xlfn.XLOOKUP(A640,SITE5!$C$4:$C$1223,SITE5!$F$4:$F$1223)),_xlpm.cleanRaw,SUBSTITUTE(_xlpm.raw,"_PIN","."),_xlpm.mainPart,MID(_xlpm.cleanRaw,2,FIND(".",_xlpm.cleanRaw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0" t="str">
        <f>""</f>
        <v/>
      </c>
      <c r="K640" t="str">
        <f t="shared" si="9"/>
        <v>AA37;VCCGT;;9.87552;62.54496;;;;;</v>
      </c>
    </row>
    <row r="641" spans="1:11">
      <c r="A641" t="s">
        <v>3727</v>
      </c>
      <c r="B641" t="str">
        <f>_xlfn.XLOOKUP(A641,SITE1!$S$4:$S$1223,SITE1!$T$4:$T$1223)</f>
        <v>VCCGT</v>
      </c>
      <c r="C641" t="str" cm="1">
        <f t="array" ref="C641">_xlfn.TEXTJOIN(",",TRUE,_xlfn.UNIQUE(TRANSPOSE(_xlfn.MAP(_xlfn.XLOOKUP(A641,SITE1!$C$4:$C$1223,SITE1!$G$4:$L$1223),_xlfn.LAMBDA(_xlpm.x,IF(_xlpm.x&lt;&gt;"",TRIM(CLEAN(LEFT(_xlpm.x,FIND(".",_xlpm.x &amp; ".")-1))),""))))))</f>
        <v/>
      </c>
      <c r="D641">
        <v>6.5836799999999904</v>
      </c>
      <c r="E641">
        <v>62.544960000000003</v>
      </c>
      <c r="F641" t="str">
        <f>_xlfn.LET(_xlpm.raw,_xlfn.XLOOKUP(A641,SITE1!$C$4:$C$1223,SITE1!$E$4:$E$1223,_xlfn.XLOOKUP(A641,SITE1!$C$4:$C$1223,SITE1!$F$4:$F$1223)),_xlpm.cleanRaw,SUBSTITUTE(SUBSTITUTE(_xlpm.raw,"_PIN","."),"PIN","."),_xlpm.mainPart,MID(_xlpm.cleanRaw,2,FIND(".",_xlpm.cleanRaw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1" t="str">
        <f>_xlfn.LET(_xlpm.raw,_xlfn.XLOOKUP(A641,SITE3!$C$4:$C$1223,SITE3!$E$4:$E$1223,_xlfn.XLOOKUP(A641,SITE3!$C$4:$C$1223,SITE3!$F$4:$F$1223)),_xlpm.cleanRaw,SUBSTITUTE(_xlpm.raw,"_PIN","."),_xlpm.mainPart,MID(_xlpm.cleanRaw,2,FIND(".",_xlpm.cleanRaw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1" t="str">
        <f>_xlfn.LET(_xlpm.raw,_xlfn.XLOOKUP(A641,SITE5!$C$4:$C$1223,SITE5!$E$4:$E$1223,_xlfn.XLOOKUP(A641,SITE5!$C$4:$C$1223,SITE5!$F$4:$F$1223)),_xlpm.cleanRaw,SUBSTITUTE(_xlpm.raw,"_PIN","."),_xlpm.mainPart,MID(_xlpm.cleanRaw,2,FIND(".",_xlpm.cleanRaw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1" t="str">
        <f>_xlfn.LET(_xlpm.raw,_xlfn.XLOOKUP(A641,SITE5!$C$4:$C$1223,SITE5!$E$4:$E$1223,_xlfn.XLOOKUP(A641,SITE5!$C$4:$C$1223,SITE5!$F$4:$F$1223)),_xlpm.cleanRaw,SUBSTITUTE(_xlpm.raw,"_PIN","."),_xlpm.mainPart,MID(_xlpm.cleanRaw,2,FIND(".",_xlpm.cleanRaw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1" t="str">
        <f>""</f>
        <v/>
      </c>
      <c r="K641" t="str">
        <f t="shared" si="9"/>
        <v>AA38;VCCGT;;6.58367999999999;62.54496;;;;;</v>
      </c>
    </row>
    <row r="642" spans="1:11">
      <c r="A642" t="s">
        <v>341</v>
      </c>
      <c r="B642" t="str">
        <f>_xlfn.XLOOKUP(A642,SITE1!$S$4:$S$1223,SITE1!$T$4:$T$1223)</f>
        <v>NC02</v>
      </c>
      <c r="C642" t="str" cm="1">
        <f t="array" ref="C642">_xlfn.TEXTJOIN(",",TRUE,_xlfn.UNIQUE(TRANSPOSE(_xlfn.MAP(_xlfn.XLOOKUP(A642,SITE1!$C$4:$C$1223,SITE1!$G$4:$L$1223),_xlfn.LAMBDA(_xlpm.x,IF(_xlpm.x&lt;&gt;"",TRIM(CLEAN(LEFT(_xlpm.x,FIND(".",_xlpm.x &amp; ".")-1))),""))))))</f>
        <v/>
      </c>
      <c r="D642">
        <v>3.2918399999999899</v>
      </c>
      <c r="E642">
        <v>62.544960000000003</v>
      </c>
      <c r="F642" t="str">
        <f>_xlfn.LET(_xlpm.raw,_xlfn.XLOOKUP(A642,SITE1!$C$4:$C$1223,SITE1!$E$4:$E$1223,_xlfn.XLOOKUP(A642,SITE1!$C$4:$C$1223,SITE1!$F$4:$F$1223)),_xlpm.cleanRaw,SUBSTITUTE(SUBSTITUTE(_xlpm.raw,"_PIN","."),"PIN","."),_xlpm.mainPart,MID(_xlpm.cleanRaw,2,FIND(".",_xlpm.cleanRaw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2" t="str">
        <f>_xlfn.LET(_xlpm.raw,_xlfn.XLOOKUP(A642,SITE3!$C$4:$C$1223,SITE3!$E$4:$E$1223,_xlfn.XLOOKUP(A642,SITE3!$C$4:$C$1223,SITE3!$F$4:$F$1223)),_xlpm.cleanRaw,SUBSTITUTE(_xlpm.raw,"_PIN","."),_xlpm.mainPart,MID(_xlpm.cleanRaw,2,FIND(".",_xlpm.cleanRaw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2" t="str">
        <f>_xlfn.LET(_xlpm.raw,_xlfn.XLOOKUP(A642,SITE5!$C$4:$C$1223,SITE5!$E$4:$E$1223,_xlfn.XLOOKUP(A642,SITE5!$C$4:$C$1223,SITE5!$F$4:$F$1223)),_xlpm.cleanRaw,SUBSTITUTE(_xlpm.raw,"_PIN","."),_xlpm.mainPart,MID(_xlpm.cleanRaw,2,FIND(".",_xlpm.cleanRaw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2" t="str">
        <f>_xlfn.LET(_xlpm.raw,_xlfn.XLOOKUP(A642,SITE5!$C$4:$C$1223,SITE5!$E$4:$E$1223,_xlfn.XLOOKUP(A642,SITE5!$C$4:$C$1223,SITE5!$F$4:$F$1223)),_xlpm.cleanRaw,SUBSTITUTE(_xlpm.raw,"_PIN","."),_xlpm.mainPart,MID(_xlpm.cleanRaw,2,FIND(".",_xlpm.cleanRaw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2" t="str">
        <f>""</f>
        <v/>
      </c>
      <c r="K642" t="str">
        <f t="shared" ref="K642:K705" si="10">A642&amp;";"&amp;B642&amp;";"&amp;C642&amp;";"&amp;D642&amp;";"&amp;E642&amp;";"&amp;F642&amp;";"&amp;G642&amp;";"&amp;H642&amp;";"&amp;I642&amp;";"&amp;J642</f>
        <v>AA39;NC02;;3.29183999999999;62.54496;;;;;</v>
      </c>
    </row>
    <row r="643" spans="1:11">
      <c r="A643" t="s">
        <v>343</v>
      </c>
      <c r="B643" t="str">
        <f>_xlfn.XLOOKUP(A643,SITE1!$S$4:$S$1223,SITE1!$T$4:$T$1223)</f>
        <v>NC03</v>
      </c>
      <c r="C643" t="str" cm="1">
        <f t="array" ref="C643">_xlfn.TEXTJOIN(",",TRUE,_xlfn.UNIQUE(TRANSPOSE(_xlfn.MAP(_xlfn.XLOOKUP(A643,SITE1!$C$4:$C$1223,SITE1!$G$4:$L$1223),_xlfn.LAMBDA(_xlpm.x,IF(_xlpm.x&lt;&gt;"",TRIM(CLEAN(LEFT(_xlpm.x,FIND(".",_xlpm.x &amp; ".")-1))),""))))))</f>
        <v/>
      </c>
      <c r="D643">
        <v>0</v>
      </c>
      <c r="E643">
        <v>62.544960000000003</v>
      </c>
      <c r="F643" t="str">
        <f>_xlfn.LET(_xlpm.raw,_xlfn.XLOOKUP(A643,SITE1!$C$4:$C$1223,SITE1!$E$4:$E$1223,_xlfn.XLOOKUP(A643,SITE1!$C$4:$C$1223,SITE1!$F$4:$F$1223)),_xlpm.cleanRaw,SUBSTITUTE(SUBSTITUTE(_xlpm.raw,"_PIN","."),"PIN","."),_xlpm.mainPart,MID(_xlpm.cleanRaw,2,FIND(".",_xlpm.cleanRaw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3" t="str">
        <f>_xlfn.LET(_xlpm.raw,_xlfn.XLOOKUP(A643,SITE3!$C$4:$C$1223,SITE3!$E$4:$E$1223,_xlfn.XLOOKUP(A643,SITE3!$C$4:$C$1223,SITE3!$F$4:$F$1223)),_xlpm.cleanRaw,SUBSTITUTE(_xlpm.raw,"_PIN","."),_xlpm.mainPart,MID(_xlpm.cleanRaw,2,FIND(".",_xlpm.cleanRaw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3" t="str">
        <f>_xlfn.LET(_xlpm.raw,_xlfn.XLOOKUP(A643,SITE5!$C$4:$C$1223,SITE5!$E$4:$E$1223,_xlfn.XLOOKUP(A643,SITE5!$C$4:$C$1223,SITE5!$F$4:$F$1223)),_xlpm.cleanRaw,SUBSTITUTE(_xlpm.raw,"_PIN","."),_xlpm.mainPart,MID(_xlpm.cleanRaw,2,FIND(".",_xlpm.cleanRaw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3" t="str">
        <f>_xlfn.LET(_xlpm.raw,_xlfn.XLOOKUP(A643,SITE5!$C$4:$C$1223,SITE5!$E$4:$E$1223,_xlfn.XLOOKUP(A643,SITE5!$C$4:$C$1223,SITE5!$F$4:$F$1223)),_xlpm.cleanRaw,SUBSTITUTE(_xlpm.raw,"_PIN","."),_xlpm.mainPart,MID(_xlpm.cleanRaw,2,FIND(".",_xlpm.cleanRaw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3" t="str">
        <f>""</f>
        <v/>
      </c>
      <c r="K643" t="str">
        <f t="shared" si="10"/>
        <v>AA40;NC03;;0;62.54496;;;;;</v>
      </c>
    </row>
    <row r="644" spans="1:11">
      <c r="A644" t="s">
        <v>2720</v>
      </c>
      <c r="B644" t="str">
        <f>_xlfn.XLOOKUP(A644,SITE1!$S$4:$S$1223,SITE1!$T$4:$T$1223)</f>
        <v>HVM_CLK_N</v>
      </c>
      <c r="C644" t="str" cm="1">
        <f t="array" ref="C644">_xlfn.TEXTJOIN(",",TRUE,_xlfn.UNIQUE(TRANSPOSE(_xlfn.MAP(_xlfn.XLOOKUP(A644,SITE1!$C$4:$C$1223,SITE1!$G$4:$L$1223),_xlfn.LAMBDA(_xlpm.x,IF(_xlpm.x&lt;&gt;"",TRIM(CLEAN(LEFT(_xlpm.x,FIND(".",_xlpm.x &amp; ".")-1))),""))))))</f>
        <v>TPA45</v>
      </c>
      <c r="D644">
        <v>128.38176000000001</v>
      </c>
      <c r="E644">
        <v>59.253120000000003</v>
      </c>
      <c r="F644" t="str">
        <f>_xlfn.LET(_xlpm.raw,_xlfn.XLOOKUP(A644,SITE1!$C$4:$C$1223,SITE1!$E$4:$E$1223,_xlfn.XLOOKUP(A644,SITE1!$C$4:$C$1223,SITE1!$F$4:$F$1223)),_xlpm.cleanRaw,SUBSTITUTE(SUBSTITUTE(_xlpm.raw,"_PIN","."),"PIN","."),_xlpm.mainPart,MID(_xlpm.cleanRaw,2,FIND(".",_xlpm.cleanRaw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G644" t="str">
        <f>_xlfn.LET(_xlpm.raw,_xlfn.XLOOKUP(A644,SITE3!$C$4:$C$1223,SITE3!$E$4:$E$1223,_xlfn.XLOOKUP(A644,SITE3!$C$4:$C$1223,SITE3!$F$4:$F$1223)),_xlpm.cleanRaw,SUBSTITUTE(_xlpm.raw,"_PIN","."),_xlpm.mainPart,MID(_xlpm.cleanRaw,2,FIND(".",_xlpm.cleanRaw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807014</v>
      </c>
      <c r="H644" t="str">
        <f>_xlfn.LET(_xlpm.raw,_xlfn.XLOOKUP(A644,SITE5!$C$4:$C$1223,SITE5!$E$4:$E$1223,_xlfn.XLOOKUP(A644,SITE5!$C$4:$C$1223,SITE5!$F$4:$F$1223)),_xlpm.cleanRaw,SUBSTITUTE(_xlpm.raw,"_PIN","."),_xlpm.mainPart,MID(_xlpm.cleanRaw,2,FIND(".",_xlpm.cleanRaw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I644" t="str">
        <f>_xlfn.LET(_xlpm.raw,_xlfn.XLOOKUP(A644,SITE5!$C$4:$C$1223,SITE5!$E$4:$E$1223,_xlfn.XLOOKUP(A644,SITE5!$C$4:$C$1223,SITE5!$F$4:$F$1223)),_xlpm.cleanRaw,SUBSTITUTE(_xlpm.raw,"_PIN","."),_xlpm.mainPart,MID(_xlpm.cleanRaw,2,FIND(".",_xlpm.cleanRaw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J644" t="str">
        <f>""</f>
        <v/>
      </c>
      <c r="K644" t="str">
        <f t="shared" si="10"/>
        <v>AB1;HVM_CLK_N;TPA45;128.38176;59.25312;507126;807014;602065;602065;</v>
      </c>
    </row>
    <row r="645" spans="1:11">
      <c r="A645" t="s">
        <v>3840</v>
      </c>
      <c r="B645" t="str">
        <f>_xlfn.XLOOKUP(A645,SITE1!$S$4:$S$1223,SITE1!$T$4:$T$1223)</f>
        <v>VSS</v>
      </c>
      <c r="C645" t="str" cm="1">
        <f t="array" ref="C645">_xlfn.TEXTJOIN(",",TRUE,_xlfn.UNIQUE(TRANSPOSE(_xlfn.MAP(_xlfn.XLOOKUP(A645,SITE1!$C$4:$C$1223,SITE1!$G$4:$L$1223),_xlfn.LAMBDA(_xlpm.x,IF(_xlpm.x&lt;&gt;"",TRIM(CLEAN(LEFT(_xlpm.x,FIND(".",_xlpm.x &amp; ".")-1))),""))))))</f>
        <v/>
      </c>
      <c r="D645">
        <v>125.08992000000001</v>
      </c>
      <c r="E645">
        <v>59.253120000000003</v>
      </c>
      <c r="F645" t="str">
        <f>_xlfn.LET(_xlpm.raw,_xlfn.XLOOKUP(A645,SITE1!$C$4:$C$1223,SITE1!$E$4:$E$1223,_xlfn.XLOOKUP(A645,SITE1!$C$4:$C$1223,SITE1!$F$4:$F$1223)),_xlpm.cleanRaw,SUBSTITUTE(SUBSTITUTE(_xlpm.raw,"_PIN","."),"PIN","."),_xlpm.mainPart,MID(_xlpm.cleanRaw,2,FIND(".",_xlpm.cleanRaw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5" t="str">
        <f>_xlfn.LET(_xlpm.raw,_xlfn.XLOOKUP(A645,SITE3!$C$4:$C$1223,SITE3!$E$4:$E$1223,_xlfn.XLOOKUP(A645,SITE3!$C$4:$C$1223,SITE3!$F$4:$F$1223)),_xlpm.cleanRaw,SUBSTITUTE(_xlpm.raw,"_PIN","."),_xlpm.mainPart,MID(_xlpm.cleanRaw,2,FIND(".",_xlpm.cleanRaw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5" t="str">
        <f>_xlfn.LET(_xlpm.raw,_xlfn.XLOOKUP(A645,SITE5!$C$4:$C$1223,SITE5!$E$4:$E$1223,_xlfn.XLOOKUP(A645,SITE5!$C$4:$C$1223,SITE5!$F$4:$F$1223)),_xlpm.cleanRaw,SUBSTITUTE(_xlpm.raw,"_PIN","."),_xlpm.mainPart,MID(_xlpm.cleanRaw,2,FIND(".",_xlpm.cleanRaw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5" t="str">
        <f>_xlfn.LET(_xlpm.raw,_xlfn.XLOOKUP(A645,SITE5!$C$4:$C$1223,SITE5!$E$4:$E$1223,_xlfn.XLOOKUP(A645,SITE5!$C$4:$C$1223,SITE5!$F$4:$F$1223)),_xlpm.cleanRaw,SUBSTITUTE(_xlpm.raw,"_PIN","."),_xlpm.mainPart,MID(_xlpm.cleanRaw,2,FIND(".",_xlpm.cleanRaw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5" t="str">
        <f>""</f>
        <v/>
      </c>
      <c r="K645" t="str">
        <f t="shared" si="10"/>
        <v>AB2;VSS;;125.08992;59.25312;;;;;</v>
      </c>
    </row>
    <row r="646" spans="1:11">
      <c r="A646" t="s">
        <v>124</v>
      </c>
      <c r="B646" t="str">
        <f>_xlfn.XLOOKUP(A646,SITE1!$S$4:$S$1223,SITE1!$T$4:$T$1223)</f>
        <v>DMI_TXN[4]</v>
      </c>
      <c r="C646" t="str" cm="1">
        <f t="array" ref="C646">_xlfn.TEXTJOIN(",",TRUE,_xlfn.UNIQUE(TRANSPOSE(_xlfn.MAP(_xlfn.XLOOKUP(A646,SITE1!$C$4:$C$1223,SITE1!$G$4:$L$1223),_xlfn.LAMBDA(_xlpm.x,IF(_xlpm.x&lt;&gt;"",TRIM(CLEAN(LEFT(_xlpm.x,FIND(".",_xlpm.x &amp; ".")-1))),""))))))</f>
        <v/>
      </c>
      <c r="D646">
        <v>121.79808</v>
      </c>
      <c r="E646">
        <v>59.253120000000003</v>
      </c>
      <c r="F646" t="str">
        <f>_xlfn.LET(_xlpm.raw,_xlfn.XLOOKUP(A646,SITE1!$C$4:$C$1223,SITE1!$E$4:$E$1223,_xlfn.XLOOKUP(A646,SITE1!$C$4:$C$1223,SITE1!$F$4:$F$1223)),_xlpm.cleanRaw,SUBSTITUTE(SUBSTITUTE(_xlpm.raw,"_PIN","."),"PIN","."),_xlpm.mainPart,MID(_xlpm.cleanRaw,2,FIND(".",_xlpm.cleanRaw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G646" t="str">
        <f>_xlfn.LET(_xlpm.raw,_xlfn.XLOOKUP(A646,SITE3!$C$4:$C$1223,SITE3!$E$4:$E$1223,_xlfn.XLOOKUP(A646,SITE3!$C$4:$C$1223,SITE3!$F$4:$F$1223)),_xlpm.cleanRaw,SUBSTITUTE(_xlpm.raw,"_PIN","."),_xlpm.mainPart,MID(_xlpm.cleanRaw,2,FIND(".",_xlpm.cleanRaw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808061</v>
      </c>
      <c r="H646" t="str">
        <f>_xlfn.LET(_xlpm.raw,_xlfn.XLOOKUP(A646,SITE5!$C$4:$C$1223,SITE5!$E$4:$E$1223,_xlfn.XLOOKUP(A646,SITE5!$C$4:$C$1223,SITE5!$F$4:$F$1223)),_xlpm.cleanRaw,SUBSTITUTE(_xlpm.raw,"_PIN","."),_xlpm.mainPart,MID(_xlpm.cleanRaw,2,FIND(".",_xlpm.cleanRaw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I646" t="str">
        <f>_xlfn.LET(_xlpm.raw,_xlfn.XLOOKUP(A646,SITE5!$C$4:$C$1223,SITE5!$E$4:$E$1223,_xlfn.XLOOKUP(A646,SITE5!$C$4:$C$1223,SITE5!$F$4:$F$1223)),_xlpm.cleanRaw,SUBSTITUTE(_xlpm.raw,"_PIN","."),_xlpm.mainPart,MID(_xlpm.cleanRaw,2,FIND(".",_xlpm.cleanRaw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J646" t="str">
        <f>""</f>
        <v/>
      </c>
      <c r="K646" t="str">
        <f t="shared" si="10"/>
        <v>AB3;DMI_TXN[4];;121.79808;59.25312;508069;808061;603128;603128;</v>
      </c>
    </row>
    <row r="647" spans="1:11">
      <c r="A647" t="s">
        <v>149</v>
      </c>
      <c r="B647" t="str">
        <f>_xlfn.XLOOKUP(A647,SITE1!$S$4:$S$1223,SITE1!$T$4:$T$1223)</f>
        <v>DMI_TXP[4]</v>
      </c>
      <c r="C647" t="str" cm="1">
        <f t="array" ref="C647">_xlfn.TEXTJOIN(",",TRUE,_xlfn.UNIQUE(TRANSPOSE(_xlfn.MAP(_xlfn.XLOOKUP(A647,SITE1!$C$4:$C$1223,SITE1!$G$4:$L$1223),_xlfn.LAMBDA(_xlpm.x,IF(_xlpm.x&lt;&gt;"",TRIM(CLEAN(LEFT(_xlpm.x,FIND(".",_xlpm.x &amp; ".")-1))),""))))))</f>
        <v/>
      </c>
      <c r="D647">
        <v>118.50624000000001</v>
      </c>
      <c r="E647">
        <v>59.253120000000003</v>
      </c>
      <c r="F647" t="str">
        <f>_xlfn.LET(_xlpm.raw,_xlfn.XLOOKUP(A647,SITE1!$C$4:$C$1223,SITE1!$E$4:$E$1223,_xlfn.XLOOKUP(A647,SITE1!$C$4:$C$1223,SITE1!$F$4:$F$1223)),_xlpm.cleanRaw,SUBSTITUTE(SUBSTITUTE(_xlpm.raw,"_PIN","."),"PIN","."),_xlpm.mainPart,MID(_xlpm.cleanRaw,2,FIND(".",_xlpm.cleanRaw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G647" t="str">
        <f>_xlfn.LET(_xlpm.raw,_xlfn.XLOOKUP(A647,SITE3!$C$4:$C$1223,SITE3!$E$4:$E$1223,_xlfn.XLOOKUP(A647,SITE3!$C$4:$C$1223,SITE3!$F$4:$F$1223)),_xlpm.cleanRaw,SUBSTITUTE(_xlpm.raw,"_PIN","."),_xlpm.mainPart,MID(_xlpm.cleanRaw,2,FIND(".",_xlpm.cleanRaw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808067</v>
      </c>
      <c r="H647" t="str">
        <f>_xlfn.LET(_xlpm.raw,_xlfn.XLOOKUP(A647,SITE5!$C$4:$C$1223,SITE5!$E$4:$E$1223,_xlfn.XLOOKUP(A647,SITE5!$C$4:$C$1223,SITE5!$F$4:$F$1223)),_xlpm.cleanRaw,SUBSTITUTE(_xlpm.raw,"_PIN","."),_xlpm.mainPart,MID(_xlpm.cleanRaw,2,FIND(".",_xlpm.cleanRaw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I647" t="str">
        <f>_xlfn.LET(_xlpm.raw,_xlfn.XLOOKUP(A647,SITE5!$C$4:$C$1223,SITE5!$E$4:$E$1223,_xlfn.XLOOKUP(A647,SITE5!$C$4:$C$1223,SITE5!$F$4:$F$1223)),_xlpm.cleanRaw,SUBSTITUTE(_xlpm.raw,"_PIN","."),_xlpm.mainPart,MID(_xlpm.cleanRaw,2,FIND(".",_xlpm.cleanRaw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J647" t="str">
        <f>""</f>
        <v/>
      </c>
      <c r="K647" t="str">
        <f t="shared" si="10"/>
        <v>AB4;DMI_TXP[4];;118.50624;59.25312;508067;808067;603127;603127;</v>
      </c>
    </row>
    <row r="648" spans="1:11">
      <c r="A648" t="s">
        <v>3841</v>
      </c>
      <c r="B648" t="str">
        <f>_xlfn.XLOOKUP(A648,SITE1!$S$4:$S$1223,SITE1!$T$4:$T$1223)</f>
        <v>VSS</v>
      </c>
      <c r="C648" t="str" cm="1">
        <f t="array" ref="C648">_xlfn.TEXTJOIN(",",TRUE,_xlfn.UNIQUE(TRANSPOSE(_xlfn.MAP(_xlfn.XLOOKUP(A648,SITE1!$C$4:$C$1223,SITE1!$G$4:$L$1223),_xlfn.LAMBDA(_xlpm.x,IF(_xlpm.x&lt;&gt;"",TRIM(CLEAN(LEFT(_xlpm.x,FIND(".",_xlpm.x &amp; ".")-1))),""))))))</f>
        <v/>
      </c>
      <c r="D648">
        <v>115.2144</v>
      </c>
      <c r="E648">
        <v>59.253120000000003</v>
      </c>
      <c r="F648" t="str">
        <f>_xlfn.LET(_xlpm.raw,_xlfn.XLOOKUP(A648,SITE1!$C$4:$C$1223,SITE1!$E$4:$E$1223,_xlfn.XLOOKUP(A648,SITE1!$C$4:$C$1223,SITE1!$F$4:$F$1223)),_xlpm.cleanRaw,SUBSTITUTE(SUBSTITUTE(_xlpm.raw,"_PIN","."),"PIN","."),_xlpm.mainPart,MID(_xlpm.cleanRaw,2,FIND(".",_xlpm.cleanRaw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8" t="str">
        <f>_xlfn.LET(_xlpm.raw,_xlfn.XLOOKUP(A648,SITE3!$C$4:$C$1223,SITE3!$E$4:$E$1223,_xlfn.XLOOKUP(A648,SITE3!$C$4:$C$1223,SITE3!$F$4:$F$1223)),_xlpm.cleanRaw,SUBSTITUTE(_xlpm.raw,"_PIN","."),_xlpm.mainPart,MID(_xlpm.cleanRaw,2,FIND(".",_xlpm.cleanRaw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8" t="str">
        <f>_xlfn.LET(_xlpm.raw,_xlfn.XLOOKUP(A648,SITE5!$C$4:$C$1223,SITE5!$E$4:$E$1223,_xlfn.XLOOKUP(A648,SITE5!$C$4:$C$1223,SITE5!$F$4:$F$1223)),_xlpm.cleanRaw,SUBSTITUTE(_xlpm.raw,"_PIN","."),_xlpm.mainPart,MID(_xlpm.cleanRaw,2,FIND(".",_xlpm.cleanRaw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8" t="str">
        <f>_xlfn.LET(_xlpm.raw,_xlfn.XLOOKUP(A648,SITE5!$C$4:$C$1223,SITE5!$E$4:$E$1223,_xlfn.XLOOKUP(A648,SITE5!$C$4:$C$1223,SITE5!$F$4:$F$1223)),_xlpm.cleanRaw,SUBSTITUTE(_xlpm.raw,"_PIN","."),_xlpm.mainPart,MID(_xlpm.cleanRaw,2,FIND(".",_xlpm.cleanRaw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8" t="str">
        <f>""</f>
        <v/>
      </c>
      <c r="K648" t="str">
        <f t="shared" si="10"/>
        <v>AB5;VSS;;115.2144;59.25312;;;;;</v>
      </c>
    </row>
    <row r="649" spans="1:11">
      <c r="A649" t="s">
        <v>2564</v>
      </c>
      <c r="B649" t="str">
        <f>_xlfn.XLOOKUP(A649,SITE1!$S$4:$S$1223,SITE1!$T$4:$T$1223)</f>
        <v>DMI_RXP[3]</v>
      </c>
      <c r="C649" t="str" cm="1">
        <f t="array" ref="C649">_xlfn.TEXTJOIN(",",TRUE,_xlfn.UNIQUE(TRANSPOSE(_xlfn.MAP(_xlfn.XLOOKUP(A649,SITE1!$C$4:$C$1223,SITE1!$G$4:$L$1223),_xlfn.LAMBDA(_xlpm.x,IF(_xlpm.x&lt;&gt;"",TRIM(CLEAN(LEFT(_xlpm.x,FIND(".",_xlpm.x &amp; ".")-1))),""))))))</f>
        <v>KA120,LA140</v>
      </c>
      <c r="D649">
        <v>111.92256</v>
      </c>
      <c r="E649">
        <v>59.253120000000003</v>
      </c>
      <c r="F649" t="str">
        <f>_xlfn.LET(_xlpm.raw,_xlfn.XLOOKUP(A649,SITE1!$C$4:$C$1223,SITE1!$E$4:$E$1223,_xlfn.XLOOKUP(A649,SITE1!$C$4:$C$1223,SITE1!$F$4:$F$1223)),_xlpm.cleanRaw,SUBSTITUTE(SUBSTITUTE(_xlpm.raw,"_PIN","."),"PIN","."),_xlpm.mainPart,MID(_xlpm.cleanRaw,2,FIND(".",_xlpm.cleanRaw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G649" t="str">
        <f>_xlfn.LET(_xlpm.raw,_xlfn.XLOOKUP(A649,SITE3!$C$4:$C$1223,SITE3!$E$4:$E$1223,_xlfn.XLOOKUP(A649,SITE3!$C$4:$C$1223,SITE3!$F$4:$F$1223)),_xlpm.cleanRaw,SUBSTITUTE(_xlpm.raw,"_PIN","."),_xlpm.mainPart,MID(_xlpm.cleanRaw,2,FIND(".",_xlpm.cleanRaw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49" t="str">
        <f>_xlfn.LET(_xlpm.raw,_xlfn.XLOOKUP(A649,SITE5!$C$4:$C$1223,SITE5!$E$4:$E$1223,_xlfn.XLOOKUP(A649,SITE5!$C$4:$C$1223,SITE5!$F$4:$F$1223)),_xlpm.cleanRaw,SUBSTITUTE(_xlpm.raw,"_PIN","."),_xlpm.mainPart,MID(_xlpm.cleanRaw,2,FIND(".",_xlpm.cleanRaw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49" t="str">
        <f>_xlfn.LET(_xlpm.raw,_xlfn.XLOOKUP(A649,SITE5!$C$4:$C$1223,SITE5!$E$4:$E$1223,_xlfn.XLOOKUP(A649,SITE5!$C$4:$C$1223,SITE5!$F$4:$F$1223)),_xlpm.cleanRaw,SUBSTITUTE(_xlpm.raw,"_PIN","."),_xlpm.mainPart,MID(_xlpm.cleanRaw,2,FIND(".",_xlpm.cleanRaw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49" t="str">
        <f>""</f>
        <v/>
      </c>
      <c r="K649" t="str">
        <f t="shared" si="10"/>
        <v>AB6;DMI_RXP[3];KA120,LA140;111.92256;59.25312;507117;808076;603121;603121;</v>
      </c>
    </row>
    <row r="650" spans="1:11">
      <c r="A650" t="s">
        <v>2523</v>
      </c>
      <c r="B650" t="str">
        <f>_xlfn.XLOOKUP(A650,SITE1!$S$4:$S$1223,SITE1!$T$4:$T$1223)</f>
        <v>DMI_RXN[3]</v>
      </c>
      <c r="C650" t="str" cm="1">
        <f t="array" ref="C650">_xlfn.TEXTJOIN(",",TRUE,_xlfn.UNIQUE(TRANSPOSE(_xlfn.MAP(_xlfn.XLOOKUP(A650,SITE1!$C$4:$C$1223,SITE1!$G$4:$L$1223),_xlfn.LAMBDA(_xlpm.x,IF(_xlpm.x&lt;&gt;"",TRIM(CLEAN(LEFT(_xlpm.x,FIND(".",_xlpm.x &amp; ".")-1))),""))))))</f>
        <v>KA120,LA139</v>
      </c>
      <c r="D650">
        <v>108.63072</v>
      </c>
      <c r="E650">
        <v>59.253120000000003</v>
      </c>
      <c r="F650" t="str">
        <f>_xlfn.LET(_xlpm.raw,_xlfn.XLOOKUP(A650,SITE1!$C$4:$C$1223,SITE1!$E$4:$E$1223,_xlfn.XLOOKUP(A650,SITE1!$C$4:$C$1223,SITE1!$F$4:$F$1223)),_xlpm.cleanRaw,SUBSTITUTE(SUBSTITUTE(_xlpm.raw,"_PIN","."),"PIN","."),_xlpm.mainPart,MID(_xlpm.cleanRaw,2,FIND(".",_xlpm.cleanRaw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G650" t="str">
        <f>_xlfn.LET(_xlpm.raw,_xlfn.XLOOKUP(A650,SITE3!$C$4:$C$1223,SITE3!$E$4:$E$1223,_xlfn.XLOOKUP(A650,SITE3!$C$4:$C$1223,SITE3!$F$4:$F$1223)),_xlpm.cleanRaw,SUBSTITUTE(_xlpm.raw,"_PIN","."),_xlpm.mainPart,MID(_xlpm.cleanRaw,2,FIND(".",_xlpm.cleanRaw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50" t="str">
        <f>_xlfn.LET(_xlpm.raw,_xlfn.XLOOKUP(A650,SITE5!$C$4:$C$1223,SITE5!$E$4:$E$1223,_xlfn.XLOOKUP(A650,SITE5!$C$4:$C$1223,SITE5!$F$4:$F$1223)),_xlpm.cleanRaw,SUBSTITUTE(_xlpm.raw,"_PIN","."),_xlpm.mainPart,MID(_xlpm.cleanRaw,2,FIND(".",_xlpm.cleanRaw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50" t="str">
        <f>_xlfn.LET(_xlpm.raw,_xlfn.XLOOKUP(A650,SITE5!$C$4:$C$1223,SITE5!$E$4:$E$1223,_xlfn.XLOOKUP(A650,SITE5!$C$4:$C$1223,SITE5!$F$4:$F$1223)),_xlpm.cleanRaw,SUBSTITUTE(_xlpm.raw,"_PIN","."),_xlpm.mainPart,MID(_xlpm.cleanRaw,2,FIND(".",_xlpm.cleanRaw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50" t="str">
        <f>""</f>
        <v/>
      </c>
      <c r="K650" t="str">
        <f t="shared" si="10"/>
        <v>AB7;DMI_RXN[3];KA120,LA139;108.63072;59.25312;507115;808078;603097;603097;</v>
      </c>
    </row>
    <row r="651" spans="1:11">
      <c r="A651" t="s">
        <v>3800</v>
      </c>
      <c r="B651" t="str">
        <f>_xlfn.XLOOKUP(A651,SITE1!$S$4:$S$1223,SITE1!$T$4:$T$1223)</f>
        <v>VCCIO_0</v>
      </c>
      <c r="C651" t="str" cm="1">
        <f t="array" ref="C651">_xlfn.TEXTJOIN(",",TRUE,_xlfn.UNIQUE(TRANSPOSE(_xlfn.MAP(_xlfn.XLOOKUP(A651,SITE1!$C$4:$C$1223,SITE1!$G$4:$L$1223),_xlfn.LAMBDA(_xlpm.x,IF(_xlpm.x&lt;&gt;"",TRIM(CLEAN(LEFT(_xlpm.x,FIND(".",_xlpm.x &amp; ".")-1))),""))))))</f>
        <v/>
      </c>
      <c r="D651">
        <v>105.33887999999899</v>
      </c>
      <c r="E651">
        <v>59.253120000000003</v>
      </c>
      <c r="F651" t="str">
        <f>_xlfn.LET(_xlpm.raw,_xlfn.XLOOKUP(A651,SITE1!$C$4:$C$1223,SITE1!$E$4:$E$1223,_xlfn.XLOOKUP(A651,SITE1!$C$4:$C$1223,SITE1!$F$4:$F$1223)),_xlpm.cleanRaw,SUBSTITUTE(SUBSTITUTE(_xlpm.raw,"_PIN","."),"PIN","."),_xlpm.mainPart,MID(_xlpm.cleanRaw,2,FIND(".",_xlpm.cleanRaw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1" t="str">
        <f>_xlfn.LET(_xlpm.raw,_xlfn.XLOOKUP(A651,SITE3!$C$4:$C$1223,SITE3!$E$4:$E$1223,_xlfn.XLOOKUP(A651,SITE3!$C$4:$C$1223,SITE3!$F$4:$F$1223)),_xlpm.cleanRaw,SUBSTITUTE(_xlpm.raw,"_PIN","."),_xlpm.mainPart,MID(_xlpm.cleanRaw,2,FIND(".",_xlpm.cleanRaw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1" t="str">
        <f>_xlfn.LET(_xlpm.raw,_xlfn.XLOOKUP(A651,SITE5!$C$4:$C$1223,SITE5!$E$4:$E$1223,_xlfn.XLOOKUP(A651,SITE5!$C$4:$C$1223,SITE5!$F$4:$F$1223)),_xlpm.cleanRaw,SUBSTITUTE(_xlpm.raw,"_PIN","."),_xlpm.mainPart,MID(_xlpm.cleanRaw,2,FIND(".",_xlpm.cleanRaw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1" t="str">
        <f>_xlfn.LET(_xlpm.raw,_xlfn.XLOOKUP(A651,SITE5!$C$4:$C$1223,SITE5!$E$4:$E$1223,_xlfn.XLOOKUP(A651,SITE5!$C$4:$C$1223,SITE5!$F$4:$F$1223)),_xlpm.cleanRaw,SUBSTITUTE(_xlpm.raw,"_PIN","."),_xlpm.mainPart,MID(_xlpm.cleanRaw,2,FIND(".",_xlpm.cleanRaw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1" t="str">
        <f>""</f>
        <v/>
      </c>
      <c r="K651" t="str">
        <f t="shared" si="10"/>
        <v>AB8;VCCIO_0;;105.338879999999;59.25312;;;;;</v>
      </c>
    </row>
    <row r="652" spans="1:11">
      <c r="A652" t="s">
        <v>3728</v>
      </c>
      <c r="B652" t="str">
        <f>_xlfn.XLOOKUP(A652,SITE1!$S$4:$S$1223,SITE1!$T$4:$T$1223)</f>
        <v>VCCGT</v>
      </c>
      <c r="C652" t="str" cm="1">
        <f t="array" ref="C652">_xlfn.TEXTJOIN(",",TRUE,_xlfn.UNIQUE(TRANSPOSE(_xlfn.MAP(_xlfn.XLOOKUP(A652,SITE1!$C$4:$C$1223,SITE1!$G$4:$L$1223),_xlfn.LAMBDA(_xlpm.x,IF(_xlpm.x&lt;&gt;"",TRIM(CLEAN(LEFT(_xlpm.x,FIND(".",_xlpm.x &amp; ".")-1))),""))))))</f>
        <v/>
      </c>
      <c r="D652">
        <v>26.334719999999901</v>
      </c>
      <c r="E652">
        <v>59.253120000000003</v>
      </c>
      <c r="F652" t="str">
        <f>_xlfn.LET(_xlpm.raw,_xlfn.XLOOKUP(A652,SITE1!$C$4:$C$1223,SITE1!$E$4:$E$1223,_xlfn.XLOOKUP(A652,SITE1!$C$4:$C$1223,SITE1!$F$4:$F$1223)),_xlpm.cleanRaw,SUBSTITUTE(SUBSTITUTE(_xlpm.raw,"_PIN","."),"PIN","."),_xlpm.mainPart,MID(_xlpm.cleanRaw,2,FIND(".",_xlpm.cleanRaw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2" t="str">
        <f>_xlfn.LET(_xlpm.raw,_xlfn.XLOOKUP(A652,SITE3!$C$4:$C$1223,SITE3!$E$4:$E$1223,_xlfn.XLOOKUP(A652,SITE3!$C$4:$C$1223,SITE3!$F$4:$F$1223)),_xlpm.cleanRaw,SUBSTITUTE(_xlpm.raw,"_PIN","."),_xlpm.mainPart,MID(_xlpm.cleanRaw,2,FIND(".",_xlpm.cleanRaw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2" t="str">
        <f>_xlfn.LET(_xlpm.raw,_xlfn.XLOOKUP(A652,SITE5!$C$4:$C$1223,SITE5!$E$4:$E$1223,_xlfn.XLOOKUP(A652,SITE5!$C$4:$C$1223,SITE5!$F$4:$F$1223)),_xlpm.cleanRaw,SUBSTITUTE(_xlpm.raw,"_PIN","."),_xlpm.mainPart,MID(_xlpm.cleanRaw,2,FIND(".",_xlpm.cleanRaw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2" t="str">
        <f>_xlfn.LET(_xlpm.raw,_xlfn.XLOOKUP(A652,SITE5!$C$4:$C$1223,SITE5!$E$4:$E$1223,_xlfn.XLOOKUP(A652,SITE5!$C$4:$C$1223,SITE5!$F$4:$F$1223)),_xlpm.cleanRaw,SUBSTITUTE(_xlpm.raw,"_PIN","."),_xlpm.mainPart,MID(_xlpm.cleanRaw,2,FIND(".",_xlpm.cleanRaw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2" t="str">
        <f>""</f>
        <v/>
      </c>
      <c r="K652" t="str">
        <f t="shared" si="10"/>
        <v>AB32;VCCGT;;26.3347199999999;59.25312;;;;;</v>
      </c>
    </row>
    <row r="653" spans="1:11">
      <c r="A653" t="s">
        <v>3729</v>
      </c>
      <c r="B653" t="str">
        <f>_xlfn.XLOOKUP(A653,SITE1!$S$4:$S$1223,SITE1!$T$4:$T$1223)</f>
        <v>VCCGT</v>
      </c>
      <c r="C653" t="str" cm="1">
        <f t="array" ref="C653">_xlfn.TEXTJOIN(",",TRUE,_xlfn.UNIQUE(TRANSPOSE(_xlfn.MAP(_xlfn.XLOOKUP(A653,SITE1!$C$4:$C$1223,SITE1!$G$4:$L$1223),_xlfn.LAMBDA(_xlpm.x,IF(_xlpm.x&lt;&gt;"",TRIM(CLEAN(LEFT(_xlpm.x,FIND(".",_xlpm.x &amp; ".")-1))),""))))))</f>
        <v/>
      </c>
      <c r="D653">
        <v>23.04288</v>
      </c>
      <c r="E653">
        <v>59.253120000000003</v>
      </c>
      <c r="F653" t="str">
        <f>_xlfn.LET(_xlpm.raw,_xlfn.XLOOKUP(A653,SITE1!$C$4:$C$1223,SITE1!$E$4:$E$1223,_xlfn.XLOOKUP(A653,SITE1!$C$4:$C$1223,SITE1!$F$4:$F$1223)),_xlpm.cleanRaw,SUBSTITUTE(SUBSTITUTE(_xlpm.raw,"_PIN","."),"PIN","."),_xlpm.mainPart,MID(_xlpm.cleanRaw,2,FIND(".",_xlpm.cleanRaw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_xlfn.LET(_xlpm.raw,_xlfn.XLOOKUP(A653,SITE3!$C$4:$C$1223,SITE3!$E$4:$E$1223,_xlfn.XLOOKUP(A653,SITE3!$C$4:$C$1223,SITE3!$F$4:$F$1223)),_xlpm.cleanRaw,SUBSTITUTE(_xlpm.raw,"_PIN","."),_xlpm.mainPart,MID(_xlpm.cleanRaw,2,FIND(".",_xlpm.cleanRaw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3" t="str">
        <f>_xlfn.LET(_xlpm.raw,_xlfn.XLOOKUP(A653,SITE5!$C$4:$C$1223,SITE5!$E$4:$E$1223,_xlfn.XLOOKUP(A653,SITE5!$C$4:$C$1223,SITE5!$F$4:$F$1223)),_xlpm.cleanRaw,SUBSTITUTE(_xlpm.raw,"_PIN","."),_xlpm.mainPart,MID(_xlpm.cleanRaw,2,FIND(".",_xlpm.cleanRaw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3" t="str">
        <f>_xlfn.LET(_xlpm.raw,_xlfn.XLOOKUP(A653,SITE5!$C$4:$C$1223,SITE5!$E$4:$E$1223,_xlfn.XLOOKUP(A653,SITE5!$C$4:$C$1223,SITE5!$F$4:$F$1223)),_xlpm.cleanRaw,SUBSTITUTE(_xlpm.raw,"_PIN","."),_xlpm.mainPart,MID(_xlpm.cleanRaw,2,FIND(".",_xlpm.cleanRaw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3" t="str">
        <f>""</f>
        <v/>
      </c>
      <c r="K653" t="str">
        <f t="shared" si="10"/>
        <v>AB33;VCCGT;;23.04288;59.25312;;;;;</v>
      </c>
    </row>
    <row r="654" spans="1:11">
      <c r="A654" t="s">
        <v>3730</v>
      </c>
      <c r="B654" t="str">
        <f>_xlfn.XLOOKUP(A654,SITE1!$S$4:$S$1223,SITE1!$T$4:$T$1223)</f>
        <v>VCCGT</v>
      </c>
      <c r="C654" t="str" cm="1">
        <f t="array" ref="C654">_xlfn.TEXTJOIN(",",TRUE,_xlfn.UNIQUE(TRANSPOSE(_xlfn.MAP(_xlfn.XLOOKUP(A654,SITE1!$C$4:$C$1223,SITE1!$G$4:$L$1223),_xlfn.LAMBDA(_xlpm.x,IF(_xlpm.x&lt;&gt;"",TRIM(CLEAN(LEFT(_xlpm.x,FIND(".",_xlpm.x &amp; ".")-1))),""))))))</f>
        <v/>
      </c>
      <c r="D654">
        <v>19.75104</v>
      </c>
      <c r="E654">
        <v>59.253120000000003</v>
      </c>
      <c r="F654" t="str">
        <f>_xlfn.LET(_xlpm.raw,_xlfn.XLOOKUP(A654,SITE1!$C$4:$C$1223,SITE1!$E$4:$E$1223,_xlfn.XLOOKUP(A654,SITE1!$C$4:$C$1223,SITE1!$F$4:$F$1223)),_xlpm.cleanRaw,SUBSTITUTE(SUBSTITUTE(_xlpm.raw,"_PIN","."),"PIN","."),_xlpm.mainPart,MID(_xlpm.cleanRaw,2,FIND(".",_xlpm.cleanRaw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4" t="str">
        <f>_xlfn.LET(_xlpm.raw,_xlfn.XLOOKUP(A654,SITE3!$C$4:$C$1223,SITE3!$E$4:$E$1223,_xlfn.XLOOKUP(A654,SITE3!$C$4:$C$1223,SITE3!$F$4:$F$1223)),_xlpm.cleanRaw,SUBSTITUTE(_xlpm.raw,"_PIN","."),_xlpm.mainPart,MID(_xlpm.cleanRaw,2,FIND(".",_xlpm.cleanRaw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4" t="str">
        <f>_xlfn.LET(_xlpm.raw,_xlfn.XLOOKUP(A654,SITE5!$C$4:$C$1223,SITE5!$E$4:$E$1223,_xlfn.XLOOKUP(A654,SITE5!$C$4:$C$1223,SITE5!$F$4:$F$1223)),_xlpm.cleanRaw,SUBSTITUTE(_xlpm.raw,"_PIN","."),_xlpm.mainPart,MID(_xlpm.cleanRaw,2,FIND(".",_xlpm.cleanRaw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4" t="str">
        <f>_xlfn.LET(_xlpm.raw,_xlfn.XLOOKUP(A654,SITE5!$C$4:$C$1223,SITE5!$E$4:$E$1223,_xlfn.XLOOKUP(A654,SITE5!$C$4:$C$1223,SITE5!$F$4:$F$1223)),_xlpm.cleanRaw,SUBSTITUTE(_xlpm.raw,"_PIN","."),_xlpm.mainPart,MID(_xlpm.cleanRaw,2,FIND(".",_xlpm.cleanRaw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4" t="str">
        <f>""</f>
        <v/>
      </c>
      <c r="K654" t="str">
        <f t="shared" si="10"/>
        <v>AB34;VCCGT;;19.75104;59.25312;;;;;</v>
      </c>
    </row>
    <row r="655" spans="1:11">
      <c r="A655" t="s">
        <v>3731</v>
      </c>
      <c r="B655" t="str">
        <f>_xlfn.XLOOKUP(A655,SITE1!$S$4:$S$1223,SITE1!$T$4:$T$1223)</f>
        <v>VCCGT</v>
      </c>
      <c r="C655" t="str" cm="1">
        <f t="array" ref="C655">_xlfn.TEXTJOIN(",",TRUE,_xlfn.UNIQUE(TRANSPOSE(_xlfn.MAP(_xlfn.XLOOKUP(A655,SITE1!$C$4:$C$1223,SITE1!$G$4:$L$1223),_xlfn.LAMBDA(_xlpm.x,IF(_xlpm.x&lt;&gt;"",TRIM(CLEAN(LEFT(_xlpm.x,FIND(".",_xlpm.x &amp; ".")-1))),""))))))</f>
        <v/>
      </c>
      <c r="D655">
        <v>16.459199999999999</v>
      </c>
      <c r="E655">
        <v>59.253120000000003</v>
      </c>
      <c r="F655" t="str">
        <f>_xlfn.LET(_xlpm.raw,_xlfn.XLOOKUP(A655,SITE1!$C$4:$C$1223,SITE1!$E$4:$E$1223,_xlfn.XLOOKUP(A655,SITE1!$C$4:$C$1223,SITE1!$F$4:$F$1223)),_xlpm.cleanRaw,SUBSTITUTE(SUBSTITUTE(_xlpm.raw,"_PIN","."),"PIN","."),_xlpm.mainPart,MID(_xlpm.cleanRaw,2,FIND(".",_xlpm.cleanRaw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5" t="str">
        <f>_xlfn.LET(_xlpm.raw,_xlfn.XLOOKUP(A655,SITE3!$C$4:$C$1223,SITE3!$E$4:$E$1223,_xlfn.XLOOKUP(A655,SITE3!$C$4:$C$1223,SITE3!$F$4:$F$1223)),_xlpm.cleanRaw,SUBSTITUTE(_xlpm.raw,"_PIN","."),_xlpm.mainPart,MID(_xlpm.cleanRaw,2,FIND(".",_xlpm.cleanRaw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5" t="str">
        <f>_xlfn.LET(_xlpm.raw,_xlfn.XLOOKUP(A655,SITE5!$C$4:$C$1223,SITE5!$E$4:$E$1223,_xlfn.XLOOKUP(A655,SITE5!$C$4:$C$1223,SITE5!$F$4:$F$1223)),_xlpm.cleanRaw,SUBSTITUTE(_xlpm.raw,"_PIN","."),_xlpm.mainPart,MID(_xlpm.cleanRaw,2,FIND(".",_xlpm.cleanRaw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5" t="str">
        <f>_xlfn.LET(_xlpm.raw,_xlfn.XLOOKUP(A655,SITE5!$C$4:$C$1223,SITE5!$E$4:$E$1223,_xlfn.XLOOKUP(A655,SITE5!$C$4:$C$1223,SITE5!$F$4:$F$1223)),_xlpm.cleanRaw,SUBSTITUTE(_xlpm.raw,"_PIN","."),_xlpm.mainPart,MID(_xlpm.cleanRaw,2,FIND(".",_xlpm.cleanRaw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5" t="str">
        <f>""</f>
        <v/>
      </c>
      <c r="K655" t="str">
        <f t="shared" si="10"/>
        <v>AB35;VCCGT;;16.4592;59.25312;;;;;</v>
      </c>
    </row>
    <row r="656" spans="1:11">
      <c r="A656" t="s">
        <v>3732</v>
      </c>
      <c r="B656" t="str">
        <f>_xlfn.XLOOKUP(A656,SITE1!$S$4:$S$1223,SITE1!$T$4:$T$1223)</f>
        <v>VCCGT</v>
      </c>
      <c r="C656" t="str" cm="1">
        <f t="array" ref="C656">_xlfn.TEXTJOIN(",",TRUE,_xlfn.UNIQUE(TRANSPOSE(_xlfn.MAP(_xlfn.XLOOKUP(A656,SITE1!$C$4:$C$1223,SITE1!$G$4:$L$1223),_xlfn.LAMBDA(_xlpm.x,IF(_xlpm.x&lt;&gt;"",TRIM(CLEAN(LEFT(_xlpm.x,FIND(".",_xlpm.x &amp; ".")-1))),""))))))</f>
        <v/>
      </c>
      <c r="D656">
        <v>13.167359999999899</v>
      </c>
      <c r="E656">
        <v>59.253120000000003</v>
      </c>
      <c r="F656" t="str">
        <f>_xlfn.LET(_xlpm.raw,_xlfn.XLOOKUP(A656,SITE1!$C$4:$C$1223,SITE1!$E$4:$E$1223,_xlfn.XLOOKUP(A656,SITE1!$C$4:$C$1223,SITE1!$F$4:$F$1223)),_xlpm.cleanRaw,SUBSTITUTE(SUBSTITUTE(_xlpm.raw,"_PIN","."),"PIN","."),_xlpm.mainPart,MID(_xlpm.cleanRaw,2,FIND(".",_xlpm.cleanRaw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6" t="str">
        <f>_xlfn.LET(_xlpm.raw,_xlfn.XLOOKUP(A656,SITE3!$C$4:$C$1223,SITE3!$E$4:$E$1223,_xlfn.XLOOKUP(A656,SITE3!$C$4:$C$1223,SITE3!$F$4:$F$1223)),_xlpm.cleanRaw,SUBSTITUTE(_xlpm.raw,"_PIN","."),_xlpm.mainPart,MID(_xlpm.cleanRaw,2,FIND(".",_xlpm.cleanRaw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6" t="str">
        <f>_xlfn.LET(_xlpm.raw,_xlfn.XLOOKUP(A656,SITE5!$C$4:$C$1223,SITE5!$E$4:$E$1223,_xlfn.XLOOKUP(A656,SITE5!$C$4:$C$1223,SITE5!$F$4:$F$1223)),_xlpm.cleanRaw,SUBSTITUTE(_xlpm.raw,"_PIN","."),_xlpm.mainPart,MID(_xlpm.cleanRaw,2,FIND(".",_xlpm.cleanRaw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6" t="str">
        <f>_xlfn.LET(_xlpm.raw,_xlfn.XLOOKUP(A656,SITE5!$C$4:$C$1223,SITE5!$E$4:$E$1223,_xlfn.XLOOKUP(A656,SITE5!$C$4:$C$1223,SITE5!$F$4:$F$1223)),_xlpm.cleanRaw,SUBSTITUTE(_xlpm.raw,"_PIN","."),_xlpm.mainPart,MID(_xlpm.cleanRaw,2,FIND(".",_xlpm.cleanRaw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6" t="str">
        <f>""</f>
        <v/>
      </c>
      <c r="K656" t="str">
        <f t="shared" si="10"/>
        <v>AB36;VCCGT;;13.1673599999999;59.25312;;;;;</v>
      </c>
    </row>
    <row r="657" spans="1:11">
      <c r="A657" t="s">
        <v>3504</v>
      </c>
      <c r="B657" t="str">
        <f>_xlfn.XLOOKUP(A657,SITE1!$S$4:$S$1223,SITE1!$T$4:$T$1223)</f>
        <v>VCCGT_SENSE</v>
      </c>
      <c r="C657" t="str" cm="1">
        <f t="array" ref="C657">_xlfn.TEXTJOIN(",",TRUE,_xlfn.UNIQUE(TRANSPOSE(_xlfn.MAP(_xlfn.XLOOKUP(A657,SITE1!$C$4:$C$1223,SITE1!$G$4:$L$1223),_xlfn.LAMBDA(_xlpm.x,IF(_xlpm.x&lt;&gt;"",TRIM(CLEAN(LEFT(_xlpm.x,FIND(".",_xlpm.x &amp; ".")-1))),""))))))</f>
        <v/>
      </c>
      <c r="D657">
        <v>9.8755199999999999</v>
      </c>
      <c r="E657">
        <v>59.253120000000003</v>
      </c>
      <c r="F657" t="str">
        <f>_xlfn.LET(_xlpm.raw,_xlfn.XLOOKUP(A657,SITE1!$C$4:$C$1223,SITE1!$E$4:$E$1223,_xlfn.XLOOKUP(A657,SITE1!$C$4:$C$1223,SITE1!$F$4:$F$1223)),_xlpm.cleanRaw,SUBSTITUTE(SUBSTITUTE(_xlpm.raw,"_PIN","."),"PIN","."),_xlpm.mainPart,MID(_xlpm.cleanRaw,2,FIND(".",_xlpm.cleanRaw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7" t="str">
        <f>_xlfn.LET(_xlpm.raw,_xlfn.XLOOKUP(A657,SITE3!$C$4:$C$1223,SITE3!$E$4:$E$1223,_xlfn.XLOOKUP(A657,SITE3!$C$4:$C$1223,SITE3!$F$4:$F$1223)),_xlpm.cleanRaw,SUBSTITUTE(_xlpm.raw,"_PIN","."),_xlpm.mainPart,MID(_xlpm.cleanRaw,2,FIND(".",_xlpm.cleanRaw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7" t="str">
        <f>_xlfn.LET(_xlpm.raw,_xlfn.XLOOKUP(A657,SITE5!$C$4:$C$1223,SITE5!$E$4:$E$1223,_xlfn.XLOOKUP(A657,SITE5!$C$4:$C$1223,SITE5!$F$4:$F$1223)),_xlpm.cleanRaw,SUBSTITUTE(_xlpm.raw,"_PIN","."),_xlpm.mainPart,MID(_xlpm.cleanRaw,2,FIND(".",_xlpm.cleanRaw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7" t="str">
        <f>_xlfn.LET(_xlpm.raw,_xlfn.XLOOKUP(A657,SITE5!$C$4:$C$1223,SITE5!$E$4:$E$1223,_xlfn.XLOOKUP(A657,SITE5!$C$4:$C$1223,SITE5!$F$4:$F$1223)),_xlpm.cleanRaw,SUBSTITUTE(_xlpm.raw,"_PIN","."),_xlpm.mainPart,MID(_xlpm.cleanRaw,2,FIND(".",_xlpm.cleanRaw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7" t="str">
        <f>""</f>
        <v/>
      </c>
      <c r="K657" t="str">
        <f t="shared" si="10"/>
        <v>AB37;VCCGT_SENSE;;9.87552;59.25312;;;;;</v>
      </c>
    </row>
    <row r="658" spans="1:11">
      <c r="A658" t="s">
        <v>3540</v>
      </c>
      <c r="B658" t="str">
        <f>_xlfn.XLOOKUP(A658,SITE1!$S$4:$S$1223,SITE1!$T$4:$T$1223)</f>
        <v>VSSGT_SENSE</v>
      </c>
      <c r="C658" t="str" cm="1">
        <f t="array" ref="C658">_xlfn.TEXTJOIN(",",TRUE,_xlfn.UNIQUE(TRANSPOSE(_xlfn.MAP(_xlfn.XLOOKUP(A658,SITE1!$C$4:$C$1223,SITE1!$G$4:$L$1223),_xlfn.LAMBDA(_xlpm.x,IF(_xlpm.x&lt;&gt;"",TRIM(CLEAN(LEFT(_xlpm.x,FIND(".",_xlpm.x &amp; ".")-1))),""))))))</f>
        <v/>
      </c>
      <c r="D658">
        <v>6.5836799999999904</v>
      </c>
      <c r="E658">
        <v>59.253120000000003</v>
      </c>
      <c r="F658" t="str">
        <f>_xlfn.LET(_xlpm.raw,_xlfn.XLOOKUP(A658,SITE1!$C$4:$C$1223,SITE1!$E$4:$E$1223,_xlfn.XLOOKUP(A658,SITE1!$C$4:$C$1223,SITE1!$F$4:$F$1223)),_xlpm.cleanRaw,SUBSTITUTE(SUBSTITUTE(_xlpm.raw,"_PIN","."),"PIN","."),_xlpm.mainPart,MID(_xlpm.cleanRaw,2,FIND(".",_xlpm.cleanRaw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8" t="str">
        <f>_xlfn.LET(_xlpm.raw,_xlfn.XLOOKUP(A658,SITE3!$C$4:$C$1223,SITE3!$E$4:$E$1223,_xlfn.XLOOKUP(A658,SITE3!$C$4:$C$1223,SITE3!$F$4:$F$1223)),_xlpm.cleanRaw,SUBSTITUTE(_xlpm.raw,"_PIN","."),_xlpm.mainPart,MID(_xlpm.cleanRaw,2,FIND(".",_xlpm.cleanRaw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8" t="str">
        <f>_xlfn.LET(_xlpm.raw,_xlfn.XLOOKUP(A658,SITE5!$C$4:$C$1223,SITE5!$E$4:$E$1223,_xlfn.XLOOKUP(A658,SITE5!$C$4:$C$1223,SITE5!$F$4:$F$1223)),_xlpm.cleanRaw,SUBSTITUTE(_xlpm.raw,"_PIN","."),_xlpm.mainPart,MID(_xlpm.cleanRaw,2,FIND(".",_xlpm.cleanRaw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8" t="str">
        <f>_xlfn.LET(_xlpm.raw,_xlfn.XLOOKUP(A658,SITE5!$C$4:$C$1223,SITE5!$E$4:$E$1223,_xlfn.XLOOKUP(A658,SITE5!$C$4:$C$1223,SITE5!$F$4:$F$1223)),_xlpm.cleanRaw,SUBSTITUTE(_xlpm.raw,"_PIN","."),_xlpm.mainPart,MID(_xlpm.cleanRaw,2,FIND(".",_xlpm.cleanRaw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8" t="str">
        <f>""</f>
        <v/>
      </c>
      <c r="K658" t="str">
        <f t="shared" si="10"/>
        <v>AB38;VSSGT_SENSE;;6.58367999999999;59.25312;;;;;</v>
      </c>
    </row>
    <row r="659" spans="1:11">
      <c r="A659" t="s">
        <v>3472</v>
      </c>
      <c r="B659" t="str">
        <f>_xlfn.XLOOKUP(A659,SITE1!$S$4:$S$1223,SITE1!$T$4:$T$1223)</f>
        <v>CPU_ID</v>
      </c>
      <c r="C659" t="str" cm="1">
        <f t="array" ref="C659">_xlfn.TEXTJOIN(",",TRUE,_xlfn.UNIQUE(TRANSPOSE(_xlfn.MAP(_xlfn.XLOOKUP(A659,SITE1!$C$4:$C$1223,SITE1!$G$4:$L$1223),_xlfn.LAMBDA(_xlpm.x,IF(_xlpm.x&lt;&gt;"",TRIM(CLEAN(LEFT(_xlpm.x,FIND(".",_xlpm.x &amp; ".")-1))),""))))))</f>
        <v/>
      </c>
      <c r="D659">
        <v>3.2918399999999899</v>
      </c>
      <c r="E659">
        <v>59.253120000000003</v>
      </c>
      <c r="F659" t="str">
        <f>_xlfn.LET(_xlpm.raw,_xlfn.XLOOKUP(A659,SITE1!$C$4:$C$1223,SITE1!$E$4:$E$1223,_xlfn.XLOOKUP(A659,SITE1!$C$4:$C$1223,SITE1!$F$4:$F$1223)),_xlpm.cleanRaw,SUBSTITUTE(SUBSTITUTE(_xlpm.raw,"_PIN","."),"PIN","."),_xlpm.mainPart,MID(_xlpm.cleanRaw,2,FIND(".",_xlpm.cleanRaw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G659" t="str">
        <f>_xlfn.LET(_xlpm.raw,_xlfn.XLOOKUP(A659,SITE3!$C$4:$C$1223,SITE3!$E$4:$E$1223,_xlfn.XLOOKUP(A659,SITE3!$C$4:$C$1223,SITE3!$F$4:$F$1223)),_xlpm.cleanRaw,SUBSTITUTE(_xlpm.raw,"_PIN","."),_xlpm.mainPart,MID(_xlpm.cleanRaw,2,FIND(".",_xlpm.cleanRaw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502046</v>
      </c>
      <c r="H659" t="str">
        <f>_xlfn.LET(_xlpm.raw,_xlfn.XLOOKUP(A659,SITE5!$C$4:$C$1223,SITE5!$E$4:$E$1223,_xlfn.XLOOKUP(A659,SITE5!$C$4:$C$1223,SITE5!$F$4:$F$1223)),_xlpm.cleanRaw,SUBSTITUTE(_xlpm.raw,"_PIN","."),_xlpm.mainPart,MID(_xlpm.cleanRaw,2,FIND(".",_xlpm.cleanRaw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I659" t="str">
        <f>_xlfn.LET(_xlpm.raw,_xlfn.XLOOKUP(A659,SITE5!$C$4:$C$1223,SITE5!$E$4:$E$1223,_xlfn.XLOOKUP(A659,SITE5!$C$4:$C$1223,SITE5!$F$4:$F$1223)),_xlpm.cleanRaw,SUBSTITUTE(_xlpm.raw,"_PIN","."),_xlpm.mainPart,MID(_xlpm.cleanRaw,2,FIND(".",_xlpm.cleanRaw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J659" t="str">
        <f>""</f>
        <v/>
      </c>
      <c r="K659" t="str">
        <f t="shared" si="10"/>
        <v>AB39;CPU_ID;;3.29183999999999;59.25312;504091;502046;707111;707111;</v>
      </c>
    </row>
    <row r="660" spans="1:11">
      <c r="A660" t="s">
        <v>399</v>
      </c>
      <c r="B660" t="str">
        <f>_xlfn.XLOOKUP(A660,SITE1!$S$4:$S$1223,SITE1!$T$4:$T$1223)</f>
        <v>DDR_VREF_CA[3]</v>
      </c>
      <c r="C660" t="str" cm="1">
        <f t="array" ref="C660">_xlfn.TEXTJOIN(",",TRUE,_xlfn.UNIQUE(TRANSPOSE(_xlfn.MAP(_xlfn.XLOOKUP(A660,SITE1!$C$4:$C$1223,SITE1!$G$4:$L$1223),_xlfn.LAMBDA(_xlpm.x,IF(_xlpm.x&lt;&gt;"",TRIM(CLEAN(LEFT(_xlpm.x,FIND(".",_xlpm.x &amp; ".")-1))),""))))))</f>
        <v/>
      </c>
      <c r="D660">
        <v>0</v>
      </c>
      <c r="E660">
        <v>59.253120000000003</v>
      </c>
      <c r="F660" t="str">
        <f>_xlfn.LET(_xlpm.raw,_xlfn.XLOOKUP(A660,SITE1!$C$4:$C$1223,SITE1!$E$4:$E$1223,_xlfn.XLOOKUP(A660,SITE1!$C$4:$C$1223,SITE1!$F$4:$F$1223)),_xlpm.cleanRaw,SUBSTITUTE(SUBSTITUTE(_xlpm.raw,"_PIN","."),"PIN","."),_xlpm.mainPart,MID(_xlpm.cleanRaw,2,FIND(".",_xlpm.cleanRaw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G660" t="str">
        <f>_xlfn.LET(_xlpm.raw,_xlfn.XLOOKUP(A660,SITE3!$C$4:$C$1223,SITE3!$E$4:$E$1223,_xlfn.XLOOKUP(A660,SITE3!$C$4:$C$1223,SITE3!$F$4:$F$1223)),_xlpm.cleanRaw,SUBSTITUTE(_xlpm.raw,"_PIN","."),_xlpm.mainPart,MID(_xlpm.cleanRaw,2,FIND(".",_xlpm.cleanRaw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60" t="str">
        <f>_xlfn.LET(_xlpm.raw,_xlfn.XLOOKUP(A660,SITE5!$C$4:$C$1223,SITE5!$E$4:$E$1223,_xlfn.XLOOKUP(A660,SITE5!$C$4:$C$1223,SITE5!$F$4:$F$1223)),_xlpm.cleanRaw,SUBSTITUTE(_xlpm.raw,"_PIN","."),_xlpm.mainPart,MID(_xlpm.cleanRaw,2,FIND(".",_xlpm.cleanRaw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60" t="str">
        <f>_xlfn.LET(_xlpm.raw,_xlfn.XLOOKUP(A660,SITE5!$C$4:$C$1223,SITE5!$E$4:$E$1223,_xlfn.XLOOKUP(A660,SITE5!$C$4:$C$1223,SITE5!$F$4:$F$1223)),_xlpm.cleanRaw,SUBSTITUTE(_xlpm.raw,"_PIN","."),_xlpm.mainPart,MID(_xlpm.cleanRaw,2,FIND(".",_xlpm.cleanRaw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60" t="str">
        <f>""</f>
        <v/>
      </c>
      <c r="K660" t="str">
        <f t="shared" si="10"/>
        <v>AB40;DDR_VREF_CA[3];;0;59.25312;504089;502043;707105;707105;</v>
      </c>
    </row>
    <row r="661" spans="1:11">
      <c r="A661" t="s">
        <v>3801</v>
      </c>
      <c r="B661" t="str">
        <f>_xlfn.XLOOKUP(A661,SITE1!$S$4:$S$1223,SITE1!$T$4:$T$1223)</f>
        <v>VCCIO_0</v>
      </c>
      <c r="C661" t="str" cm="1">
        <f t="array" ref="C661">_xlfn.TEXTJOIN(",",TRUE,_xlfn.UNIQUE(TRANSPOSE(_xlfn.MAP(_xlfn.XLOOKUP(A661,SITE1!$C$4:$C$1223,SITE1!$G$4:$L$1223),_xlfn.LAMBDA(_xlpm.x,IF(_xlpm.x&lt;&gt;"",TRIM(CLEAN(LEFT(_xlpm.x,FIND(".",_xlpm.x &amp; ".")-1))),""))))))</f>
        <v/>
      </c>
      <c r="D661">
        <v>128.38176000000001</v>
      </c>
      <c r="E661">
        <v>55.961280000000002</v>
      </c>
      <c r="F661" t="str">
        <f>_xlfn.LET(_xlpm.raw,_xlfn.XLOOKUP(A661,SITE1!$C$4:$C$1223,SITE1!$E$4:$E$1223,_xlfn.XLOOKUP(A661,SITE1!$C$4:$C$1223,SITE1!$F$4:$F$1223)),_xlpm.cleanRaw,SUBSTITUTE(SUBSTITUTE(_xlpm.raw,"_PIN","."),"PIN","."),_xlpm.mainPart,MID(_xlpm.cleanRaw,2,FIND(".",_xlpm.cleanRaw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1" t="str">
        <f>_xlfn.LET(_xlpm.raw,_xlfn.XLOOKUP(A661,SITE3!$C$4:$C$1223,SITE3!$E$4:$E$1223,_xlfn.XLOOKUP(A661,SITE3!$C$4:$C$1223,SITE3!$F$4:$F$1223)),_xlpm.cleanRaw,SUBSTITUTE(_xlpm.raw,"_PIN","."),_xlpm.mainPart,MID(_xlpm.cleanRaw,2,FIND(".",_xlpm.cleanRaw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1" t="str">
        <f>_xlfn.LET(_xlpm.raw,_xlfn.XLOOKUP(A661,SITE5!$C$4:$C$1223,SITE5!$E$4:$E$1223,_xlfn.XLOOKUP(A661,SITE5!$C$4:$C$1223,SITE5!$F$4:$F$1223)),_xlpm.cleanRaw,SUBSTITUTE(_xlpm.raw,"_PIN","."),_xlpm.mainPart,MID(_xlpm.cleanRaw,2,FIND(".",_xlpm.cleanRaw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1" t="str">
        <f>_xlfn.LET(_xlpm.raw,_xlfn.XLOOKUP(A661,SITE5!$C$4:$C$1223,SITE5!$E$4:$E$1223,_xlfn.XLOOKUP(A661,SITE5!$C$4:$C$1223,SITE5!$F$4:$F$1223)),_xlpm.cleanRaw,SUBSTITUTE(_xlpm.raw,"_PIN","."),_xlpm.mainPart,MID(_xlpm.cleanRaw,2,FIND(".",_xlpm.cleanRaw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1" t="str">
        <f>""</f>
        <v/>
      </c>
      <c r="K661" t="str">
        <f t="shared" si="10"/>
        <v>AC1;VCCIO_0;;128.38176;55.96128;;;;;</v>
      </c>
    </row>
    <row r="662" spans="1:11">
      <c r="A662" t="s">
        <v>2605</v>
      </c>
      <c r="B662" t="str">
        <f>_xlfn.XLOOKUP(A662,SITE1!$S$4:$S$1223,SITE1!$T$4:$T$1223)</f>
        <v>DMI_TXP[3]</v>
      </c>
      <c r="C662" t="str" cm="1">
        <f t="array" ref="C662">_xlfn.TEXTJOIN(",",TRUE,_xlfn.UNIQUE(TRANSPOSE(_xlfn.MAP(_xlfn.XLOOKUP(A662,SITE1!$C$4:$C$1223,SITE1!$G$4:$L$1223),_xlfn.LAMBDA(_xlpm.x,IF(_xlpm.x&lt;&gt;"",TRIM(CLEAN(LEFT(_xlpm.x,FIND(".",_xlpm.x &amp; ".")-1))),""))))))</f>
        <v>LA140,KA120</v>
      </c>
      <c r="D662">
        <v>125.08992000000001</v>
      </c>
      <c r="E662">
        <v>55.961280000000002</v>
      </c>
      <c r="F662" t="str">
        <f>_xlfn.LET(_xlpm.raw,_xlfn.XLOOKUP(A662,SITE1!$C$4:$C$1223,SITE1!$E$4:$E$1223,_xlfn.XLOOKUP(A662,SITE1!$C$4:$C$1223,SITE1!$F$4:$F$1223)),_xlpm.cleanRaw,SUBSTITUTE(SUBSTITUTE(_xlpm.raw,"_PIN","."),"PIN","."),_xlpm.mainPart,MID(_xlpm.cleanRaw,2,FIND(".",_xlpm.cleanRaw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G662" t="str">
        <f>_xlfn.LET(_xlpm.raw,_xlfn.XLOOKUP(A662,SITE3!$C$4:$C$1223,SITE3!$E$4:$E$1223,_xlfn.XLOOKUP(A662,SITE3!$C$4:$C$1223,SITE3!$F$4:$F$1223)),_xlpm.cleanRaw,SUBSTITUTE(_xlpm.raw,"_PIN","."),_xlpm.mainPart,MID(_xlpm.cleanRaw,2,FIND(".",_xlpm.cleanRaw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62" t="str">
        <f>_xlfn.LET(_xlpm.raw,_xlfn.XLOOKUP(A662,SITE5!$C$4:$C$1223,SITE5!$E$4:$E$1223,_xlfn.XLOOKUP(A662,SITE5!$C$4:$C$1223,SITE5!$F$4:$F$1223)),_xlpm.cleanRaw,SUBSTITUTE(_xlpm.raw,"_PIN","."),_xlpm.mainPart,MID(_xlpm.cleanRaw,2,FIND(".",_xlpm.cleanRaw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62" t="str">
        <f>_xlfn.LET(_xlpm.raw,_xlfn.XLOOKUP(A662,SITE5!$C$4:$C$1223,SITE5!$E$4:$E$1223,_xlfn.XLOOKUP(A662,SITE5!$C$4:$C$1223,SITE5!$F$4:$F$1223)),_xlpm.cleanRaw,SUBSTITUTE(_xlpm.raw,"_PIN","."),_xlpm.mainPart,MID(_xlpm.cleanRaw,2,FIND(".",_xlpm.cleanRaw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62" t="str">
        <f>""</f>
        <v/>
      </c>
      <c r="K662" t="str">
        <f t="shared" si="10"/>
        <v>AC2;DMI_TXP[3];LA140,KA120;125.08992;55.96128;507117;808076;603121;603121;</v>
      </c>
    </row>
    <row r="663" spans="1:11">
      <c r="A663" t="s">
        <v>2588</v>
      </c>
      <c r="B663" t="str">
        <f>_xlfn.XLOOKUP(A663,SITE1!$S$4:$S$1223,SITE1!$T$4:$T$1223)</f>
        <v>DMI_TXN[3]</v>
      </c>
      <c r="C663" t="str" cm="1">
        <f t="array" ref="C663">_xlfn.TEXTJOIN(",",TRUE,_xlfn.UNIQUE(TRANSPOSE(_xlfn.MAP(_xlfn.XLOOKUP(A663,SITE1!$C$4:$C$1223,SITE1!$G$4:$L$1223),_xlfn.LAMBDA(_xlpm.x,IF(_xlpm.x&lt;&gt;"",TRIM(CLEAN(LEFT(_xlpm.x,FIND(".",_xlpm.x &amp; ".")-1))),""))))))</f>
        <v>LA139,KA120</v>
      </c>
      <c r="D663">
        <v>121.79808</v>
      </c>
      <c r="E663">
        <v>55.961280000000002</v>
      </c>
      <c r="F663" t="str">
        <f>_xlfn.LET(_xlpm.raw,_xlfn.XLOOKUP(A663,SITE1!$C$4:$C$1223,SITE1!$E$4:$E$1223,_xlfn.XLOOKUP(A663,SITE1!$C$4:$C$1223,SITE1!$F$4:$F$1223)),_xlpm.cleanRaw,SUBSTITUTE(SUBSTITUTE(_xlpm.raw,"_PIN","."),"PIN","."),_xlpm.mainPart,MID(_xlpm.cleanRaw,2,FIND(".",_xlpm.cleanRaw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G663" t="str">
        <f>_xlfn.LET(_xlpm.raw,_xlfn.XLOOKUP(A663,SITE3!$C$4:$C$1223,SITE3!$E$4:$E$1223,_xlfn.XLOOKUP(A663,SITE3!$C$4:$C$1223,SITE3!$F$4:$F$1223)),_xlpm.cleanRaw,SUBSTITUTE(_xlpm.raw,"_PIN","."),_xlpm.mainPart,MID(_xlpm.cleanRaw,2,FIND(".",_xlpm.cleanRaw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63" t="str">
        <f>_xlfn.LET(_xlpm.raw,_xlfn.XLOOKUP(A663,SITE5!$C$4:$C$1223,SITE5!$E$4:$E$1223,_xlfn.XLOOKUP(A663,SITE5!$C$4:$C$1223,SITE5!$F$4:$F$1223)),_xlpm.cleanRaw,SUBSTITUTE(_xlpm.raw,"_PIN","."),_xlpm.mainPart,MID(_xlpm.cleanRaw,2,FIND(".",_xlpm.cleanRaw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63" t="str">
        <f>_xlfn.LET(_xlpm.raw,_xlfn.XLOOKUP(A663,SITE5!$C$4:$C$1223,SITE5!$E$4:$E$1223,_xlfn.XLOOKUP(A663,SITE5!$C$4:$C$1223,SITE5!$F$4:$F$1223)),_xlpm.cleanRaw,SUBSTITUTE(_xlpm.raw,"_PIN","."),_xlpm.mainPart,MID(_xlpm.cleanRaw,2,FIND(".",_xlpm.cleanRaw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63" t="str">
        <f>""</f>
        <v/>
      </c>
      <c r="K663" t="str">
        <f t="shared" si="10"/>
        <v>AC3;DMI_TXN[3];LA139,KA120;121.79808;55.96128;507115;808078;603097;603097;</v>
      </c>
    </row>
    <row r="664" spans="1:11">
      <c r="A664" t="s">
        <v>3845</v>
      </c>
      <c r="B664" t="str">
        <f>_xlfn.XLOOKUP(A664,SITE1!$S$4:$S$1223,SITE1!$T$4:$T$1223)</f>
        <v>VSS</v>
      </c>
      <c r="C664" t="str" cm="1">
        <f t="array" ref="C664">_xlfn.TEXTJOIN(",",TRUE,_xlfn.UNIQUE(TRANSPOSE(_xlfn.MAP(_xlfn.XLOOKUP(A664,SITE1!$C$4:$C$1223,SITE1!$G$4:$L$1223),_xlfn.LAMBDA(_xlpm.x,IF(_xlpm.x&lt;&gt;"",TRIM(CLEAN(LEFT(_xlpm.x,FIND(".",_xlpm.x &amp; ".")-1))),""))))))</f>
        <v/>
      </c>
      <c r="D664">
        <v>118.50624000000001</v>
      </c>
      <c r="E664">
        <v>55.961280000000002</v>
      </c>
      <c r="F664" t="str">
        <f>_xlfn.LET(_xlpm.raw,_xlfn.XLOOKUP(A664,SITE1!$C$4:$C$1223,SITE1!$E$4:$E$1223,_xlfn.XLOOKUP(A664,SITE1!$C$4:$C$1223,SITE1!$F$4:$F$1223)),_xlpm.cleanRaw,SUBSTITUTE(SUBSTITUTE(_xlpm.raw,"_PIN","."),"PIN","."),_xlpm.mainPart,MID(_xlpm.cleanRaw,2,FIND(".",_xlpm.cleanRaw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4" t="str">
        <f>_xlfn.LET(_xlpm.raw,_xlfn.XLOOKUP(A664,SITE3!$C$4:$C$1223,SITE3!$E$4:$E$1223,_xlfn.XLOOKUP(A664,SITE3!$C$4:$C$1223,SITE3!$F$4:$F$1223)),_xlpm.cleanRaw,SUBSTITUTE(_xlpm.raw,"_PIN","."),_xlpm.mainPart,MID(_xlpm.cleanRaw,2,FIND(".",_xlpm.cleanRaw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4" t="str">
        <f>_xlfn.LET(_xlpm.raw,_xlfn.XLOOKUP(A664,SITE5!$C$4:$C$1223,SITE5!$E$4:$E$1223,_xlfn.XLOOKUP(A664,SITE5!$C$4:$C$1223,SITE5!$F$4:$F$1223)),_xlpm.cleanRaw,SUBSTITUTE(_xlpm.raw,"_PIN","."),_xlpm.mainPart,MID(_xlpm.cleanRaw,2,FIND(".",_xlpm.cleanRaw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4" t="str">
        <f>_xlfn.LET(_xlpm.raw,_xlfn.XLOOKUP(A664,SITE5!$C$4:$C$1223,SITE5!$E$4:$E$1223,_xlfn.XLOOKUP(A664,SITE5!$C$4:$C$1223,SITE5!$F$4:$F$1223)),_xlpm.cleanRaw,SUBSTITUTE(_xlpm.raw,"_PIN","."),_xlpm.mainPart,MID(_xlpm.cleanRaw,2,FIND(".",_xlpm.cleanRaw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4" t="str">
        <f>""</f>
        <v/>
      </c>
      <c r="K664" t="str">
        <f t="shared" si="10"/>
        <v>AC4;VSS;;118.50624;55.96128;;;;;</v>
      </c>
    </row>
    <row r="665" spans="1:11">
      <c r="A665" t="s">
        <v>2554</v>
      </c>
      <c r="B665" t="str">
        <f>_xlfn.XLOOKUP(A665,SITE1!$S$4:$S$1223,SITE1!$T$4:$T$1223)</f>
        <v>DMI_RXP[2]</v>
      </c>
      <c r="C665" t="str" cm="1">
        <f t="array" ref="C665">_xlfn.TEXTJOIN(",",TRUE,_xlfn.UNIQUE(TRANSPOSE(_xlfn.MAP(_xlfn.XLOOKUP(A665,SITE1!$C$4:$C$1223,SITE1!$G$4:$L$1223),_xlfn.LAMBDA(_xlpm.x,IF(_xlpm.x&lt;&gt;"",TRIM(CLEAN(LEFT(_xlpm.x,FIND(".",_xlpm.x &amp; ".")-1))),""))))))</f>
        <v>KA119,LA138</v>
      </c>
      <c r="D665">
        <v>115.2144</v>
      </c>
      <c r="E665">
        <v>55.961280000000002</v>
      </c>
      <c r="F665" t="str">
        <f>_xlfn.LET(_xlpm.raw,_xlfn.XLOOKUP(A665,SITE1!$C$4:$C$1223,SITE1!$E$4:$E$1223,_xlfn.XLOOKUP(A665,SITE1!$C$4:$C$1223,SITE1!$F$4:$F$1223)),_xlpm.cleanRaw,SUBSTITUTE(SUBSTITUTE(_xlpm.raw,"_PIN","."),"PIN","."),_xlpm.mainPart,MID(_xlpm.cleanRaw,2,FIND(".",_xlpm.cleanRaw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G665" t="str">
        <f>_xlfn.LET(_xlpm.raw,_xlfn.XLOOKUP(A665,SITE3!$C$4:$C$1223,SITE3!$E$4:$E$1223,_xlfn.XLOOKUP(A665,SITE3!$C$4:$C$1223,SITE3!$F$4:$F$1223)),_xlpm.cleanRaw,SUBSTITUTE(_xlpm.raw,"_PIN","."),_xlpm.mainPart,MID(_xlpm.cleanRaw,2,FIND(".",_xlpm.cleanRaw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65" t="str">
        <f>_xlfn.LET(_xlpm.raw,_xlfn.XLOOKUP(A665,SITE5!$C$4:$C$1223,SITE5!$E$4:$E$1223,_xlfn.XLOOKUP(A665,SITE5!$C$4:$C$1223,SITE5!$F$4:$F$1223)),_xlpm.cleanRaw,SUBSTITUTE(_xlpm.raw,"_PIN","."),_xlpm.mainPart,MID(_xlpm.cleanRaw,2,FIND(".",_xlpm.cleanRaw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65" t="str">
        <f>_xlfn.LET(_xlpm.raw,_xlfn.XLOOKUP(A665,SITE5!$C$4:$C$1223,SITE5!$E$4:$E$1223,_xlfn.XLOOKUP(A665,SITE5!$C$4:$C$1223,SITE5!$F$4:$F$1223)),_xlpm.cleanRaw,SUBSTITUTE(_xlpm.raw,"_PIN","."),_xlpm.mainPart,MID(_xlpm.cleanRaw,2,FIND(".",_xlpm.cleanRaw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65" t="str">
        <f>""</f>
        <v/>
      </c>
      <c r="K665" t="str">
        <f t="shared" si="10"/>
        <v>AC5;DMI_RXP[2];KA119,LA138;115.2144;55.96128;507106;807039;603119;603119;</v>
      </c>
    </row>
    <row r="666" spans="1:11">
      <c r="A666" t="s">
        <v>2512</v>
      </c>
      <c r="B666" t="str">
        <f>_xlfn.XLOOKUP(A666,SITE1!$S$4:$S$1223,SITE1!$T$4:$T$1223)</f>
        <v>DMI_RXN[2]</v>
      </c>
      <c r="C666" t="str" cm="1">
        <f t="array" ref="C666">_xlfn.TEXTJOIN(",",TRUE,_xlfn.UNIQUE(TRANSPOSE(_xlfn.MAP(_xlfn.XLOOKUP(A666,SITE1!$C$4:$C$1223,SITE1!$G$4:$L$1223),_xlfn.LAMBDA(_xlpm.x,IF(_xlpm.x&lt;&gt;"",TRIM(CLEAN(LEFT(_xlpm.x,FIND(".",_xlpm.x &amp; ".")-1))),""))))))</f>
        <v>KA119,LA137</v>
      </c>
      <c r="D666">
        <v>111.92256</v>
      </c>
      <c r="E666">
        <v>55.961280000000002</v>
      </c>
      <c r="F666" t="str">
        <f>_xlfn.LET(_xlpm.raw,_xlfn.XLOOKUP(A666,SITE1!$C$4:$C$1223,SITE1!$E$4:$E$1223,_xlfn.XLOOKUP(A666,SITE1!$C$4:$C$1223,SITE1!$F$4:$F$1223)),_xlpm.cleanRaw,SUBSTITUTE(SUBSTITUTE(_xlpm.raw,"_PIN","."),"PIN","."),_xlpm.mainPart,MID(_xlpm.cleanRaw,2,FIND(".",_xlpm.cleanRaw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G666" t="str">
        <f>_xlfn.LET(_xlpm.raw,_xlfn.XLOOKUP(A666,SITE3!$C$4:$C$1223,SITE3!$E$4:$E$1223,_xlfn.XLOOKUP(A666,SITE3!$C$4:$C$1223,SITE3!$F$4:$F$1223)),_xlpm.cleanRaw,SUBSTITUTE(_xlpm.raw,"_PIN","."),_xlpm.mainPart,MID(_xlpm.cleanRaw,2,FIND(".",_xlpm.cleanRaw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66" t="str">
        <f>_xlfn.LET(_xlpm.raw,_xlfn.XLOOKUP(A666,SITE5!$C$4:$C$1223,SITE5!$E$4:$E$1223,_xlfn.XLOOKUP(A666,SITE5!$C$4:$C$1223,SITE5!$F$4:$F$1223)),_xlpm.cleanRaw,SUBSTITUTE(_xlpm.raw,"_PIN","."),_xlpm.mainPart,MID(_xlpm.cleanRaw,2,FIND(".",_xlpm.cleanRaw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66" t="str">
        <f>_xlfn.LET(_xlpm.raw,_xlfn.XLOOKUP(A666,SITE5!$C$4:$C$1223,SITE5!$E$4:$E$1223,_xlfn.XLOOKUP(A666,SITE5!$C$4:$C$1223,SITE5!$F$4:$F$1223)),_xlpm.cleanRaw,SUBSTITUTE(_xlpm.raw,"_PIN","."),_xlpm.mainPart,MID(_xlpm.cleanRaw,2,FIND(".",_xlpm.cleanRaw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66" t="str">
        <f>""</f>
        <v/>
      </c>
      <c r="K666" t="str">
        <f t="shared" si="10"/>
        <v>AC6;DMI_RXN[2];KA119,LA137;111.92256;55.96128;507105;807040;603099;603099;</v>
      </c>
    </row>
    <row r="667" spans="1:11">
      <c r="A667" t="s">
        <v>3802</v>
      </c>
      <c r="B667" t="str">
        <f>_xlfn.XLOOKUP(A667,SITE1!$S$4:$S$1223,SITE1!$T$4:$T$1223)</f>
        <v>VCCIO_0</v>
      </c>
      <c r="C667" t="str" cm="1">
        <f t="array" ref="C667">_xlfn.TEXTJOIN(",",TRUE,_xlfn.UNIQUE(TRANSPOSE(_xlfn.MAP(_xlfn.XLOOKUP(A667,SITE1!$C$4:$C$1223,SITE1!$G$4:$L$1223),_xlfn.LAMBDA(_xlpm.x,IF(_xlpm.x&lt;&gt;"",TRIM(CLEAN(LEFT(_xlpm.x,FIND(".",_xlpm.x &amp; ".")-1))),""))))))</f>
        <v/>
      </c>
      <c r="D667">
        <v>108.63072</v>
      </c>
      <c r="E667">
        <v>55.961280000000002</v>
      </c>
      <c r="F667" t="str">
        <f>_xlfn.LET(_xlpm.raw,_xlfn.XLOOKUP(A667,SITE1!$C$4:$C$1223,SITE1!$E$4:$E$1223,_xlfn.XLOOKUP(A667,SITE1!$C$4:$C$1223,SITE1!$F$4:$F$1223)),_xlpm.cleanRaw,SUBSTITUTE(SUBSTITUTE(_xlpm.raw,"_PIN","."),"PIN","."),_xlpm.mainPart,MID(_xlpm.cleanRaw,2,FIND(".",_xlpm.cleanRaw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7" t="str">
        <f>_xlfn.LET(_xlpm.raw,_xlfn.XLOOKUP(A667,SITE3!$C$4:$C$1223,SITE3!$E$4:$E$1223,_xlfn.XLOOKUP(A667,SITE3!$C$4:$C$1223,SITE3!$F$4:$F$1223)),_xlpm.cleanRaw,SUBSTITUTE(_xlpm.raw,"_PIN","."),_xlpm.mainPart,MID(_xlpm.cleanRaw,2,FIND(".",_xlpm.cleanRaw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7" t="str">
        <f>_xlfn.LET(_xlpm.raw,_xlfn.XLOOKUP(A667,SITE5!$C$4:$C$1223,SITE5!$E$4:$E$1223,_xlfn.XLOOKUP(A667,SITE5!$C$4:$C$1223,SITE5!$F$4:$F$1223)),_xlpm.cleanRaw,SUBSTITUTE(_xlpm.raw,"_PIN","."),_xlpm.mainPart,MID(_xlpm.cleanRaw,2,FIND(".",_xlpm.cleanRaw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7" t="str">
        <f>_xlfn.LET(_xlpm.raw,_xlfn.XLOOKUP(A667,SITE5!$C$4:$C$1223,SITE5!$E$4:$E$1223,_xlfn.XLOOKUP(A667,SITE5!$C$4:$C$1223,SITE5!$F$4:$F$1223)),_xlpm.cleanRaw,SUBSTITUTE(_xlpm.raw,"_PIN","."),_xlpm.mainPart,MID(_xlpm.cleanRaw,2,FIND(".",_xlpm.cleanRaw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7" t="str">
        <f>""</f>
        <v/>
      </c>
      <c r="K667" t="str">
        <f t="shared" si="10"/>
        <v>AC7;VCCIO_0;;108.63072;55.96128;;;;;</v>
      </c>
    </row>
    <row r="668" spans="1:11">
      <c r="A668" t="s">
        <v>3846</v>
      </c>
      <c r="B668" t="str">
        <f>_xlfn.XLOOKUP(A668,SITE1!$S$4:$S$1223,SITE1!$T$4:$T$1223)</f>
        <v>VSS</v>
      </c>
      <c r="C668" t="str" cm="1">
        <f t="array" ref="C668">_xlfn.TEXTJOIN(",",TRUE,_xlfn.UNIQUE(TRANSPOSE(_xlfn.MAP(_xlfn.XLOOKUP(A668,SITE1!$C$4:$C$1223,SITE1!$G$4:$L$1223),_xlfn.LAMBDA(_xlpm.x,IF(_xlpm.x&lt;&gt;"",TRIM(CLEAN(LEFT(_xlpm.x,FIND(".",_xlpm.x &amp; ".")-1))),""))))))</f>
        <v/>
      </c>
      <c r="D668">
        <v>105.33887999999899</v>
      </c>
      <c r="E668">
        <v>55.961280000000002</v>
      </c>
      <c r="F668" t="str">
        <f>_xlfn.LET(_xlpm.raw,_xlfn.XLOOKUP(A668,SITE1!$C$4:$C$1223,SITE1!$E$4:$E$1223,_xlfn.XLOOKUP(A668,SITE1!$C$4:$C$1223,SITE1!$F$4:$F$1223)),_xlpm.cleanRaw,SUBSTITUTE(SUBSTITUTE(_xlpm.raw,"_PIN","."),"PIN","."),_xlpm.mainPart,MID(_xlpm.cleanRaw,2,FIND(".",_xlpm.cleanRaw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8" t="str">
        <f>_xlfn.LET(_xlpm.raw,_xlfn.XLOOKUP(A668,SITE3!$C$4:$C$1223,SITE3!$E$4:$E$1223,_xlfn.XLOOKUP(A668,SITE3!$C$4:$C$1223,SITE3!$F$4:$F$1223)),_xlpm.cleanRaw,SUBSTITUTE(_xlpm.raw,"_PIN","."),_xlpm.mainPart,MID(_xlpm.cleanRaw,2,FIND(".",_xlpm.cleanRaw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8" t="str">
        <f>_xlfn.LET(_xlpm.raw,_xlfn.XLOOKUP(A668,SITE5!$C$4:$C$1223,SITE5!$E$4:$E$1223,_xlfn.XLOOKUP(A668,SITE5!$C$4:$C$1223,SITE5!$F$4:$F$1223)),_xlpm.cleanRaw,SUBSTITUTE(_xlpm.raw,"_PIN","."),_xlpm.mainPart,MID(_xlpm.cleanRaw,2,FIND(".",_xlpm.cleanRaw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8" t="str">
        <f>_xlfn.LET(_xlpm.raw,_xlfn.XLOOKUP(A668,SITE5!$C$4:$C$1223,SITE5!$E$4:$E$1223,_xlfn.XLOOKUP(A668,SITE5!$C$4:$C$1223,SITE5!$F$4:$F$1223)),_xlpm.cleanRaw,SUBSTITUTE(_xlpm.raw,"_PIN","."),_xlpm.mainPart,MID(_xlpm.cleanRaw,2,FIND(".",_xlpm.cleanRaw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8" t="str">
        <f>""</f>
        <v/>
      </c>
      <c r="K668" t="str">
        <f t="shared" si="10"/>
        <v>AC8;VSS;;105.338879999999;55.96128;;;;;</v>
      </c>
    </row>
    <row r="669" spans="1:11">
      <c r="A669" t="s">
        <v>3733</v>
      </c>
      <c r="B669" t="str">
        <f>_xlfn.XLOOKUP(A669,SITE1!$S$4:$S$1223,SITE1!$T$4:$T$1223)</f>
        <v>VCCGT</v>
      </c>
      <c r="C669" t="str" cm="1">
        <f t="array" ref="C669">_xlfn.TEXTJOIN(",",TRUE,_xlfn.UNIQUE(TRANSPOSE(_xlfn.MAP(_xlfn.XLOOKUP(A669,SITE1!$C$4:$C$1223,SITE1!$G$4:$L$1223),_xlfn.LAMBDA(_xlpm.x,IF(_xlpm.x&lt;&gt;"",TRIM(CLEAN(LEFT(_xlpm.x,FIND(".",_xlpm.x &amp; ".")-1))),""))))))</f>
        <v/>
      </c>
      <c r="D669">
        <v>26.334719999999901</v>
      </c>
      <c r="E669">
        <v>55.961280000000002</v>
      </c>
      <c r="F669" t="str">
        <f>_xlfn.LET(_xlpm.raw,_xlfn.XLOOKUP(A669,SITE1!$C$4:$C$1223,SITE1!$E$4:$E$1223,_xlfn.XLOOKUP(A669,SITE1!$C$4:$C$1223,SITE1!$F$4:$F$1223)),_xlpm.cleanRaw,SUBSTITUTE(SUBSTITUTE(_xlpm.raw,"_PIN","."),"PIN","."),_xlpm.mainPart,MID(_xlpm.cleanRaw,2,FIND(".",_xlpm.cleanRaw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9" t="str">
        <f>_xlfn.LET(_xlpm.raw,_xlfn.XLOOKUP(A669,SITE3!$C$4:$C$1223,SITE3!$E$4:$E$1223,_xlfn.XLOOKUP(A669,SITE3!$C$4:$C$1223,SITE3!$F$4:$F$1223)),_xlpm.cleanRaw,SUBSTITUTE(_xlpm.raw,"_PIN","."),_xlpm.mainPart,MID(_xlpm.cleanRaw,2,FIND(".",_xlpm.cleanRaw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9" t="str">
        <f>_xlfn.LET(_xlpm.raw,_xlfn.XLOOKUP(A669,SITE5!$C$4:$C$1223,SITE5!$E$4:$E$1223,_xlfn.XLOOKUP(A669,SITE5!$C$4:$C$1223,SITE5!$F$4:$F$1223)),_xlpm.cleanRaw,SUBSTITUTE(_xlpm.raw,"_PIN","."),_xlpm.mainPart,MID(_xlpm.cleanRaw,2,FIND(".",_xlpm.cleanRaw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9" t="str">
        <f>_xlfn.LET(_xlpm.raw,_xlfn.XLOOKUP(A669,SITE5!$C$4:$C$1223,SITE5!$E$4:$E$1223,_xlfn.XLOOKUP(A669,SITE5!$C$4:$C$1223,SITE5!$F$4:$F$1223)),_xlpm.cleanRaw,SUBSTITUTE(_xlpm.raw,"_PIN","."),_xlpm.mainPart,MID(_xlpm.cleanRaw,2,FIND(".",_xlpm.cleanRaw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9" t="str">
        <f>""</f>
        <v/>
      </c>
      <c r="K669" t="str">
        <f t="shared" si="10"/>
        <v>AC32;VCCGT;;26.3347199999999;55.96128;;;;;</v>
      </c>
    </row>
    <row r="670" spans="1:11">
      <c r="A670" t="s">
        <v>822</v>
      </c>
      <c r="B670" t="str">
        <f>_xlfn.XLOOKUP(A670,SITE1!$S$4:$S$1223,SITE1!$T$4:$T$1223)</f>
        <v>DDR_VTT_CNTL</v>
      </c>
      <c r="C670" t="str" cm="1">
        <f t="array" ref="C670">_xlfn.TEXTJOIN(",",TRUE,_xlfn.UNIQUE(TRANSPOSE(_xlfn.MAP(_xlfn.XLOOKUP(A670,SITE1!$C$4:$C$1223,SITE1!$G$4:$L$1223),_xlfn.LAMBDA(_xlpm.x,IF(_xlpm.x&lt;&gt;"",TRIM(CLEAN(LEFT(_xlpm.x,FIND(".",_xlpm.x &amp; ".")-1))),""))))))</f>
        <v/>
      </c>
      <c r="D670">
        <v>23.04288</v>
      </c>
      <c r="E670">
        <v>55.961280000000002</v>
      </c>
      <c r="F670" t="str">
        <f>_xlfn.LET(_xlpm.raw,_xlfn.XLOOKUP(A670,SITE1!$C$4:$C$1223,SITE1!$E$4:$E$1223,_xlfn.XLOOKUP(A670,SITE1!$C$4:$C$1223,SITE1!$F$4:$F$1223)),_xlpm.cleanRaw,SUBSTITUTE(SUBSTITUTE(_xlpm.raw,"_PIN","."),"PIN","."),_xlpm.mainPart,MID(_xlpm.cleanRaw,2,FIND(".",_xlpm.cleanRaw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670" t="str">
        <f>_xlfn.LET(_xlpm.raw,_xlfn.XLOOKUP(A670,SITE3!$C$4:$C$1223,SITE3!$E$4:$E$1223,_xlfn.XLOOKUP(A670,SITE3!$C$4:$C$1223,SITE3!$F$4:$F$1223)),_xlpm.cleanRaw,SUBSTITUTE(_xlpm.raw,"_PIN","."),_xlpm.mainPart,MID(_xlpm.cleanRaw,2,FIND(".",_xlpm.cleanRaw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801002</v>
      </c>
      <c r="H670" t="str">
        <f>_xlfn.LET(_xlpm.raw,_xlfn.XLOOKUP(A670,SITE5!$C$4:$C$1223,SITE5!$E$4:$E$1223,_xlfn.XLOOKUP(A670,SITE5!$C$4:$C$1223,SITE5!$F$4:$F$1223)),_xlpm.cleanRaw,SUBSTITUTE(_xlpm.raw,"_PIN","."),_xlpm.mainPart,MID(_xlpm.cleanRaw,2,FIND(".",_xlpm.cleanRaw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I670" t="str">
        <f>_xlfn.LET(_xlpm.raw,_xlfn.XLOOKUP(A670,SITE5!$C$4:$C$1223,SITE5!$E$4:$E$1223,_xlfn.XLOOKUP(A670,SITE5!$C$4:$C$1223,SITE5!$F$4:$F$1223)),_xlpm.cleanRaw,SUBSTITUTE(_xlpm.raw,"_PIN","."),_xlpm.mainPart,MID(_xlpm.cleanRaw,2,FIND(".",_xlpm.cleanRaw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J670" t="str">
        <f>""</f>
        <v/>
      </c>
      <c r="K670" t="str">
        <f t="shared" si="10"/>
        <v>AC33;DDR_VTT_CNTL;;23.04288;55.96128;604039;801002;706002;706002;</v>
      </c>
    </row>
    <row r="671" spans="1:11">
      <c r="A671" t="s">
        <v>3842</v>
      </c>
      <c r="B671" t="str">
        <f>_xlfn.XLOOKUP(A671,SITE1!$S$4:$S$1223,SITE1!$T$4:$T$1223)</f>
        <v>VSS</v>
      </c>
      <c r="C671" t="str" cm="1">
        <f t="array" ref="C671">_xlfn.TEXTJOIN(",",TRUE,_xlfn.UNIQUE(TRANSPOSE(_xlfn.MAP(_xlfn.XLOOKUP(A671,SITE1!$C$4:$C$1223,SITE1!$G$4:$L$1223),_xlfn.LAMBDA(_xlpm.x,IF(_xlpm.x&lt;&gt;"",TRIM(CLEAN(LEFT(_xlpm.x,FIND(".",_xlpm.x &amp; ".")-1))),""))))))</f>
        <v/>
      </c>
      <c r="D671">
        <v>19.75104</v>
      </c>
      <c r="E671">
        <v>55.961280000000002</v>
      </c>
      <c r="F671" t="str">
        <f>_xlfn.LET(_xlpm.raw,_xlfn.XLOOKUP(A671,SITE1!$C$4:$C$1223,SITE1!$E$4:$E$1223,_xlfn.XLOOKUP(A671,SITE1!$C$4:$C$1223,SITE1!$F$4:$F$1223)),_xlpm.cleanRaw,SUBSTITUTE(SUBSTITUTE(_xlpm.raw,"_PIN","."),"PIN","."),_xlpm.mainPart,MID(_xlpm.cleanRaw,2,FIND(".",_xlpm.cleanRaw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1" t="str">
        <f>_xlfn.LET(_xlpm.raw,_xlfn.XLOOKUP(A671,SITE3!$C$4:$C$1223,SITE3!$E$4:$E$1223,_xlfn.XLOOKUP(A671,SITE3!$C$4:$C$1223,SITE3!$F$4:$F$1223)),_xlpm.cleanRaw,SUBSTITUTE(_xlpm.raw,"_PIN","."),_xlpm.mainPart,MID(_xlpm.cleanRaw,2,FIND(".",_xlpm.cleanRaw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1" t="str">
        <f>_xlfn.LET(_xlpm.raw,_xlfn.XLOOKUP(A671,SITE5!$C$4:$C$1223,SITE5!$E$4:$E$1223,_xlfn.XLOOKUP(A671,SITE5!$C$4:$C$1223,SITE5!$F$4:$F$1223)),_xlpm.cleanRaw,SUBSTITUTE(_xlpm.raw,"_PIN","."),_xlpm.mainPart,MID(_xlpm.cleanRaw,2,FIND(".",_xlpm.cleanRaw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1" t="str">
        <f>_xlfn.LET(_xlpm.raw,_xlfn.XLOOKUP(A671,SITE5!$C$4:$C$1223,SITE5!$E$4:$E$1223,_xlfn.XLOOKUP(A671,SITE5!$C$4:$C$1223,SITE5!$F$4:$F$1223)),_xlpm.cleanRaw,SUBSTITUTE(_xlpm.raw,"_PIN","."),_xlpm.mainPart,MID(_xlpm.cleanRaw,2,FIND(".",_xlpm.cleanRaw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1" t="str">
        <f>""</f>
        <v/>
      </c>
      <c r="K671" t="str">
        <f t="shared" si="10"/>
        <v>AC34;VSS;;19.75104;55.96128;;;;;</v>
      </c>
    </row>
    <row r="672" spans="1:11">
      <c r="A672" t="s">
        <v>3843</v>
      </c>
      <c r="B672" t="str">
        <f>_xlfn.XLOOKUP(A672,SITE1!$S$4:$S$1223,SITE1!$T$4:$T$1223)</f>
        <v>VSS</v>
      </c>
      <c r="C672" t="str" cm="1">
        <f t="array" ref="C672">_xlfn.TEXTJOIN(",",TRUE,_xlfn.UNIQUE(TRANSPOSE(_xlfn.MAP(_xlfn.XLOOKUP(A672,SITE1!$C$4:$C$1223,SITE1!$G$4:$L$1223),_xlfn.LAMBDA(_xlpm.x,IF(_xlpm.x&lt;&gt;"",TRIM(CLEAN(LEFT(_xlpm.x,FIND(".",_xlpm.x &amp; ".")-1))),""))))))</f>
        <v/>
      </c>
      <c r="D672">
        <v>16.459199999999999</v>
      </c>
      <c r="E672">
        <v>55.961280000000002</v>
      </c>
      <c r="F672" t="str">
        <f>_xlfn.LET(_xlpm.raw,_xlfn.XLOOKUP(A672,SITE1!$C$4:$C$1223,SITE1!$E$4:$E$1223,_xlfn.XLOOKUP(A672,SITE1!$C$4:$C$1223,SITE1!$F$4:$F$1223)),_xlpm.cleanRaw,SUBSTITUTE(SUBSTITUTE(_xlpm.raw,"_PIN","."),"PIN","."),_xlpm.mainPart,MID(_xlpm.cleanRaw,2,FIND(".",_xlpm.cleanRaw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2" t="str">
        <f>_xlfn.LET(_xlpm.raw,_xlfn.XLOOKUP(A672,SITE3!$C$4:$C$1223,SITE3!$E$4:$E$1223,_xlfn.XLOOKUP(A672,SITE3!$C$4:$C$1223,SITE3!$F$4:$F$1223)),_xlpm.cleanRaw,SUBSTITUTE(_xlpm.raw,"_PIN","."),_xlpm.mainPart,MID(_xlpm.cleanRaw,2,FIND(".",_xlpm.cleanRaw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2" t="str">
        <f>_xlfn.LET(_xlpm.raw,_xlfn.XLOOKUP(A672,SITE5!$C$4:$C$1223,SITE5!$E$4:$E$1223,_xlfn.XLOOKUP(A672,SITE5!$C$4:$C$1223,SITE5!$F$4:$F$1223)),_xlpm.cleanRaw,SUBSTITUTE(_xlpm.raw,"_PIN","."),_xlpm.mainPart,MID(_xlpm.cleanRaw,2,FIND(".",_xlpm.cleanRaw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2" t="str">
        <f>_xlfn.LET(_xlpm.raw,_xlfn.XLOOKUP(A672,SITE5!$C$4:$C$1223,SITE5!$E$4:$E$1223,_xlfn.XLOOKUP(A672,SITE5!$C$4:$C$1223,SITE5!$F$4:$F$1223)),_xlpm.cleanRaw,SUBSTITUTE(_xlpm.raw,"_PIN","."),_xlpm.mainPart,MID(_xlpm.cleanRaw,2,FIND(".",_xlpm.cleanRaw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2" t="str">
        <f>""</f>
        <v/>
      </c>
      <c r="K672" t="str">
        <f t="shared" si="10"/>
        <v>AC35;VSS;;16.4592;55.96128;;;;;</v>
      </c>
    </row>
    <row r="673" spans="1:11">
      <c r="A673" t="s">
        <v>3844</v>
      </c>
      <c r="B673" t="str">
        <f>_xlfn.XLOOKUP(A673,SITE1!$S$4:$S$1223,SITE1!$T$4:$T$1223)</f>
        <v>VSS</v>
      </c>
      <c r="C673" t="str" cm="1">
        <f t="array" ref="C673">_xlfn.TEXTJOIN(",",TRUE,_xlfn.UNIQUE(TRANSPOSE(_xlfn.MAP(_xlfn.XLOOKUP(A673,SITE1!$C$4:$C$1223,SITE1!$G$4:$L$1223),_xlfn.LAMBDA(_xlpm.x,IF(_xlpm.x&lt;&gt;"",TRIM(CLEAN(LEFT(_xlpm.x,FIND(".",_xlpm.x &amp; ".")-1))),""))))))</f>
        <v/>
      </c>
      <c r="D673">
        <v>13.167359999999899</v>
      </c>
      <c r="E673">
        <v>55.961280000000002</v>
      </c>
      <c r="F673" t="str">
        <f>_xlfn.LET(_xlpm.raw,_xlfn.XLOOKUP(A673,SITE1!$C$4:$C$1223,SITE1!$E$4:$E$1223,_xlfn.XLOOKUP(A673,SITE1!$C$4:$C$1223,SITE1!$F$4:$F$1223)),_xlpm.cleanRaw,SUBSTITUTE(SUBSTITUTE(_xlpm.raw,"_PIN","."),"PIN","."),_xlpm.mainPart,MID(_xlpm.cleanRaw,2,FIND(".",_xlpm.cleanRaw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_xlfn.LET(_xlpm.raw,_xlfn.XLOOKUP(A673,SITE3!$C$4:$C$1223,SITE3!$E$4:$E$1223,_xlfn.XLOOKUP(A673,SITE3!$C$4:$C$1223,SITE3!$F$4:$F$1223)),_xlpm.cleanRaw,SUBSTITUTE(_xlpm.raw,"_PIN","."),_xlpm.mainPart,MID(_xlpm.cleanRaw,2,FIND(".",_xlpm.cleanRaw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3" t="str">
        <f>_xlfn.LET(_xlpm.raw,_xlfn.XLOOKUP(A673,SITE5!$C$4:$C$1223,SITE5!$E$4:$E$1223,_xlfn.XLOOKUP(A673,SITE5!$C$4:$C$1223,SITE5!$F$4:$F$1223)),_xlpm.cleanRaw,SUBSTITUTE(_xlpm.raw,"_PIN","."),_xlpm.mainPart,MID(_xlpm.cleanRaw,2,FIND(".",_xlpm.cleanRaw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3" t="str">
        <f>_xlfn.LET(_xlpm.raw,_xlfn.XLOOKUP(A673,SITE5!$C$4:$C$1223,SITE5!$E$4:$E$1223,_xlfn.XLOOKUP(A673,SITE5!$C$4:$C$1223,SITE5!$F$4:$F$1223)),_xlpm.cleanRaw,SUBSTITUTE(_xlpm.raw,"_PIN","."),_xlpm.mainPart,MID(_xlpm.cleanRaw,2,FIND(".",_xlpm.cleanRaw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3" t="str">
        <f>""</f>
        <v/>
      </c>
      <c r="K673" t="str">
        <f t="shared" si="10"/>
        <v>AC36;VSS;;13.1673599999999;55.96128;;;;;</v>
      </c>
    </row>
    <row r="674" spans="1:11">
      <c r="A674" t="s">
        <v>3478</v>
      </c>
      <c r="B674" t="str">
        <f>_xlfn.XLOOKUP(A674,SITE1!$S$4:$S$1223,SITE1!$T$4:$T$1223)</f>
        <v>SKTOCC_N</v>
      </c>
      <c r="C674" t="str" cm="1">
        <f t="array" ref="C674">_xlfn.TEXTJOIN(",",TRUE,_xlfn.UNIQUE(TRANSPOSE(_xlfn.MAP(_xlfn.XLOOKUP(A674,SITE1!$C$4:$C$1223,SITE1!$G$4:$L$1223),_xlfn.LAMBDA(_xlpm.x,IF(_xlpm.x&lt;&gt;"",TRIM(CLEAN(LEFT(_xlpm.x,FIND(".",_xlpm.x &amp; ".")-1))),""))))))</f>
        <v/>
      </c>
      <c r="D674">
        <v>9.8755199999999999</v>
      </c>
      <c r="E674">
        <v>55.961280000000002</v>
      </c>
      <c r="F674" t="str">
        <f>_xlfn.LET(_xlpm.raw,_xlfn.XLOOKUP(A674,SITE1!$C$4:$C$1223,SITE1!$E$4:$E$1223,_xlfn.XLOOKUP(A674,SITE1!$C$4:$C$1223,SITE1!$F$4:$F$1223)),_xlpm.cleanRaw,SUBSTITUTE(SUBSTITUTE(_xlpm.raw,"_PIN","."),"PIN","."),_xlpm.mainPart,MID(_xlpm.cleanRaw,2,FIND(".",_xlpm.cleanRaw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G674" t="str">
        <f>_xlfn.LET(_xlpm.raw,_xlfn.XLOOKUP(A674,SITE3!$C$4:$C$1223,SITE3!$E$4:$E$1223,_xlfn.XLOOKUP(A674,SITE3!$C$4:$C$1223,SITE3!$F$4:$F$1223)),_xlpm.cleanRaw,SUBSTITUTE(_xlpm.raw,"_PIN","."),_xlpm.mainPart,MID(_xlpm.cleanRaw,2,FIND(".",_xlpm.cleanRaw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502042</v>
      </c>
      <c r="H674" t="str">
        <f>_xlfn.LET(_xlpm.raw,_xlfn.XLOOKUP(A674,SITE5!$C$4:$C$1223,SITE5!$E$4:$E$1223,_xlfn.XLOOKUP(A674,SITE5!$C$4:$C$1223,SITE5!$F$4:$F$1223)),_xlpm.cleanRaw,SUBSTITUTE(_xlpm.raw,"_PIN","."),_xlpm.mainPart,MID(_xlpm.cleanRaw,2,FIND(".",_xlpm.cleanRaw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I674" t="str">
        <f>_xlfn.LET(_xlpm.raw,_xlfn.XLOOKUP(A674,SITE5!$C$4:$C$1223,SITE5!$E$4:$E$1223,_xlfn.XLOOKUP(A674,SITE5!$C$4:$C$1223,SITE5!$F$4:$F$1223)),_xlpm.cleanRaw,SUBSTITUTE(_xlpm.raw,"_PIN","."),_xlpm.mainPart,MID(_xlpm.cleanRaw,2,FIND(".",_xlpm.cleanRaw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J674" t="str">
        <f>""</f>
        <v/>
      </c>
      <c r="K674" t="str">
        <f t="shared" si="10"/>
        <v>AC37;SKTOCC_N;;9.87552;55.96128;504090;502042;707104;707104;</v>
      </c>
    </row>
    <row r="675" spans="1:11">
      <c r="A675" t="s">
        <v>390</v>
      </c>
      <c r="B675" t="str">
        <f>_xlfn.XLOOKUP(A675,SITE1!$S$4:$S$1223,SITE1!$T$4:$T$1223)</f>
        <v>DDR_VREF_CA[1]</v>
      </c>
      <c r="C675" t="str" cm="1">
        <f t="array" ref="C675">_xlfn.TEXTJOIN(",",TRUE,_xlfn.UNIQUE(TRANSPOSE(_xlfn.MAP(_xlfn.XLOOKUP(A675,SITE1!$C$4:$C$1223,SITE1!$G$4:$L$1223),_xlfn.LAMBDA(_xlpm.x,IF(_xlpm.x&lt;&gt;"",TRIM(CLEAN(LEFT(_xlpm.x,FIND(".",_xlpm.x &amp; ".")-1))),""))))))</f>
        <v/>
      </c>
      <c r="D675">
        <v>6.5836799999999904</v>
      </c>
      <c r="E675">
        <v>55.961280000000002</v>
      </c>
      <c r="F675" t="str">
        <f>_xlfn.LET(_xlpm.raw,_xlfn.XLOOKUP(A675,SITE1!$C$4:$C$1223,SITE1!$E$4:$E$1223,_xlfn.XLOOKUP(A675,SITE1!$C$4:$C$1223,SITE1!$F$4:$F$1223)),_xlpm.cleanRaw,SUBSTITUTE(SUBSTITUTE(_xlpm.raw,"_PIN","."),"PIN","."),_xlpm.mainPart,MID(_xlpm.cleanRaw,2,FIND(".",_xlpm.cleanRaw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G675" t="str">
        <f>_xlfn.LET(_xlpm.raw,_xlfn.XLOOKUP(A675,SITE3!$C$4:$C$1223,SITE3!$E$4:$E$1223,_xlfn.XLOOKUP(A675,SITE3!$C$4:$C$1223,SITE3!$F$4:$F$1223)),_xlpm.cleanRaw,SUBSTITUTE(_xlpm.raw,"_PIN","."),_xlpm.mainPart,MID(_xlpm.cleanRaw,2,FIND(".",_xlpm.cleanRaw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5" t="str">
        <f>_xlfn.LET(_xlpm.raw,_xlfn.XLOOKUP(A675,SITE5!$C$4:$C$1223,SITE5!$E$4:$E$1223,_xlfn.XLOOKUP(A675,SITE5!$C$4:$C$1223,SITE5!$F$4:$F$1223)),_xlpm.cleanRaw,SUBSTITUTE(_xlpm.raw,"_PIN","."),_xlpm.mainPart,MID(_xlpm.cleanRaw,2,FIND(".",_xlpm.cleanRaw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5" t="str">
        <f>_xlfn.LET(_xlpm.raw,_xlfn.XLOOKUP(A675,SITE5!$C$4:$C$1223,SITE5!$E$4:$E$1223,_xlfn.XLOOKUP(A675,SITE5!$C$4:$C$1223,SITE5!$F$4:$F$1223)),_xlpm.cleanRaw,SUBSTITUTE(_xlpm.raw,"_PIN","."),_xlpm.mainPart,MID(_xlpm.cleanRaw,2,FIND(".",_xlpm.cleanRaw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5" t="str">
        <f>""</f>
        <v/>
      </c>
      <c r="K675" t="str">
        <f t="shared" si="10"/>
        <v>AC38;DDR_VREF_CA[1];;6.58367999999999;55.96128;504092;502041;707106;707106;</v>
      </c>
    </row>
    <row r="676" spans="1:11">
      <c r="A676" t="s">
        <v>393</v>
      </c>
      <c r="B676" t="str">
        <f>_xlfn.XLOOKUP(A676,SITE1!$S$4:$S$1223,SITE1!$T$4:$T$1223)</f>
        <v>DDR_VREF_CA[2]</v>
      </c>
      <c r="C676" t="str" cm="1">
        <f t="array" ref="C676">_xlfn.TEXTJOIN(",",TRUE,_xlfn.UNIQUE(TRANSPOSE(_xlfn.MAP(_xlfn.XLOOKUP(A676,SITE1!$C$4:$C$1223,SITE1!$G$4:$L$1223),_xlfn.LAMBDA(_xlpm.x,IF(_xlpm.x&lt;&gt;"",TRIM(CLEAN(LEFT(_xlpm.x,FIND(".",_xlpm.x &amp; ".")-1))),""))))))</f>
        <v/>
      </c>
      <c r="D676">
        <v>3.2918399999999899</v>
      </c>
      <c r="E676">
        <v>55.961280000000002</v>
      </c>
      <c r="F676" t="str">
        <f>_xlfn.LET(_xlpm.raw,_xlfn.XLOOKUP(A676,SITE1!$C$4:$C$1223,SITE1!$E$4:$E$1223,_xlfn.XLOOKUP(A676,SITE1!$C$4:$C$1223,SITE1!$F$4:$F$1223)),_xlpm.cleanRaw,SUBSTITUTE(SUBSTITUTE(_xlpm.raw,"_PIN","."),"PIN","."),_xlpm.mainPart,MID(_xlpm.cleanRaw,2,FIND(".",_xlpm.cleanRaw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G676" t="str">
        <f>_xlfn.LET(_xlpm.raw,_xlfn.XLOOKUP(A676,SITE3!$C$4:$C$1223,SITE3!$E$4:$E$1223,_xlfn.XLOOKUP(A676,SITE3!$C$4:$C$1223,SITE3!$F$4:$F$1223)),_xlpm.cleanRaw,SUBSTITUTE(_xlpm.raw,"_PIN","."),_xlpm.mainPart,MID(_xlpm.cleanRaw,2,FIND(".",_xlpm.cleanRaw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76" t="str">
        <f>_xlfn.LET(_xlpm.raw,_xlfn.XLOOKUP(A676,SITE5!$C$4:$C$1223,SITE5!$E$4:$E$1223,_xlfn.XLOOKUP(A676,SITE5!$C$4:$C$1223,SITE5!$F$4:$F$1223)),_xlpm.cleanRaw,SUBSTITUTE(_xlpm.raw,"_PIN","."),_xlpm.mainPart,MID(_xlpm.cleanRaw,2,FIND(".",_xlpm.cleanRaw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76" t="str">
        <f>_xlfn.LET(_xlpm.raw,_xlfn.XLOOKUP(A676,SITE5!$C$4:$C$1223,SITE5!$E$4:$E$1223,_xlfn.XLOOKUP(A676,SITE5!$C$4:$C$1223,SITE5!$F$4:$F$1223)),_xlpm.cleanRaw,SUBSTITUTE(_xlpm.raw,"_PIN","."),_xlpm.mainPart,MID(_xlpm.cleanRaw,2,FIND(".",_xlpm.cleanRaw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76" t="str">
        <f>""</f>
        <v/>
      </c>
      <c r="K676" t="str">
        <f t="shared" si="10"/>
        <v>AC39;DDR_VREF_CA[2];;3.29183999999999;55.96128;504089;502043;707105;707105;</v>
      </c>
    </row>
    <row r="677" spans="1:11">
      <c r="A677" t="s">
        <v>384</v>
      </c>
      <c r="B677" t="str">
        <f>_xlfn.XLOOKUP(A677,SITE1!$S$4:$S$1223,SITE1!$T$4:$T$1223)</f>
        <v>DDR_VREF_CA[0]</v>
      </c>
      <c r="C677" t="str" cm="1">
        <f t="array" ref="C677">_xlfn.TEXTJOIN(",",TRUE,_xlfn.UNIQUE(TRANSPOSE(_xlfn.MAP(_xlfn.XLOOKUP(A677,SITE1!$C$4:$C$1223,SITE1!$G$4:$L$1223),_xlfn.LAMBDA(_xlpm.x,IF(_xlpm.x&lt;&gt;"",TRIM(CLEAN(LEFT(_xlpm.x,FIND(".",_xlpm.x &amp; ".")-1))),""))))))</f>
        <v/>
      </c>
      <c r="D677">
        <v>0</v>
      </c>
      <c r="E677">
        <v>55.961280000000002</v>
      </c>
      <c r="F677" t="str">
        <f>_xlfn.LET(_xlpm.raw,_xlfn.XLOOKUP(A677,SITE1!$C$4:$C$1223,SITE1!$E$4:$E$1223,_xlfn.XLOOKUP(A677,SITE1!$C$4:$C$1223,SITE1!$F$4:$F$1223)),_xlpm.cleanRaw,SUBSTITUTE(SUBSTITUTE(_xlpm.raw,"_PIN","."),"PIN","."),_xlpm.mainPart,MID(_xlpm.cleanRaw,2,FIND(".",_xlpm.cleanRaw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G677" t="str">
        <f>_xlfn.LET(_xlpm.raw,_xlfn.XLOOKUP(A677,SITE3!$C$4:$C$1223,SITE3!$E$4:$E$1223,_xlfn.XLOOKUP(A677,SITE3!$C$4:$C$1223,SITE3!$F$4:$F$1223)),_xlpm.cleanRaw,SUBSTITUTE(_xlpm.raw,"_PIN","."),_xlpm.mainPart,MID(_xlpm.cleanRaw,2,FIND(".",_xlpm.cleanRaw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7" t="str">
        <f>_xlfn.LET(_xlpm.raw,_xlfn.XLOOKUP(A677,SITE5!$C$4:$C$1223,SITE5!$E$4:$E$1223,_xlfn.XLOOKUP(A677,SITE5!$C$4:$C$1223,SITE5!$F$4:$F$1223)),_xlpm.cleanRaw,SUBSTITUTE(_xlpm.raw,"_PIN","."),_xlpm.mainPart,MID(_xlpm.cleanRaw,2,FIND(".",_xlpm.cleanRaw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7" t="str">
        <f>_xlfn.LET(_xlpm.raw,_xlfn.XLOOKUP(A677,SITE5!$C$4:$C$1223,SITE5!$E$4:$E$1223,_xlfn.XLOOKUP(A677,SITE5!$C$4:$C$1223,SITE5!$F$4:$F$1223)),_xlpm.cleanRaw,SUBSTITUTE(_xlpm.raw,"_PIN","."),_xlpm.mainPart,MID(_xlpm.cleanRaw,2,FIND(".",_xlpm.cleanRaw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7" t="str">
        <f>""</f>
        <v/>
      </c>
      <c r="K677" t="str">
        <f t="shared" si="10"/>
        <v>AC40;DDR_VREF_CA[0];;0;55.96128;504092;502041;707106;707106;</v>
      </c>
    </row>
    <row r="678" spans="1:11">
      <c r="A678" t="s">
        <v>2601</v>
      </c>
      <c r="B678" t="str">
        <f>_xlfn.XLOOKUP(A678,SITE1!$S$4:$S$1223,SITE1!$T$4:$T$1223)</f>
        <v>DMI_TXP[2]</v>
      </c>
      <c r="C678" t="str" cm="1">
        <f t="array" ref="C678">_xlfn.TEXTJOIN(",",TRUE,_xlfn.UNIQUE(TRANSPOSE(_xlfn.MAP(_xlfn.XLOOKUP(A678,SITE1!$C$4:$C$1223,SITE1!$G$4:$L$1223),_xlfn.LAMBDA(_xlpm.x,IF(_xlpm.x&lt;&gt;"",TRIM(CLEAN(LEFT(_xlpm.x,FIND(".",_xlpm.x &amp; ".")-1))),""))))))</f>
        <v>LA138,KA119</v>
      </c>
      <c r="D678">
        <v>128.38176000000001</v>
      </c>
      <c r="E678">
        <v>52.669440000000002</v>
      </c>
      <c r="F678" t="str">
        <f>_xlfn.LET(_xlpm.raw,_xlfn.XLOOKUP(A678,SITE1!$C$4:$C$1223,SITE1!$E$4:$E$1223,_xlfn.XLOOKUP(A678,SITE1!$C$4:$C$1223,SITE1!$F$4:$F$1223)),_xlpm.cleanRaw,SUBSTITUTE(SUBSTITUTE(_xlpm.raw,"_PIN","."),"PIN","."),_xlpm.mainPart,MID(_xlpm.cleanRaw,2,FIND(".",_xlpm.cleanRaw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G678" t="str">
        <f>_xlfn.LET(_xlpm.raw,_xlfn.XLOOKUP(A678,SITE3!$C$4:$C$1223,SITE3!$E$4:$E$1223,_xlfn.XLOOKUP(A678,SITE3!$C$4:$C$1223,SITE3!$F$4:$F$1223)),_xlpm.cleanRaw,SUBSTITUTE(_xlpm.raw,"_PIN","."),_xlpm.mainPart,MID(_xlpm.cleanRaw,2,FIND(".",_xlpm.cleanRaw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78" t="str">
        <f>_xlfn.LET(_xlpm.raw,_xlfn.XLOOKUP(A678,SITE5!$C$4:$C$1223,SITE5!$E$4:$E$1223,_xlfn.XLOOKUP(A678,SITE5!$C$4:$C$1223,SITE5!$F$4:$F$1223)),_xlpm.cleanRaw,SUBSTITUTE(_xlpm.raw,"_PIN","."),_xlpm.mainPart,MID(_xlpm.cleanRaw,2,FIND(".",_xlpm.cleanRaw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78" t="str">
        <f>_xlfn.LET(_xlpm.raw,_xlfn.XLOOKUP(A678,SITE5!$C$4:$C$1223,SITE5!$E$4:$E$1223,_xlfn.XLOOKUP(A678,SITE5!$C$4:$C$1223,SITE5!$F$4:$F$1223)),_xlpm.cleanRaw,SUBSTITUTE(_xlpm.raw,"_PIN","."),_xlpm.mainPart,MID(_xlpm.cleanRaw,2,FIND(".",_xlpm.cleanRaw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78" t="str">
        <f>""</f>
        <v/>
      </c>
      <c r="K678" t="str">
        <f t="shared" si="10"/>
        <v>AD1;DMI_TXP[2];LA138,KA119;128.38176;52.66944;507106;807039;603119;603119;</v>
      </c>
    </row>
    <row r="679" spans="1:11">
      <c r="A679" t="s">
        <v>2583</v>
      </c>
      <c r="B679" t="str">
        <f>_xlfn.XLOOKUP(A679,SITE1!$S$4:$S$1223,SITE1!$T$4:$T$1223)</f>
        <v>DMI_TXN[2]</v>
      </c>
      <c r="C679" t="str" cm="1">
        <f t="array" ref="C679">_xlfn.TEXTJOIN(",",TRUE,_xlfn.UNIQUE(TRANSPOSE(_xlfn.MAP(_xlfn.XLOOKUP(A679,SITE1!$C$4:$C$1223,SITE1!$G$4:$L$1223),_xlfn.LAMBDA(_xlpm.x,IF(_xlpm.x&lt;&gt;"",TRIM(CLEAN(LEFT(_xlpm.x,FIND(".",_xlpm.x &amp; ".")-1))),""))))))</f>
        <v>LA137,KA119</v>
      </c>
      <c r="D679">
        <v>125.08992000000001</v>
      </c>
      <c r="E679">
        <v>52.669440000000002</v>
      </c>
      <c r="F679" t="str">
        <f>_xlfn.LET(_xlpm.raw,_xlfn.XLOOKUP(A679,SITE1!$C$4:$C$1223,SITE1!$E$4:$E$1223,_xlfn.XLOOKUP(A679,SITE1!$C$4:$C$1223,SITE1!$F$4:$F$1223)),_xlpm.cleanRaw,SUBSTITUTE(SUBSTITUTE(_xlpm.raw,"_PIN","."),"PIN","."),_xlpm.mainPart,MID(_xlpm.cleanRaw,2,FIND(".",_xlpm.cleanRaw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G679" t="str">
        <f>_xlfn.LET(_xlpm.raw,_xlfn.XLOOKUP(A679,SITE3!$C$4:$C$1223,SITE3!$E$4:$E$1223,_xlfn.XLOOKUP(A679,SITE3!$C$4:$C$1223,SITE3!$F$4:$F$1223)),_xlpm.cleanRaw,SUBSTITUTE(_xlpm.raw,"_PIN","."),_xlpm.mainPart,MID(_xlpm.cleanRaw,2,FIND(".",_xlpm.cleanRaw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79" t="str">
        <f>_xlfn.LET(_xlpm.raw,_xlfn.XLOOKUP(A679,SITE5!$C$4:$C$1223,SITE5!$E$4:$E$1223,_xlfn.XLOOKUP(A679,SITE5!$C$4:$C$1223,SITE5!$F$4:$F$1223)),_xlpm.cleanRaw,SUBSTITUTE(_xlpm.raw,"_PIN","."),_xlpm.mainPart,MID(_xlpm.cleanRaw,2,FIND(".",_xlpm.cleanRaw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79" t="str">
        <f>_xlfn.LET(_xlpm.raw,_xlfn.XLOOKUP(A679,SITE5!$C$4:$C$1223,SITE5!$E$4:$E$1223,_xlfn.XLOOKUP(A679,SITE5!$C$4:$C$1223,SITE5!$F$4:$F$1223)),_xlpm.cleanRaw,SUBSTITUTE(_xlpm.raw,"_PIN","."),_xlpm.mainPart,MID(_xlpm.cleanRaw,2,FIND(".",_xlpm.cleanRaw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79" t="str">
        <f>""</f>
        <v/>
      </c>
      <c r="K679" t="str">
        <f t="shared" si="10"/>
        <v>AD2;DMI_TXN[2];LA137,KA119;125.08992;52.66944;507105;807040;603099;603099;</v>
      </c>
    </row>
    <row r="680" spans="1:11">
      <c r="A680" t="s">
        <v>3847</v>
      </c>
      <c r="B680" t="str">
        <f>_xlfn.XLOOKUP(A680,SITE1!$S$4:$S$1223,SITE1!$T$4:$T$1223)</f>
        <v>VSS</v>
      </c>
      <c r="C680" t="str" cm="1">
        <f t="array" ref="C680">_xlfn.TEXTJOIN(",",TRUE,_xlfn.UNIQUE(TRANSPOSE(_xlfn.MAP(_xlfn.XLOOKUP(A680,SITE1!$C$4:$C$1223,SITE1!$G$4:$L$1223),_xlfn.LAMBDA(_xlpm.x,IF(_xlpm.x&lt;&gt;"",TRIM(CLEAN(LEFT(_xlpm.x,FIND(".",_xlpm.x &amp; ".")-1))),""))))))</f>
        <v/>
      </c>
      <c r="D680">
        <v>121.79808</v>
      </c>
      <c r="E680">
        <v>52.669440000000002</v>
      </c>
      <c r="F680" t="str">
        <f>_xlfn.LET(_xlpm.raw,_xlfn.XLOOKUP(A680,SITE1!$C$4:$C$1223,SITE1!$E$4:$E$1223,_xlfn.XLOOKUP(A680,SITE1!$C$4:$C$1223,SITE1!$F$4:$F$1223)),_xlpm.cleanRaw,SUBSTITUTE(SUBSTITUTE(_xlpm.raw,"_PIN","."),"PIN","."),_xlpm.mainPart,MID(_xlpm.cleanRaw,2,FIND(".",_xlpm.cleanRaw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_xlfn.LET(_xlpm.raw,_xlfn.XLOOKUP(A680,SITE3!$C$4:$C$1223,SITE3!$E$4:$E$1223,_xlfn.XLOOKUP(A680,SITE3!$C$4:$C$1223,SITE3!$F$4:$F$1223)),_xlpm.cleanRaw,SUBSTITUTE(_xlpm.raw,"_PIN","."),_xlpm.mainPart,MID(_xlpm.cleanRaw,2,FIND(".",_xlpm.cleanRaw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0" t="str">
        <f>_xlfn.LET(_xlpm.raw,_xlfn.XLOOKUP(A680,SITE5!$C$4:$C$1223,SITE5!$E$4:$E$1223,_xlfn.XLOOKUP(A680,SITE5!$C$4:$C$1223,SITE5!$F$4:$F$1223)),_xlpm.cleanRaw,SUBSTITUTE(_xlpm.raw,"_PIN","."),_xlpm.mainPart,MID(_xlpm.cleanRaw,2,FIND(".",_xlpm.cleanRaw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0" t="str">
        <f>_xlfn.LET(_xlpm.raw,_xlfn.XLOOKUP(A680,SITE5!$C$4:$C$1223,SITE5!$E$4:$E$1223,_xlfn.XLOOKUP(A680,SITE5!$C$4:$C$1223,SITE5!$F$4:$F$1223)),_xlpm.cleanRaw,SUBSTITUTE(_xlpm.raw,"_PIN","."),_xlpm.mainPart,MID(_xlpm.cleanRaw,2,FIND(".",_xlpm.cleanRaw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0" t="str">
        <f>""</f>
        <v/>
      </c>
      <c r="K680" t="str">
        <f t="shared" si="10"/>
        <v>AD3;VSS;;121.79808;52.66944;;;;;</v>
      </c>
    </row>
    <row r="681" spans="1:11">
      <c r="A681" t="s">
        <v>2534</v>
      </c>
      <c r="B681" t="str">
        <f>_xlfn.XLOOKUP(A681,SITE1!$S$4:$S$1223,SITE1!$T$4:$T$1223)</f>
        <v>DMI_RXP[0]</v>
      </c>
      <c r="C681" t="str" cm="1">
        <f t="array" ref="C681">_xlfn.TEXTJOIN(",",TRUE,_xlfn.UNIQUE(TRANSPOSE(_xlfn.MAP(_xlfn.XLOOKUP(A681,SITE1!$C$4:$C$1223,SITE1!$G$4:$L$1223),_xlfn.LAMBDA(_xlpm.x,IF(_xlpm.x&lt;&gt;"",TRIM(CLEAN(LEFT(_xlpm.x,FIND(".",_xlpm.x &amp; ".")-1))),""))))))</f>
        <v>KA117,LA134</v>
      </c>
      <c r="D681">
        <v>118.50624000000001</v>
      </c>
      <c r="E681">
        <v>52.669440000000002</v>
      </c>
      <c r="F681" t="str">
        <f>_xlfn.LET(_xlpm.raw,_xlfn.XLOOKUP(A681,SITE1!$C$4:$C$1223,SITE1!$E$4:$E$1223,_xlfn.XLOOKUP(A681,SITE1!$C$4:$C$1223,SITE1!$F$4:$F$1223)),_xlpm.cleanRaw,SUBSTITUTE(SUBSTITUTE(_xlpm.raw,"_PIN","."),"PIN","."),_xlpm.mainPart,MID(_xlpm.cleanRaw,2,FIND(".",_xlpm.cleanRaw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G681" t="str">
        <f>_xlfn.LET(_xlpm.raw,_xlfn.XLOOKUP(A681,SITE3!$C$4:$C$1223,SITE3!$E$4:$E$1223,_xlfn.XLOOKUP(A681,SITE3!$C$4:$C$1223,SITE3!$F$4:$F$1223)),_xlpm.cleanRaw,SUBSTITUTE(_xlpm.raw,"_PIN","."),_xlpm.mainPart,MID(_xlpm.cleanRaw,2,FIND(".",_xlpm.cleanRaw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681" t="str">
        <f>_xlfn.LET(_xlpm.raw,_xlfn.XLOOKUP(A681,SITE5!$C$4:$C$1223,SITE5!$E$4:$E$1223,_xlfn.XLOOKUP(A681,SITE5!$C$4:$C$1223,SITE5!$F$4:$F$1223)),_xlpm.cleanRaw,SUBSTITUTE(_xlpm.raw,"_PIN","."),_xlpm.mainPart,MID(_xlpm.cleanRaw,2,FIND(".",_xlpm.cleanRaw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681" t="str">
        <f>_xlfn.LET(_xlpm.raw,_xlfn.XLOOKUP(A681,SITE5!$C$4:$C$1223,SITE5!$E$4:$E$1223,_xlfn.XLOOKUP(A681,SITE5!$C$4:$C$1223,SITE5!$F$4:$F$1223)),_xlpm.cleanRaw,SUBSTITUTE(_xlpm.raw,"_PIN","."),_xlpm.mainPart,MID(_xlpm.cleanRaw,2,FIND(".",_xlpm.cleanRaw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681" t="str">
        <f>""</f>
        <v/>
      </c>
      <c r="K681" t="str">
        <f t="shared" si="10"/>
        <v>AD4;DMI_RXP[0];KA117,LA134;118.50624;52.66944;507113;809094;603098;603098;</v>
      </c>
    </row>
    <row r="682" spans="1:11">
      <c r="A682" t="s">
        <v>2485</v>
      </c>
      <c r="B682" t="str">
        <f>_xlfn.XLOOKUP(A682,SITE1!$S$4:$S$1223,SITE1!$T$4:$T$1223)</f>
        <v>DMI_RXN[0]</v>
      </c>
      <c r="C682" t="str" cm="1">
        <f t="array" ref="C682">_xlfn.TEXTJOIN(",",TRUE,_xlfn.UNIQUE(TRANSPOSE(_xlfn.MAP(_xlfn.XLOOKUP(A682,SITE1!$C$4:$C$1223,SITE1!$G$4:$L$1223),_xlfn.LAMBDA(_xlpm.x,IF(_xlpm.x&lt;&gt;"",TRIM(CLEAN(LEFT(_xlpm.x,FIND(".",_xlpm.x &amp; ".")-1))),""))))))</f>
        <v>KA117,LA133</v>
      </c>
      <c r="D682">
        <v>115.2144</v>
      </c>
      <c r="E682">
        <v>52.669440000000002</v>
      </c>
      <c r="F682" t="str">
        <f>_xlfn.LET(_xlpm.raw,_xlfn.XLOOKUP(A682,SITE1!$C$4:$C$1223,SITE1!$E$4:$E$1223,_xlfn.XLOOKUP(A682,SITE1!$C$4:$C$1223,SITE1!$F$4:$F$1223)),_xlpm.cleanRaw,SUBSTITUTE(SUBSTITUTE(_xlpm.raw,"_PIN","."),"PIN","."),_xlpm.mainPart,MID(_xlpm.cleanRaw,2,FIND(".",_xlpm.cleanRaw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G682" t="str">
        <f>_xlfn.LET(_xlpm.raw,_xlfn.XLOOKUP(A682,SITE3!$C$4:$C$1223,SITE3!$E$4:$E$1223,_xlfn.XLOOKUP(A682,SITE3!$C$4:$C$1223,SITE3!$F$4:$F$1223)),_xlpm.cleanRaw,SUBSTITUTE(_xlpm.raw,"_PIN","."),_xlpm.mainPart,MID(_xlpm.cleanRaw,2,FIND(".",_xlpm.cleanRaw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682" t="str">
        <f>_xlfn.LET(_xlpm.raw,_xlfn.XLOOKUP(A682,SITE5!$C$4:$C$1223,SITE5!$E$4:$E$1223,_xlfn.XLOOKUP(A682,SITE5!$C$4:$C$1223,SITE5!$F$4:$F$1223)),_xlpm.cleanRaw,SUBSTITUTE(_xlpm.raw,"_PIN","."),_xlpm.mainPart,MID(_xlpm.cleanRaw,2,FIND(".",_xlpm.cleanRaw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682" t="str">
        <f>_xlfn.LET(_xlpm.raw,_xlfn.XLOOKUP(A682,SITE5!$C$4:$C$1223,SITE5!$E$4:$E$1223,_xlfn.XLOOKUP(A682,SITE5!$C$4:$C$1223,SITE5!$F$4:$F$1223)),_xlpm.cleanRaw,SUBSTITUTE(_xlpm.raw,"_PIN","."),_xlpm.mainPart,MID(_xlpm.cleanRaw,2,FIND(".",_xlpm.cleanRaw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682" t="str">
        <f>""</f>
        <v/>
      </c>
      <c r="K682" t="str">
        <f t="shared" si="10"/>
        <v>AD5;DMI_RXN[0];KA117,LA133;115.2144;52.66944;507111;809092;603096;603096;</v>
      </c>
    </row>
    <row r="683" spans="1:11">
      <c r="A683" t="s">
        <v>3803</v>
      </c>
      <c r="B683" t="str">
        <f>_xlfn.XLOOKUP(A683,SITE1!$S$4:$S$1223,SITE1!$T$4:$T$1223)</f>
        <v>VCCIO_0</v>
      </c>
      <c r="C683" t="str" cm="1">
        <f t="array" ref="C683">_xlfn.TEXTJOIN(",",TRUE,_xlfn.UNIQUE(TRANSPOSE(_xlfn.MAP(_xlfn.XLOOKUP(A683,SITE1!$C$4:$C$1223,SITE1!$G$4:$L$1223),_xlfn.LAMBDA(_xlpm.x,IF(_xlpm.x&lt;&gt;"",TRIM(CLEAN(LEFT(_xlpm.x,FIND(".",_xlpm.x &amp; ".")-1))),""))))))</f>
        <v/>
      </c>
      <c r="D683">
        <v>111.92256</v>
      </c>
      <c r="E683">
        <v>52.669440000000002</v>
      </c>
      <c r="F683" t="str">
        <f>_xlfn.LET(_xlpm.raw,_xlfn.XLOOKUP(A683,SITE1!$C$4:$C$1223,SITE1!$E$4:$E$1223,_xlfn.XLOOKUP(A683,SITE1!$C$4:$C$1223,SITE1!$F$4:$F$1223)),_xlpm.cleanRaw,SUBSTITUTE(SUBSTITUTE(_xlpm.raw,"_PIN","."),"PIN","."),_xlpm.mainPart,MID(_xlpm.cleanRaw,2,FIND(".",_xlpm.cleanRaw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3" t="str">
        <f>_xlfn.LET(_xlpm.raw,_xlfn.XLOOKUP(A683,SITE3!$C$4:$C$1223,SITE3!$E$4:$E$1223,_xlfn.XLOOKUP(A683,SITE3!$C$4:$C$1223,SITE3!$F$4:$F$1223)),_xlpm.cleanRaw,SUBSTITUTE(_xlpm.raw,"_PIN","."),_xlpm.mainPart,MID(_xlpm.cleanRaw,2,FIND(".",_xlpm.cleanRaw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3" t="str">
        <f>_xlfn.LET(_xlpm.raw,_xlfn.XLOOKUP(A683,SITE5!$C$4:$C$1223,SITE5!$E$4:$E$1223,_xlfn.XLOOKUP(A683,SITE5!$C$4:$C$1223,SITE5!$F$4:$F$1223)),_xlpm.cleanRaw,SUBSTITUTE(_xlpm.raw,"_PIN","."),_xlpm.mainPart,MID(_xlpm.cleanRaw,2,FIND(".",_xlpm.cleanRaw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3" t="str">
        <f>_xlfn.LET(_xlpm.raw,_xlfn.XLOOKUP(A683,SITE5!$C$4:$C$1223,SITE5!$E$4:$E$1223,_xlfn.XLOOKUP(A683,SITE5!$C$4:$C$1223,SITE5!$F$4:$F$1223)),_xlpm.cleanRaw,SUBSTITUTE(_xlpm.raw,"_PIN","."),_xlpm.mainPart,MID(_xlpm.cleanRaw,2,FIND(".",_xlpm.cleanRaw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3" t="str">
        <f>""</f>
        <v/>
      </c>
      <c r="K683" t="str">
        <f t="shared" si="10"/>
        <v>AD6;VCCIO_0;;111.92256;52.66944;;;;;</v>
      </c>
    </row>
    <row r="684" spans="1:11">
      <c r="A684" t="s">
        <v>2544</v>
      </c>
      <c r="B684" t="str">
        <f>_xlfn.XLOOKUP(A684,SITE1!$S$4:$S$1223,SITE1!$T$4:$T$1223)</f>
        <v>DMI_RXP[1]</v>
      </c>
      <c r="C684" t="str" cm="1">
        <f t="array" ref="C684">_xlfn.TEXTJOIN(",",TRUE,_xlfn.UNIQUE(TRANSPOSE(_xlfn.MAP(_xlfn.XLOOKUP(A684,SITE1!$C$4:$C$1223,SITE1!$G$4:$L$1223),_xlfn.LAMBDA(_xlpm.x,IF(_xlpm.x&lt;&gt;"",TRIM(CLEAN(LEFT(_xlpm.x,FIND(".",_xlpm.x &amp; ".")-1))),""))))))</f>
        <v>KA118,LA136</v>
      </c>
      <c r="D684">
        <v>108.63072</v>
      </c>
      <c r="E684">
        <v>52.669440000000002</v>
      </c>
      <c r="F684" t="str">
        <f>_xlfn.LET(_xlpm.raw,_xlfn.XLOOKUP(A684,SITE1!$C$4:$C$1223,SITE1!$E$4:$E$1223,_xlfn.XLOOKUP(A684,SITE1!$C$4:$C$1223,SITE1!$F$4:$F$1223)),_xlpm.cleanRaw,SUBSTITUTE(SUBSTITUTE(_xlpm.raw,"_PIN","."),"PIN","."),_xlpm.mainPart,MID(_xlpm.cleanRaw,2,FIND(".",_xlpm.cleanRaw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G684" t="str">
        <f>_xlfn.LET(_xlpm.raw,_xlfn.XLOOKUP(A684,SITE3!$C$4:$C$1223,SITE3!$E$4:$E$1223,_xlfn.XLOOKUP(A684,SITE3!$C$4:$C$1223,SITE3!$F$4:$F$1223)),_xlpm.cleanRaw,SUBSTITUTE(_xlpm.raw,"_PIN","."),_xlpm.mainPart,MID(_xlpm.cleanRaw,2,FIND(".",_xlpm.cleanRaw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84" t="str">
        <f>_xlfn.LET(_xlpm.raw,_xlfn.XLOOKUP(A684,SITE5!$C$4:$C$1223,SITE5!$E$4:$E$1223,_xlfn.XLOOKUP(A684,SITE5!$C$4:$C$1223,SITE5!$F$4:$F$1223)),_xlpm.cleanRaw,SUBSTITUTE(_xlpm.raw,"_PIN","."),_xlpm.mainPart,MID(_xlpm.cleanRaw,2,FIND(".",_xlpm.cleanRaw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84" t="str">
        <f>_xlfn.LET(_xlpm.raw,_xlfn.XLOOKUP(A684,SITE5!$C$4:$C$1223,SITE5!$E$4:$E$1223,_xlfn.XLOOKUP(A684,SITE5!$C$4:$C$1223,SITE5!$F$4:$F$1223)),_xlpm.cleanRaw,SUBSTITUTE(_xlpm.raw,"_PIN","."),_xlpm.mainPart,MID(_xlpm.cleanRaw,2,FIND(".",_xlpm.cleanRaw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84" t="str">
        <f>""</f>
        <v/>
      </c>
      <c r="K684" t="str">
        <f t="shared" si="10"/>
        <v>AD7;DMI_RXP[1];KA118,LA136;108.63072;52.66944;507112;808077;603102;603102;</v>
      </c>
    </row>
    <row r="685" spans="1:11">
      <c r="A685" t="s">
        <v>2500</v>
      </c>
      <c r="B685" t="str">
        <f>_xlfn.XLOOKUP(A685,SITE1!$S$4:$S$1223,SITE1!$T$4:$T$1223)</f>
        <v>DMI_RXN[1]</v>
      </c>
      <c r="C685" t="str" cm="1">
        <f t="array" ref="C685">_xlfn.TEXTJOIN(",",TRUE,_xlfn.UNIQUE(TRANSPOSE(_xlfn.MAP(_xlfn.XLOOKUP(A685,SITE1!$C$4:$C$1223,SITE1!$G$4:$L$1223),_xlfn.LAMBDA(_xlpm.x,IF(_xlpm.x&lt;&gt;"",TRIM(CLEAN(LEFT(_xlpm.x,FIND(".",_xlpm.x &amp; ".")-1))),""))))))</f>
        <v>KA118,LA135</v>
      </c>
      <c r="D685">
        <v>105.33887999999899</v>
      </c>
      <c r="E685">
        <v>52.669440000000002</v>
      </c>
      <c r="F685" t="str">
        <f>_xlfn.LET(_xlpm.raw,_xlfn.XLOOKUP(A685,SITE1!$C$4:$C$1223,SITE1!$E$4:$E$1223,_xlfn.XLOOKUP(A685,SITE1!$C$4:$C$1223,SITE1!$F$4:$F$1223)),_xlpm.cleanRaw,SUBSTITUTE(SUBSTITUTE(_xlpm.raw,"_PIN","."),"PIN","."),_xlpm.mainPart,MID(_xlpm.cleanRaw,2,FIND(".",_xlpm.cleanRaw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G685" t="str">
        <f>_xlfn.LET(_xlpm.raw,_xlfn.XLOOKUP(A685,SITE3!$C$4:$C$1223,SITE3!$E$4:$E$1223,_xlfn.XLOOKUP(A685,SITE3!$C$4:$C$1223,SITE3!$F$4:$F$1223)),_xlpm.cleanRaw,SUBSTITUTE(_xlpm.raw,"_PIN","."),_xlpm.mainPart,MID(_xlpm.cleanRaw,2,FIND(".",_xlpm.cleanRaw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85" t="str">
        <f>_xlfn.LET(_xlpm.raw,_xlfn.XLOOKUP(A685,SITE5!$C$4:$C$1223,SITE5!$E$4:$E$1223,_xlfn.XLOOKUP(A685,SITE5!$C$4:$C$1223,SITE5!$F$4:$F$1223)),_xlpm.cleanRaw,SUBSTITUTE(_xlpm.raw,"_PIN","."),_xlpm.mainPart,MID(_xlpm.cleanRaw,2,FIND(".",_xlpm.cleanRaw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85" t="str">
        <f>_xlfn.LET(_xlpm.raw,_xlfn.XLOOKUP(A685,SITE5!$C$4:$C$1223,SITE5!$E$4:$E$1223,_xlfn.XLOOKUP(A685,SITE5!$C$4:$C$1223,SITE5!$F$4:$F$1223)),_xlpm.cleanRaw,SUBSTITUTE(_xlpm.raw,"_PIN","."),_xlpm.mainPart,MID(_xlpm.cleanRaw,2,FIND(".",_xlpm.cleanRaw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85" t="str">
        <f>""</f>
        <v/>
      </c>
      <c r="K685" t="str">
        <f t="shared" si="10"/>
        <v>AD8;DMI_RXN[1];KA118,LA135;105.338879999999;52.66944;507114;808075;603100;603100;</v>
      </c>
    </row>
    <row r="686" spans="1:11">
      <c r="A686" t="s">
        <v>3734</v>
      </c>
      <c r="B686" t="str">
        <f>_xlfn.XLOOKUP(A686,SITE1!$S$4:$S$1223,SITE1!$T$4:$T$1223)</f>
        <v>VCCGT</v>
      </c>
      <c r="C686" t="str" cm="1">
        <f t="array" ref="C686">_xlfn.TEXTJOIN(",",TRUE,_xlfn.UNIQUE(TRANSPOSE(_xlfn.MAP(_xlfn.XLOOKUP(A686,SITE1!$C$4:$C$1223,SITE1!$G$4:$L$1223),_xlfn.LAMBDA(_xlpm.x,IF(_xlpm.x&lt;&gt;"",TRIM(CLEAN(LEFT(_xlpm.x,FIND(".",_xlpm.x &amp; ".")-1))),""))))))</f>
        <v/>
      </c>
      <c r="D686">
        <v>26.334719999999901</v>
      </c>
      <c r="E686">
        <v>52.669440000000002</v>
      </c>
      <c r="F686" t="str">
        <f>_xlfn.LET(_xlpm.raw,_xlfn.XLOOKUP(A686,SITE1!$C$4:$C$1223,SITE1!$E$4:$E$1223,_xlfn.XLOOKUP(A686,SITE1!$C$4:$C$1223,SITE1!$F$4:$F$1223)),_xlpm.cleanRaw,SUBSTITUTE(SUBSTITUTE(_xlpm.raw,"_PIN","."),"PIN","."),_xlpm.mainPart,MID(_xlpm.cleanRaw,2,FIND(".",_xlpm.cleanRaw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6" t="str">
        <f>_xlfn.LET(_xlpm.raw,_xlfn.XLOOKUP(A686,SITE3!$C$4:$C$1223,SITE3!$E$4:$E$1223,_xlfn.XLOOKUP(A686,SITE3!$C$4:$C$1223,SITE3!$F$4:$F$1223)),_xlpm.cleanRaw,SUBSTITUTE(_xlpm.raw,"_PIN","."),_xlpm.mainPart,MID(_xlpm.cleanRaw,2,FIND(".",_xlpm.cleanRaw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6" t="str">
        <f>_xlfn.LET(_xlpm.raw,_xlfn.XLOOKUP(A686,SITE5!$C$4:$C$1223,SITE5!$E$4:$E$1223,_xlfn.XLOOKUP(A686,SITE5!$C$4:$C$1223,SITE5!$F$4:$F$1223)),_xlpm.cleanRaw,SUBSTITUTE(_xlpm.raw,"_PIN","."),_xlpm.mainPart,MID(_xlpm.cleanRaw,2,FIND(".",_xlpm.cleanRaw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6" t="str">
        <f>_xlfn.LET(_xlpm.raw,_xlfn.XLOOKUP(A686,SITE5!$C$4:$C$1223,SITE5!$E$4:$E$1223,_xlfn.XLOOKUP(A686,SITE5!$C$4:$C$1223,SITE5!$F$4:$F$1223)),_xlpm.cleanRaw,SUBSTITUTE(_xlpm.raw,"_PIN","."),_xlpm.mainPart,MID(_xlpm.cleanRaw,2,FIND(".",_xlpm.cleanRaw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6" t="str">
        <f>""</f>
        <v/>
      </c>
      <c r="K686" t="str">
        <f t="shared" si="10"/>
        <v>AD32;VCCGT;;26.3347199999999;52.66944;;;;;</v>
      </c>
    </row>
    <row r="687" spans="1:11">
      <c r="A687" t="s">
        <v>3848</v>
      </c>
      <c r="B687" t="str">
        <f>_xlfn.XLOOKUP(A687,SITE1!$S$4:$S$1223,SITE1!$T$4:$T$1223)</f>
        <v>VSS</v>
      </c>
      <c r="C687" t="str" cm="1">
        <f t="array" ref="C687">_xlfn.TEXTJOIN(",",TRUE,_xlfn.UNIQUE(TRANSPOSE(_xlfn.MAP(_xlfn.XLOOKUP(A687,SITE1!$C$4:$C$1223,SITE1!$G$4:$L$1223),_xlfn.LAMBDA(_xlpm.x,IF(_xlpm.x&lt;&gt;"",TRIM(CLEAN(LEFT(_xlpm.x,FIND(".",_xlpm.x &amp; ".")-1))),""))))))</f>
        <v/>
      </c>
      <c r="D687">
        <v>23.04288</v>
      </c>
      <c r="E687">
        <v>52.669440000000002</v>
      </c>
      <c r="F687" t="str">
        <f>_xlfn.LET(_xlpm.raw,_xlfn.XLOOKUP(A687,SITE1!$C$4:$C$1223,SITE1!$E$4:$E$1223,_xlfn.XLOOKUP(A687,SITE1!$C$4:$C$1223,SITE1!$F$4:$F$1223)),_xlpm.cleanRaw,SUBSTITUTE(SUBSTITUTE(_xlpm.raw,"_PIN","."),"PIN","."),_xlpm.mainPart,MID(_xlpm.cleanRaw,2,FIND(".",_xlpm.cleanRaw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7" t="str">
        <f>_xlfn.LET(_xlpm.raw,_xlfn.XLOOKUP(A687,SITE3!$C$4:$C$1223,SITE3!$E$4:$E$1223,_xlfn.XLOOKUP(A687,SITE3!$C$4:$C$1223,SITE3!$F$4:$F$1223)),_xlpm.cleanRaw,SUBSTITUTE(_xlpm.raw,"_PIN","."),_xlpm.mainPart,MID(_xlpm.cleanRaw,2,FIND(".",_xlpm.cleanRaw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7" t="str">
        <f>_xlfn.LET(_xlpm.raw,_xlfn.XLOOKUP(A687,SITE5!$C$4:$C$1223,SITE5!$E$4:$E$1223,_xlfn.XLOOKUP(A687,SITE5!$C$4:$C$1223,SITE5!$F$4:$F$1223)),_xlpm.cleanRaw,SUBSTITUTE(_xlpm.raw,"_PIN","."),_xlpm.mainPart,MID(_xlpm.cleanRaw,2,FIND(".",_xlpm.cleanRaw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7" t="str">
        <f>_xlfn.LET(_xlpm.raw,_xlfn.XLOOKUP(A687,SITE5!$C$4:$C$1223,SITE5!$E$4:$E$1223,_xlfn.XLOOKUP(A687,SITE5!$C$4:$C$1223,SITE5!$F$4:$F$1223)),_xlpm.cleanRaw,SUBSTITUTE(_xlpm.raw,"_PIN","."),_xlpm.mainPart,MID(_xlpm.cleanRaw,2,FIND(".",_xlpm.cleanRaw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7" t="str">
        <f>""</f>
        <v/>
      </c>
      <c r="K687" t="str">
        <f t="shared" si="10"/>
        <v>AD33;VSS;;23.04288;52.66944;;;;;</v>
      </c>
    </row>
    <row r="688" spans="1:11">
      <c r="A688" t="s">
        <v>1887</v>
      </c>
      <c r="B688" t="str">
        <f>_xlfn.XLOOKUP(A688,SITE1!$S$4:$S$1223,SITE1!$T$4:$T$1223)</f>
        <v>DDRDQ_IL10_NIL02[0]</v>
      </c>
      <c r="C688" t="str" cm="1">
        <f t="array" ref="C688">_xlfn.TEXTJOIN(",",TRUE,_xlfn.UNIQUE(TRANSPOSE(_xlfn.MAP(_xlfn.XLOOKUP(A688,SITE1!$C$4:$C$1223,SITE1!$G$4:$L$1223),_xlfn.LAMBDA(_xlpm.x,IF(_xlpm.x&lt;&gt;"",TRIM(CLEAN(LEFT(_xlpm.x,FIND(".",_xlpm.x &amp; ".")-1))),""))))))</f>
        <v/>
      </c>
      <c r="D688">
        <v>19.75104</v>
      </c>
      <c r="E688">
        <v>52.669440000000002</v>
      </c>
      <c r="F688" t="str">
        <f>_xlfn.LET(_xlpm.raw,_xlfn.XLOOKUP(A688,SITE1!$C$4:$C$1223,SITE1!$E$4:$E$1223,_xlfn.XLOOKUP(A688,SITE1!$C$4:$C$1223,SITE1!$F$4:$F$1223)),_xlpm.cleanRaw,SUBSTITUTE(SUBSTITUTE(_xlpm.raw,"_PIN","."),"PIN","."),_xlpm.mainPart,MID(_xlpm.cleanRaw,2,FIND(".",_xlpm.cleanRaw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688" t="str">
        <f>_xlfn.LET(_xlpm.raw,_xlfn.XLOOKUP(A688,SITE3!$C$4:$C$1223,SITE3!$E$4:$E$1223,_xlfn.XLOOKUP(A688,SITE3!$C$4:$C$1223,SITE3!$F$4:$F$1223)),_xlpm.cleanRaw,SUBSTITUTE(_xlpm.raw,"_PIN","."),_xlpm.mainPart,MID(_xlpm.cleanRaw,2,FIND(".",_xlpm.cleanRaw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501116</v>
      </c>
      <c r="H688" t="str">
        <f>_xlfn.LET(_xlpm.raw,_xlfn.XLOOKUP(A688,SITE5!$C$4:$C$1223,SITE5!$E$4:$E$1223,_xlfn.XLOOKUP(A688,SITE5!$C$4:$C$1223,SITE5!$F$4:$F$1223)),_xlpm.cleanRaw,SUBSTITUTE(_xlpm.raw,"_PIN","."),_xlpm.mainPart,MID(_xlpm.cleanRaw,2,FIND(".",_xlpm.cleanRaw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I688" t="str">
        <f>_xlfn.LET(_xlpm.raw,_xlfn.XLOOKUP(A688,SITE5!$C$4:$C$1223,SITE5!$E$4:$E$1223,_xlfn.XLOOKUP(A688,SITE5!$C$4:$C$1223,SITE5!$F$4:$F$1223)),_xlpm.cleanRaw,SUBSTITUTE(_xlpm.raw,"_PIN","."),_xlpm.mainPart,MID(_xlpm.cleanRaw,2,FIND(".",_xlpm.cleanRaw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J688" t="str">
        <f>""</f>
        <v/>
      </c>
      <c r="K688" t="str">
        <f t="shared" si="10"/>
        <v>AD34;DDRDQ_IL10_NIL02[0];;19.75104;52.66944;605070;501116;705070;705070;</v>
      </c>
    </row>
    <row r="689" spans="1:11">
      <c r="A689" t="s">
        <v>1894</v>
      </c>
      <c r="B689" t="str">
        <f>_xlfn.XLOOKUP(A689,SITE1!$S$4:$S$1223,SITE1!$T$4:$T$1223)</f>
        <v>DDRDQ_IL10_NIL02[1]</v>
      </c>
      <c r="C689" t="str" cm="1">
        <f t="array" ref="C689">_xlfn.TEXTJOIN(",",TRUE,_xlfn.UNIQUE(TRANSPOSE(_xlfn.MAP(_xlfn.XLOOKUP(A689,SITE1!$C$4:$C$1223,SITE1!$G$4:$L$1223),_xlfn.LAMBDA(_xlpm.x,IF(_xlpm.x&lt;&gt;"",TRIM(CLEAN(LEFT(_xlpm.x,FIND(".",_xlpm.x &amp; ".")-1))),""))))))</f>
        <v/>
      </c>
      <c r="D689">
        <v>16.459199999999999</v>
      </c>
      <c r="E689">
        <v>52.669440000000002</v>
      </c>
      <c r="F689" t="str">
        <f>_xlfn.LET(_xlpm.raw,_xlfn.XLOOKUP(A689,SITE1!$C$4:$C$1223,SITE1!$E$4:$E$1223,_xlfn.XLOOKUP(A689,SITE1!$C$4:$C$1223,SITE1!$F$4:$F$1223)),_xlpm.cleanRaw,SUBSTITUTE(SUBSTITUTE(_xlpm.raw,"_PIN","."),"PIN","."),_xlpm.mainPart,MID(_xlpm.cleanRaw,2,FIND(".",_xlpm.cleanRaw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689" t="str">
        <f>_xlfn.LET(_xlpm.raw,_xlfn.XLOOKUP(A689,SITE3!$C$4:$C$1223,SITE3!$E$4:$E$1223,_xlfn.XLOOKUP(A689,SITE3!$C$4:$C$1223,SITE3!$F$4:$F$1223)),_xlpm.cleanRaw,SUBSTITUTE(_xlpm.raw,"_PIN","."),_xlpm.mainPart,MID(_xlpm.cleanRaw,2,FIND(".",_xlpm.cleanRaw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501114</v>
      </c>
      <c r="H689" t="str">
        <f>_xlfn.LET(_xlpm.raw,_xlfn.XLOOKUP(A689,SITE5!$C$4:$C$1223,SITE5!$E$4:$E$1223,_xlfn.XLOOKUP(A689,SITE5!$C$4:$C$1223,SITE5!$F$4:$F$1223)),_xlpm.cleanRaw,SUBSTITUTE(_xlpm.raw,"_PIN","."),_xlpm.mainPart,MID(_xlpm.cleanRaw,2,FIND(".",_xlpm.cleanRaw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I689" t="str">
        <f>_xlfn.LET(_xlpm.raw,_xlfn.XLOOKUP(A689,SITE5!$C$4:$C$1223,SITE5!$E$4:$E$1223,_xlfn.XLOOKUP(A689,SITE5!$C$4:$C$1223,SITE5!$F$4:$F$1223)),_xlpm.cleanRaw,SUBSTITUTE(_xlpm.raw,"_PIN","."),_xlpm.mainPart,MID(_xlpm.cleanRaw,2,FIND(".",_xlpm.cleanRaw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J689" t="str">
        <f>""</f>
        <v/>
      </c>
      <c r="K689" t="str">
        <f t="shared" si="10"/>
        <v>AD35;DDRDQ_IL10_NIL02[1];;16.4592;52.66944;605069;501114;705069;705069;</v>
      </c>
    </row>
    <row r="690" spans="1:11">
      <c r="A690" t="s">
        <v>1924</v>
      </c>
      <c r="B690" t="str">
        <f>_xlfn.XLOOKUP(A690,SITE1!$S$4:$S$1223,SITE1!$T$4:$T$1223)</f>
        <v>DDRDQ_IL10_NIL02[6]</v>
      </c>
      <c r="C690" t="str" cm="1">
        <f t="array" ref="C690">_xlfn.TEXTJOIN(",",TRUE,_xlfn.UNIQUE(TRANSPOSE(_xlfn.MAP(_xlfn.XLOOKUP(A690,SITE1!$C$4:$C$1223,SITE1!$G$4:$L$1223),_xlfn.LAMBDA(_xlpm.x,IF(_xlpm.x&lt;&gt;"",TRIM(CLEAN(LEFT(_xlpm.x,FIND(".",_xlpm.x &amp; ".")-1))),""))))))</f>
        <v/>
      </c>
      <c r="D690">
        <v>13.167359999999899</v>
      </c>
      <c r="E690">
        <v>52.669440000000002</v>
      </c>
      <c r="F690" t="str">
        <f>_xlfn.LET(_xlpm.raw,_xlfn.XLOOKUP(A690,SITE1!$C$4:$C$1223,SITE1!$E$4:$E$1223,_xlfn.XLOOKUP(A690,SITE1!$C$4:$C$1223,SITE1!$F$4:$F$1223)),_xlpm.cleanRaw,SUBSTITUTE(SUBSTITUTE(_xlpm.raw,"_PIN","."),"PIN","."),_xlpm.mainPart,MID(_xlpm.cleanRaw,2,FIND(".",_xlpm.cleanRaw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690" t="str">
        <f>_xlfn.LET(_xlpm.raw,_xlfn.XLOOKUP(A690,SITE3!$C$4:$C$1223,SITE3!$E$4:$E$1223,_xlfn.XLOOKUP(A690,SITE3!$C$4:$C$1223,SITE3!$F$4:$F$1223)),_xlpm.cleanRaw,SUBSTITUTE(_xlpm.raw,"_PIN","."),_xlpm.mainPart,MID(_xlpm.cleanRaw,2,FIND(".",_xlpm.cleanRaw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501113</v>
      </c>
      <c r="H690" t="str">
        <f>_xlfn.LET(_xlpm.raw,_xlfn.XLOOKUP(A690,SITE5!$C$4:$C$1223,SITE5!$E$4:$E$1223,_xlfn.XLOOKUP(A690,SITE5!$C$4:$C$1223,SITE5!$F$4:$F$1223)),_xlpm.cleanRaw,SUBSTITUTE(_xlpm.raw,"_PIN","."),_xlpm.mainPart,MID(_xlpm.cleanRaw,2,FIND(".",_xlpm.cleanRaw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I690" t="str">
        <f>_xlfn.LET(_xlpm.raw,_xlfn.XLOOKUP(A690,SITE5!$C$4:$C$1223,SITE5!$E$4:$E$1223,_xlfn.XLOOKUP(A690,SITE5!$C$4:$C$1223,SITE5!$F$4:$F$1223)),_xlpm.cleanRaw,SUBSTITUTE(_xlpm.raw,"_PIN","."),_xlpm.mainPart,MID(_xlpm.cleanRaw,2,FIND(".",_xlpm.cleanRaw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J690" t="str">
        <f>""</f>
        <v/>
      </c>
      <c r="K690" t="str">
        <f t="shared" si="10"/>
        <v>AD36;DDRDQ_IL10_NIL02[6];;13.1673599999999;52.66944;605059;501113;705059;705059;</v>
      </c>
    </row>
    <row r="691" spans="1:11">
      <c r="A691" t="s">
        <v>3849</v>
      </c>
      <c r="B691" t="str">
        <f>_xlfn.XLOOKUP(A691,SITE1!$S$4:$S$1223,SITE1!$T$4:$T$1223)</f>
        <v>VSS</v>
      </c>
      <c r="C691" t="str" cm="1">
        <f t="array" ref="C691">_xlfn.TEXTJOIN(",",TRUE,_xlfn.UNIQUE(TRANSPOSE(_xlfn.MAP(_xlfn.XLOOKUP(A691,SITE1!$C$4:$C$1223,SITE1!$G$4:$L$1223),_xlfn.LAMBDA(_xlpm.x,IF(_xlpm.x&lt;&gt;"",TRIM(CLEAN(LEFT(_xlpm.x,FIND(".",_xlpm.x &amp; ".")-1))),""))))))</f>
        <v/>
      </c>
      <c r="D691">
        <v>9.8755199999999999</v>
      </c>
      <c r="E691">
        <v>52.669440000000002</v>
      </c>
      <c r="F691" t="str">
        <f>_xlfn.LET(_xlpm.raw,_xlfn.XLOOKUP(A691,SITE1!$C$4:$C$1223,SITE1!$E$4:$E$1223,_xlfn.XLOOKUP(A691,SITE1!$C$4:$C$1223,SITE1!$F$4:$F$1223)),_xlpm.cleanRaw,SUBSTITUTE(SUBSTITUTE(_xlpm.raw,"_PIN","."),"PIN","."),_xlpm.mainPart,MID(_xlpm.cleanRaw,2,FIND(".",_xlpm.cleanRaw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_xlfn.LET(_xlpm.raw,_xlfn.XLOOKUP(A691,SITE3!$C$4:$C$1223,SITE3!$E$4:$E$1223,_xlfn.XLOOKUP(A691,SITE3!$C$4:$C$1223,SITE3!$F$4:$F$1223)),_xlpm.cleanRaw,SUBSTITUTE(_xlpm.raw,"_PIN","."),_xlpm.mainPart,MID(_xlpm.cleanRaw,2,FIND(".",_xlpm.cleanRaw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1" t="str">
        <f>_xlfn.LET(_xlpm.raw,_xlfn.XLOOKUP(A691,SITE5!$C$4:$C$1223,SITE5!$E$4:$E$1223,_xlfn.XLOOKUP(A691,SITE5!$C$4:$C$1223,SITE5!$F$4:$F$1223)),_xlpm.cleanRaw,SUBSTITUTE(_xlpm.raw,"_PIN","."),_xlpm.mainPart,MID(_xlpm.cleanRaw,2,FIND(".",_xlpm.cleanRaw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1" t="str">
        <f>_xlfn.LET(_xlpm.raw,_xlfn.XLOOKUP(A691,SITE5!$C$4:$C$1223,SITE5!$E$4:$E$1223,_xlfn.XLOOKUP(A691,SITE5!$C$4:$C$1223,SITE5!$F$4:$F$1223)),_xlpm.cleanRaw,SUBSTITUTE(_xlpm.raw,"_PIN","."),_xlpm.mainPart,MID(_xlpm.cleanRaw,2,FIND(".",_xlpm.cleanRaw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1" t="str">
        <f>""</f>
        <v/>
      </c>
      <c r="K691" t="str">
        <f t="shared" si="10"/>
        <v>AD37;VSS;;9.87552;52.66944;;;;;</v>
      </c>
    </row>
    <row r="692" spans="1:11">
      <c r="A692" t="s">
        <v>3850</v>
      </c>
      <c r="B692" t="str">
        <f>_xlfn.XLOOKUP(A692,SITE1!$S$4:$S$1223,SITE1!$T$4:$T$1223)</f>
        <v>VSS</v>
      </c>
      <c r="C692" t="str" cm="1">
        <f t="array" ref="C692">_xlfn.TEXTJOIN(",",TRUE,_xlfn.UNIQUE(TRANSPOSE(_xlfn.MAP(_xlfn.XLOOKUP(A692,SITE1!$C$4:$C$1223,SITE1!$G$4:$L$1223),_xlfn.LAMBDA(_xlpm.x,IF(_xlpm.x&lt;&gt;"",TRIM(CLEAN(LEFT(_xlpm.x,FIND(".",_xlpm.x &amp; ".")-1))),""))))))</f>
        <v/>
      </c>
      <c r="D692">
        <v>6.5836799999999904</v>
      </c>
      <c r="E692">
        <v>52.669440000000002</v>
      </c>
      <c r="F692" t="str">
        <f>_xlfn.LET(_xlpm.raw,_xlfn.XLOOKUP(A692,SITE1!$C$4:$C$1223,SITE1!$E$4:$E$1223,_xlfn.XLOOKUP(A692,SITE1!$C$4:$C$1223,SITE1!$F$4:$F$1223)),_xlpm.cleanRaw,SUBSTITUTE(SUBSTITUTE(_xlpm.raw,"_PIN","."),"PIN","."),_xlpm.mainPart,MID(_xlpm.cleanRaw,2,FIND(".",_xlpm.cleanRaw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2" t="str">
        <f>_xlfn.LET(_xlpm.raw,_xlfn.XLOOKUP(A692,SITE3!$C$4:$C$1223,SITE3!$E$4:$E$1223,_xlfn.XLOOKUP(A692,SITE3!$C$4:$C$1223,SITE3!$F$4:$F$1223)),_xlpm.cleanRaw,SUBSTITUTE(_xlpm.raw,"_PIN","."),_xlpm.mainPart,MID(_xlpm.cleanRaw,2,FIND(".",_xlpm.cleanRaw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2" t="str">
        <f>_xlfn.LET(_xlpm.raw,_xlfn.XLOOKUP(A692,SITE5!$C$4:$C$1223,SITE5!$E$4:$E$1223,_xlfn.XLOOKUP(A692,SITE5!$C$4:$C$1223,SITE5!$F$4:$F$1223)),_xlpm.cleanRaw,SUBSTITUTE(_xlpm.raw,"_PIN","."),_xlpm.mainPart,MID(_xlpm.cleanRaw,2,FIND(".",_xlpm.cleanRaw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2" t="str">
        <f>_xlfn.LET(_xlpm.raw,_xlfn.XLOOKUP(A692,SITE5!$C$4:$C$1223,SITE5!$E$4:$E$1223,_xlfn.XLOOKUP(A692,SITE5!$C$4:$C$1223,SITE5!$F$4:$F$1223)),_xlpm.cleanRaw,SUBSTITUTE(_xlpm.raw,"_PIN","."),_xlpm.mainPart,MID(_xlpm.cleanRaw,2,FIND(".",_xlpm.cleanRaw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2" t="str">
        <f>""</f>
        <v/>
      </c>
      <c r="K692" t="str">
        <f t="shared" si="10"/>
        <v>AD38;VSS;;6.58367999999999;52.66944;;;;;</v>
      </c>
    </row>
    <row r="693" spans="1:11">
      <c r="A693" t="s">
        <v>3851</v>
      </c>
      <c r="B693" t="str">
        <f>_xlfn.XLOOKUP(A693,SITE1!$S$4:$S$1223,SITE1!$T$4:$T$1223)</f>
        <v>VSS</v>
      </c>
      <c r="C693" t="str" cm="1">
        <f t="array" ref="C693">_xlfn.TEXTJOIN(",",TRUE,_xlfn.UNIQUE(TRANSPOSE(_xlfn.MAP(_xlfn.XLOOKUP(A693,SITE1!$C$4:$C$1223,SITE1!$G$4:$L$1223),_xlfn.LAMBDA(_xlpm.x,IF(_xlpm.x&lt;&gt;"",TRIM(CLEAN(LEFT(_xlpm.x,FIND(".",_xlpm.x &amp; ".")-1))),""))))))</f>
        <v/>
      </c>
      <c r="D693">
        <v>3.2918399999999899</v>
      </c>
      <c r="E693">
        <v>52.669440000000002</v>
      </c>
      <c r="F693" t="str">
        <f>_xlfn.LET(_xlpm.raw,_xlfn.XLOOKUP(A693,SITE1!$C$4:$C$1223,SITE1!$E$4:$E$1223,_xlfn.XLOOKUP(A693,SITE1!$C$4:$C$1223,SITE1!$F$4:$F$1223)),_xlpm.cleanRaw,SUBSTITUTE(SUBSTITUTE(_xlpm.raw,"_PIN","."),"PIN","."),_xlpm.mainPart,MID(_xlpm.cleanRaw,2,FIND(".",_xlpm.cleanRaw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3" t="str">
        <f>_xlfn.LET(_xlpm.raw,_xlfn.XLOOKUP(A693,SITE3!$C$4:$C$1223,SITE3!$E$4:$E$1223,_xlfn.XLOOKUP(A693,SITE3!$C$4:$C$1223,SITE3!$F$4:$F$1223)),_xlpm.cleanRaw,SUBSTITUTE(_xlpm.raw,"_PIN","."),_xlpm.mainPart,MID(_xlpm.cleanRaw,2,FIND(".",_xlpm.cleanRaw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3" t="str">
        <f>_xlfn.LET(_xlpm.raw,_xlfn.XLOOKUP(A693,SITE5!$C$4:$C$1223,SITE5!$E$4:$E$1223,_xlfn.XLOOKUP(A693,SITE5!$C$4:$C$1223,SITE5!$F$4:$F$1223)),_xlpm.cleanRaw,SUBSTITUTE(_xlpm.raw,"_PIN","."),_xlpm.mainPart,MID(_xlpm.cleanRaw,2,FIND(".",_xlpm.cleanRaw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3" t="str">
        <f>_xlfn.LET(_xlpm.raw,_xlfn.XLOOKUP(A693,SITE5!$C$4:$C$1223,SITE5!$E$4:$E$1223,_xlfn.XLOOKUP(A693,SITE5!$C$4:$C$1223,SITE5!$F$4:$F$1223)),_xlpm.cleanRaw,SUBSTITUTE(_xlpm.raw,"_PIN","."),_xlpm.mainPart,MID(_xlpm.cleanRaw,2,FIND(".",_xlpm.cleanRaw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3" t="str">
        <f>""</f>
        <v/>
      </c>
      <c r="K693" t="str">
        <f t="shared" si="10"/>
        <v>AD39;VSS;;3.29183999999999;52.66944;;;;;</v>
      </c>
    </row>
    <row r="694" spans="1:11">
      <c r="A694" t="s">
        <v>3852</v>
      </c>
      <c r="B694" t="str">
        <f>_xlfn.XLOOKUP(A694,SITE1!$S$4:$S$1223,SITE1!$T$4:$T$1223)</f>
        <v>VSS</v>
      </c>
      <c r="C694" t="str" cm="1">
        <f t="array" ref="C694">_xlfn.TEXTJOIN(",",TRUE,_xlfn.UNIQUE(TRANSPOSE(_xlfn.MAP(_xlfn.XLOOKUP(A694,SITE1!$C$4:$C$1223,SITE1!$G$4:$L$1223),_xlfn.LAMBDA(_xlpm.x,IF(_xlpm.x&lt;&gt;"",TRIM(CLEAN(LEFT(_xlpm.x,FIND(".",_xlpm.x &amp; ".")-1))),""))))))</f>
        <v/>
      </c>
      <c r="D694">
        <v>0</v>
      </c>
      <c r="E694">
        <v>52.669440000000002</v>
      </c>
      <c r="F694" t="str">
        <f>_xlfn.LET(_xlpm.raw,_xlfn.XLOOKUP(A694,SITE1!$C$4:$C$1223,SITE1!$E$4:$E$1223,_xlfn.XLOOKUP(A694,SITE1!$C$4:$C$1223,SITE1!$F$4:$F$1223)),_xlpm.cleanRaw,SUBSTITUTE(SUBSTITUTE(_xlpm.raw,"_PIN","."),"PIN","."),_xlpm.mainPart,MID(_xlpm.cleanRaw,2,FIND(".",_xlpm.cleanRaw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4" t="str">
        <f>_xlfn.LET(_xlpm.raw,_xlfn.XLOOKUP(A694,SITE3!$C$4:$C$1223,SITE3!$E$4:$E$1223,_xlfn.XLOOKUP(A694,SITE3!$C$4:$C$1223,SITE3!$F$4:$F$1223)),_xlpm.cleanRaw,SUBSTITUTE(_xlpm.raw,"_PIN","."),_xlpm.mainPart,MID(_xlpm.cleanRaw,2,FIND(".",_xlpm.cleanRaw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4" t="str">
        <f>_xlfn.LET(_xlpm.raw,_xlfn.XLOOKUP(A694,SITE5!$C$4:$C$1223,SITE5!$E$4:$E$1223,_xlfn.XLOOKUP(A694,SITE5!$C$4:$C$1223,SITE5!$F$4:$F$1223)),_xlpm.cleanRaw,SUBSTITUTE(_xlpm.raw,"_PIN","."),_xlpm.mainPart,MID(_xlpm.cleanRaw,2,FIND(".",_xlpm.cleanRaw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4" t="str">
        <f>_xlfn.LET(_xlpm.raw,_xlfn.XLOOKUP(A694,SITE5!$C$4:$C$1223,SITE5!$E$4:$E$1223,_xlfn.XLOOKUP(A694,SITE5!$C$4:$C$1223,SITE5!$F$4:$F$1223)),_xlpm.cleanRaw,SUBSTITUTE(_xlpm.raw,"_PIN","."),_xlpm.mainPart,MID(_xlpm.cleanRaw,2,FIND(".",_xlpm.cleanRaw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4" t="str">
        <f>""</f>
        <v/>
      </c>
      <c r="K694" t="str">
        <f t="shared" si="10"/>
        <v>AD40;VSS;;0;52.66944;;;;;</v>
      </c>
    </row>
    <row r="695" spans="1:11">
      <c r="A695" t="s">
        <v>3853</v>
      </c>
      <c r="B695" t="str">
        <f>_xlfn.XLOOKUP(A695,SITE1!$S$4:$S$1223,SITE1!$T$4:$T$1223)</f>
        <v>VSS</v>
      </c>
      <c r="C695" t="str" cm="1">
        <f t="array" ref="C695">_xlfn.TEXTJOIN(",",TRUE,_xlfn.UNIQUE(TRANSPOSE(_xlfn.MAP(_xlfn.XLOOKUP(A695,SITE1!$C$4:$C$1223,SITE1!$G$4:$L$1223),_xlfn.LAMBDA(_xlpm.x,IF(_xlpm.x&lt;&gt;"",TRIM(CLEAN(LEFT(_xlpm.x,FIND(".",_xlpm.x &amp; ".")-1))),""))))))</f>
        <v/>
      </c>
      <c r="D695">
        <v>128.38176000000001</v>
      </c>
      <c r="E695">
        <v>49.377600000000001</v>
      </c>
      <c r="F695" t="str">
        <f>_xlfn.LET(_xlpm.raw,_xlfn.XLOOKUP(A695,SITE1!$C$4:$C$1223,SITE1!$E$4:$E$1223,_xlfn.XLOOKUP(A695,SITE1!$C$4:$C$1223,SITE1!$F$4:$F$1223)),_xlpm.cleanRaw,SUBSTITUTE(SUBSTITUTE(_xlpm.raw,"_PIN","."),"PIN","."),_xlpm.mainPart,MID(_xlpm.cleanRaw,2,FIND(".",_xlpm.cleanRaw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5" t="str">
        <f>_xlfn.LET(_xlpm.raw,_xlfn.XLOOKUP(A695,SITE3!$C$4:$C$1223,SITE3!$E$4:$E$1223,_xlfn.XLOOKUP(A695,SITE3!$C$4:$C$1223,SITE3!$F$4:$F$1223)),_xlpm.cleanRaw,SUBSTITUTE(_xlpm.raw,"_PIN","."),_xlpm.mainPart,MID(_xlpm.cleanRaw,2,FIND(".",_xlpm.cleanRaw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5" t="str">
        <f>_xlfn.LET(_xlpm.raw,_xlfn.XLOOKUP(A695,SITE5!$C$4:$C$1223,SITE5!$E$4:$E$1223,_xlfn.XLOOKUP(A695,SITE5!$C$4:$C$1223,SITE5!$F$4:$F$1223)),_xlpm.cleanRaw,SUBSTITUTE(_xlpm.raw,"_PIN","."),_xlpm.mainPart,MID(_xlpm.cleanRaw,2,FIND(".",_xlpm.cleanRaw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5" t="str">
        <f>_xlfn.LET(_xlpm.raw,_xlfn.XLOOKUP(A695,SITE5!$C$4:$C$1223,SITE5!$E$4:$E$1223,_xlfn.XLOOKUP(A695,SITE5!$C$4:$C$1223,SITE5!$F$4:$F$1223)),_xlpm.cleanRaw,SUBSTITUTE(_xlpm.raw,"_PIN","."),_xlpm.mainPart,MID(_xlpm.cleanRaw,2,FIND(".",_xlpm.cleanRaw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5" t="str">
        <f>""</f>
        <v/>
      </c>
      <c r="K695" t="str">
        <f t="shared" si="10"/>
        <v>AE1;VSS;;128.38176;49.3776;;;;;</v>
      </c>
    </row>
    <row r="696" spans="1:11">
      <c r="A696" t="s">
        <v>2597</v>
      </c>
      <c r="B696" t="str">
        <f>_xlfn.XLOOKUP(A696,SITE1!$S$4:$S$1223,SITE1!$T$4:$T$1223)</f>
        <v>DMI_TXP[1]</v>
      </c>
      <c r="C696" t="str" cm="1">
        <f t="array" ref="C696">_xlfn.TEXTJOIN(",",TRUE,_xlfn.UNIQUE(TRANSPOSE(_xlfn.MAP(_xlfn.XLOOKUP(A696,SITE1!$C$4:$C$1223,SITE1!$G$4:$L$1223),_xlfn.LAMBDA(_xlpm.x,IF(_xlpm.x&lt;&gt;"",TRIM(CLEAN(LEFT(_xlpm.x,FIND(".",_xlpm.x &amp; ".")-1))),""))))))</f>
        <v>LA136,KA118</v>
      </c>
      <c r="D696">
        <v>125.08992000000001</v>
      </c>
      <c r="E696">
        <v>49.377600000000001</v>
      </c>
      <c r="F696" t="str">
        <f>_xlfn.LET(_xlpm.raw,_xlfn.XLOOKUP(A696,SITE1!$C$4:$C$1223,SITE1!$E$4:$E$1223,_xlfn.XLOOKUP(A696,SITE1!$C$4:$C$1223,SITE1!$F$4:$F$1223)),_xlpm.cleanRaw,SUBSTITUTE(SUBSTITUTE(_xlpm.raw,"_PIN","."),"PIN","."),_xlpm.mainPart,MID(_xlpm.cleanRaw,2,FIND(".",_xlpm.cleanRaw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G696" t="str">
        <f>_xlfn.LET(_xlpm.raw,_xlfn.XLOOKUP(A696,SITE3!$C$4:$C$1223,SITE3!$E$4:$E$1223,_xlfn.XLOOKUP(A696,SITE3!$C$4:$C$1223,SITE3!$F$4:$F$1223)),_xlpm.cleanRaw,SUBSTITUTE(_xlpm.raw,"_PIN","."),_xlpm.mainPart,MID(_xlpm.cleanRaw,2,FIND(".",_xlpm.cleanRaw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96" t="str">
        <f>_xlfn.LET(_xlpm.raw,_xlfn.XLOOKUP(A696,SITE5!$C$4:$C$1223,SITE5!$E$4:$E$1223,_xlfn.XLOOKUP(A696,SITE5!$C$4:$C$1223,SITE5!$F$4:$F$1223)),_xlpm.cleanRaw,SUBSTITUTE(_xlpm.raw,"_PIN","."),_xlpm.mainPart,MID(_xlpm.cleanRaw,2,FIND(".",_xlpm.cleanRaw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96" t="str">
        <f>_xlfn.LET(_xlpm.raw,_xlfn.XLOOKUP(A696,SITE5!$C$4:$C$1223,SITE5!$E$4:$E$1223,_xlfn.XLOOKUP(A696,SITE5!$C$4:$C$1223,SITE5!$F$4:$F$1223)),_xlpm.cleanRaw,SUBSTITUTE(_xlpm.raw,"_PIN","."),_xlpm.mainPart,MID(_xlpm.cleanRaw,2,FIND(".",_xlpm.cleanRaw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96" t="str">
        <f>""</f>
        <v/>
      </c>
      <c r="K696" t="str">
        <f t="shared" si="10"/>
        <v>AE2;DMI_TXP[1];LA136,KA118;125.08992;49.3776;507112;808077;603102;603102;</v>
      </c>
    </row>
    <row r="697" spans="1:11">
      <c r="A697" t="s">
        <v>2578</v>
      </c>
      <c r="B697" t="str">
        <f>_xlfn.XLOOKUP(A697,SITE1!$S$4:$S$1223,SITE1!$T$4:$T$1223)</f>
        <v>DMI_TXN[1]</v>
      </c>
      <c r="C697" t="str" cm="1">
        <f t="array" ref="C697">_xlfn.TEXTJOIN(",",TRUE,_xlfn.UNIQUE(TRANSPOSE(_xlfn.MAP(_xlfn.XLOOKUP(A697,SITE1!$C$4:$C$1223,SITE1!$G$4:$L$1223),_xlfn.LAMBDA(_xlpm.x,IF(_xlpm.x&lt;&gt;"",TRIM(CLEAN(LEFT(_xlpm.x,FIND(".",_xlpm.x &amp; ".")-1))),""))))))</f>
        <v>LA135,KA118</v>
      </c>
      <c r="D697">
        <v>121.79808</v>
      </c>
      <c r="E697">
        <v>49.377600000000001</v>
      </c>
      <c r="F697" t="str">
        <f>_xlfn.LET(_xlpm.raw,_xlfn.XLOOKUP(A697,SITE1!$C$4:$C$1223,SITE1!$E$4:$E$1223,_xlfn.XLOOKUP(A697,SITE1!$C$4:$C$1223,SITE1!$F$4:$F$1223)),_xlpm.cleanRaw,SUBSTITUTE(SUBSTITUTE(_xlpm.raw,"_PIN","."),"PIN","."),_xlpm.mainPart,MID(_xlpm.cleanRaw,2,FIND(".",_xlpm.cleanRaw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G697" t="str">
        <f>_xlfn.LET(_xlpm.raw,_xlfn.XLOOKUP(A697,SITE3!$C$4:$C$1223,SITE3!$E$4:$E$1223,_xlfn.XLOOKUP(A697,SITE3!$C$4:$C$1223,SITE3!$F$4:$F$1223)),_xlpm.cleanRaw,SUBSTITUTE(_xlpm.raw,"_PIN","."),_xlpm.mainPart,MID(_xlpm.cleanRaw,2,FIND(".",_xlpm.cleanRaw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97" t="str">
        <f>_xlfn.LET(_xlpm.raw,_xlfn.XLOOKUP(A697,SITE5!$C$4:$C$1223,SITE5!$E$4:$E$1223,_xlfn.XLOOKUP(A697,SITE5!$C$4:$C$1223,SITE5!$F$4:$F$1223)),_xlpm.cleanRaw,SUBSTITUTE(_xlpm.raw,"_PIN","."),_xlpm.mainPart,MID(_xlpm.cleanRaw,2,FIND(".",_xlpm.cleanRaw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97" t="str">
        <f>_xlfn.LET(_xlpm.raw,_xlfn.XLOOKUP(A697,SITE5!$C$4:$C$1223,SITE5!$E$4:$E$1223,_xlfn.XLOOKUP(A697,SITE5!$C$4:$C$1223,SITE5!$F$4:$F$1223)),_xlpm.cleanRaw,SUBSTITUTE(_xlpm.raw,"_PIN","."),_xlpm.mainPart,MID(_xlpm.cleanRaw,2,FIND(".",_xlpm.cleanRaw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97" t="str">
        <f>""</f>
        <v/>
      </c>
      <c r="K697" t="str">
        <f t="shared" si="10"/>
        <v>AE3;DMI_TXN[1];LA135,KA118;121.79808;49.3776;507114;808075;603100;603100;</v>
      </c>
    </row>
    <row r="698" spans="1:11">
      <c r="A698" t="s">
        <v>296</v>
      </c>
      <c r="B698" t="str">
        <f>_xlfn.XLOOKUP(A698,SITE1!$S$4:$S$1223,SITE1!$T$4:$T$1223)</f>
        <v>VCCIO_1_2_Sense</v>
      </c>
      <c r="C698" t="str" cm="1">
        <f t="array" ref="C698">_xlfn.TEXTJOIN(",",TRUE,_xlfn.UNIQUE(TRANSPOSE(_xlfn.MAP(_xlfn.XLOOKUP(A698,SITE1!$C$4:$C$1223,SITE1!$G$4:$L$1223),_xlfn.LAMBDA(_xlpm.x,IF(_xlpm.x&lt;&gt;"",TRIM(CLEAN(LEFT(_xlpm.x,FIND(".",_xlpm.x &amp; ".")-1))),""))))))</f>
        <v/>
      </c>
      <c r="D698">
        <v>118.50624000000001</v>
      </c>
      <c r="E698">
        <v>49.377600000000001</v>
      </c>
      <c r="F698" t="str">
        <f>_xlfn.LET(_xlpm.raw,_xlfn.XLOOKUP(A698,SITE1!$C$4:$C$1223,SITE1!$E$4:$E$1223,_xlfn.XLOOKUP(A698,SITE1!$C$4:$C$1223,SITE1!$F$4:$F$1223)),_xlpm.cleanRaw,SUBSTITUTE(SUBSTITUTE(_xlpm.raw,"_PIN","."),"PIN","."),_xlpm.mainPart,MID(_xlpm.cleanRaw,2,FIND(".",_xlpm.cleanRaw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G698" t="str">
        <f>_xlfn.LET(_xlpm.raw,_xlfn.XLOOKUP(A698,SITE3!$C$4:$C$1223,SITE3!$E$4:$E$1223,_xlfn.XLOOKUP(A698,SITE3!$C$4:$C$1223,SITE3!$F$4:$F$1223)),_xlpm.cleanRaw,SUBSTITUTE(_xlpm.raw,"_PIN","."),_xlpm.mainPart,MID(_xlpm.cleanRaw,2,FIND(".",_xlpm.cleanRaw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807025</v>
      </c>
      <c r="H698" t="str">
        <f>_xlfn.LET(_xlpm.raw,_xlfn.XLOOKUP(A698,SITE5!$C$4:$C$1223,SITE5!$E$4:$E$1223,_xlfn.XLOOKUP(A698,SITE5!$C$4:$C$1223,SITE5!$F$4:$F$1223)),_xlpm.cleanRaw,SUBSTITUTE(_xlpm.raw,"_PIN","."),_xlpm.mainPart,MID(_xlpm.cleanRaw,2,FIND(".",_xlpm.cleanRaw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I698" t="str">
        <f>_xlfn.LET(_xlpm.raw,_xlfn.XLOOKUP(A698,SITE5!$C$4:$C$1223,SITE5!$E$4:$E$1223,_xlfn.XLOOKUP(A698,SITE5!$C$4:$C$1223,SITE5!$F$4:$F$1223)),_xlpm.cleanRaw,SUBSTITUTE(_xlpm.raw,"_PIN","."),_xlpm.mainPart,MID(_xlpm.cleanRaw,2,FIND(".",_xlpm.cleanRaw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J698" t="str">
        <f>""</f>
        <v/>
      </c>
      <c r="K698" t="str">
        <f t="shared" si="10"/>
        <v>AE4;VCCIO_1_2_Sense;;118.50624;49.3776;504085;807025;603088;603088;</v>
      </c>
    </row>
    <row r="699" spans="1:11">
      <c r="A699" t="s">
        <v>3857</v>
      </c>
      <c r="B699" t="str">
        <f>_xlfn.XLOOKUP(A699,SITE1!$S$4:$S$1223,SITE1!$T$4:$T$1223)</f>
        <v>VSS</v>
      </c>
      <c r="C699" t="str" cm="1">
        <f t="array" ref="C699">_xlfn.TEXTJOIN(",",TRUE,_xlfn.UNIQUE(TRANSPOSE(_xlfn.MAP(_xlfn.XLOOKUP(A699,SITE1!$C$4:$C$1223,SITE1!$G$4:$L$1223),_xlfn.LAMBDA(_xlpm.x,IF(_xlpm.x&lt;&gt;"",TRIM(CLEAN(LEFT(_xlpm.x,FIND(".",_xlpm.x &amp; ".")-1))),""))))))</f>
        <v/>
      </c>
      <c r="D699">
        <v>115.2144</v>
      </c>
      <c r="E699">
        <v>49.377600000000001</v>
      </c>
      <c r="F699" t="str">
        <f>_xlfn.LET(_xlpm.raw,_xlfn.XLOOKUP(A699,SITE1!$C$4:$C$1223,SITE1!$E$4:$E$1223,_xlfn.XLOOKUP(A699,SITE1!$C$4:$C$1223,SITE1!$F$4:$F$1223)),_xlpm.cleanRaw,SUBSTITUTE(SUBSTITUTE(_xlpm.raw,"_PIN","."),"PIN","."),_xlpm.mainPart,MID(_xlpm.cleanRaw,2,FIND(".",_xlpm.cleanRaw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9" t="str">
        <f>_xlfn.LET(_xlpm.raw,_xlfn.XLOOKUP(A699,SITE3!$C$4:$C$1223,SITE3!$E$4:$E$1223,_xlfn.XLOOKUP(A699,SITE3!$C$4:$C$1223,SITE3!$F$4:$F$1223)),_xlpm.cleanRaw,SUBSTITUTE(_xlpm.raw,"_PIN","."),_xlpm.mainPart,MID(_xlpm.cleanRaw,2,FIND(".",_xlpm.cleanRaw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9" t="str">
        <f>_xlfn.LET(_xlpm.raw,_xlfn.XLOOKUP(A699,SITE5!$C$4:$C$1223,SITE5!$E$4:$E$1223,_xlfn.XLOOKUP(A699,SITE5!$C$4:$C$1223,SITE5!$F$4:$F$1223)),_xlpm.cleanRaw,SUBSTITUTE(_xlpm.raw,"_PIN","."),_xlpm.mainPart,MID(_xlpm.cleanRaw,2,FIND(".",_xlpm.cleanRaw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9" t="str">
        <f>_xlfn.LET(_xlpm.raw,_xlfn.XLOOKUP(A699,SITE5!$C$4:$C$1223,SITE5!$E$4:$E$1223,_xlfn.XLOOKUP(A699,SITE5!$C$4:$C$1223,SITE5!$F$4:$F$1223)),_xlpm.cleanRaw,SUBSTITUTE(_xlpm.raw,"_PIN","."),_xlpm.mainPart,MID(_xlpm.cleanRaw,2,FIND(".",_xlpm.cleanRaw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9" t="str">
        <f>""</f>
        <v/>
      </c>
      <c r="K699" t="str">
        <f t="shared" si="10"/>
        <v>AE5;VSS;;115.2144;49.3776;;;;;</v>
      </c>
    </row>
    <row r="700" spans="1:11">
      <c r="A700" t="s">
        <v>3858</v>
      </c>
      <c r="B700" t="str">
        <f>_xlfn.XLOOKUP(A700,SITE1!$S$4:$S$1223,SITE1!$T$4:$T$1223)</f>
        <v>VSS</v>
      </c>
      <c r="C700" t="str" cm="1">
        <f t="array" ref="C700">_xlfn.TEXTJOIN(",",TRUE,_xlfn.UNIQUE(TRANSPOSE(_xlfn.MAP(_xlfn.XLOOKUP(A700,SITE1!$C$4:$C$1223,SITE1!$G$4:$L$1223),_xlfn.LAMBDA(_xlpm.x,IF(_xlpm.x&lt;&gt;"",TRIM(CLEAN(LEFT(_xlpm.x,FIND(".",_xlpm.x &amp; ".")-1))),""))))))</f>
        <v/>
      </c>
      <c r="D700">
        <v>111.92256</v>
      </c>
      <c r="E700">
        <v>49.377600000000001</v>
      </c>
      <c r="F700" t="str">
        <f>_xlfn.LET(_xlpm.raw,_xlfn.XLOOKUP(A700,SITE1!$C$4:$C$1223,SITE1!$E$4:$E$1223,_xlfn.XLOOKUP(A700,SITE1!$C$4:$C$1223,SITE1!$F$4:$F$1223)),_xlpm.cleanRaw,SUBSTITUTE(SUBSTITUTE(_xlpm.raw,"_PIN","."),"PIN","."),_xlpm.mainPart,MID(_xlpm.cleanRaw,2,FIND(".",_xlpm.cleanRaw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0" t="str">
        <f>_xlfn.LET(_xlpm.raw,_xlfn.XLOOKUP(A700,SITE3!$C$4:$C$1223,SITE3!$E$4:$E$1223,_xlfn.XLOOKUP(A700,SITE3!$C$4:$C$1223,SITE3!$F$4:$F$1223)),_xlpm.cleanRaw,SUBSTITUTE(_xlpm.raw,"_PIN","."),_xlpm.mainPart,MID(_xlpm.cleanRaw,2,FIND(".",_xlpm.cleanRaw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0" t="str">
        <f>_xlfn.LET(_xlpm.raw,_xlfn.XLOOKUP(A700,SITE5!$C$4:$C$1223,SITE5!$E$4:$E$1223,_xlfn.XLOOKUP(A700,SITE5!$C$4:$C$1223,SITE5!$F$4:$F$1223)),_xlpm.cleanRaw,SUBSTITUTE(_xlpm.raw,"_PIN","."),_xlpm.mainPart,MID(_xlpm.cleanRaw,2,FIND(".",_xlpm.cleanRaw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0" t="str">
        <f>_xlfn.LET(_xlpm.raw,_xlfn.XLOOKUP(A700,SITE5!$C$4:$C$1223,SITE5!$E$4:$E$1223,_xlfn.XLOOKUP(A700,SITE5!$C$4:$C$1223,SITE5!$F$4:$F$1223)),_xlpm.cleanRaw,SUBSTITUTE(_xlpm.raw,"_PIN","."),_xlpm.mainPart,MID(_xlpm.cleanRaw,2,FIND(".",_xlpm.cleanRaw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0" t="str">
        <f>""</f>
        <v/>
      </c>
      <c r="K700" t="str">
        <f t="shared" si="10"/>
        <v>AE6;VSS;;111.92256;49.3776;;;;;</v>
      </c>
    </row>
    <row r="701" spans="1:11">
      <c r="A701" t="s">
        <v>3859</v>
      </c>
      <c r="B701" t="str">
        <f>_xlfn.XLOOKUP(A701,SITE1!$S$4:$S$1223,SITE1!$T$4:$T$1223)</f>
        <v>VSS</v>
      </c>
      <c r="C701" t="str" cm="1">
        <f t="array" ref="C701">_xlfn.TEXTJOIN(",",TRUE,_xlfn.UNIQUE(TRANSPOSE(_xlfn.MAP(_xlfn.XLOOKUP(A701,SITE1!$C$4:$C$1223,SITE1!$G$4:$L$1223),_xlfn.LAMBDA(_xlpm.x,IF(_xlpm.x&lt;&gt;"",TRIM(CLEAN(LEFT(_xlpm.x,FIND(".",_xlpm.x &amp; ".")-1))),""))))))</f>
        <v/>
      </c>
      <c r="D701">
        <v>108.63072</v>
      </c>
      <c r="E701">
        <v>49.377600000000001</v>
      </c>
      <c r="F701" t="str">
        <f>_xlfn.LET(_xlpm.raw,_xlfn.XLOOKUP(A701,SITE1!$C$4:$C$1223,SITE1!$E$4:$E$1223,_xlfn.XLOOKUP(A701,SITE1!$C$4:$C$1223,SITE1!$F$4:$F$1223)),_xlpm.cleanRaw,SUBSTITUTE(SUBSTITUTE(_xlpm.raw,"_PIN","."),"PIN","."),_xlpm.mainPart,MID(_xlpm.cleanRaw,2,FIND(".",_xlpm.cleanRaw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1" t="str">
        <f>_xlfn.LET(_xlpm.raw,_xlfn.XLOOKUP(A701,SITE3!$C$4:$C$1223,SITE3!$E$4:$E$1223,_xlfn.XLOOKUP(A701,SITE3!$C$4:$C$1223,SITE3!$F$4:$F$1223)),_xlpm.cleanRaw,SUBSTITUTE(_xlpm.raw,"_PIN","."),_xlpm.mainPart,MID(_xlpm.cleanRaw,2,FIND(".",_xlpm.cleanRaw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1" t="str">
        <f>_xlfn.LET(_xlpm.raw,_xlfn.XLOOKUP(A701,SITE5!$C$4:$C$1223,SITE5!$E$4:$E$1223,_xlfn.XLOOKUP(A701,SITE5!$C$4:$C$1223,SITE5!$F$4:$F$1223)),_xlpm.cleanRaw,SUBSTITUTE(_xlpm.raw,"_PIN","."),_xlpm.mainPart,MID(_xlpm.cleanRaw,2,FIND(".",_xlpm.cleanRaw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1" t="str">
        <f>_xlfn.LET(_xlpm.raw,_xlfn.XLOOKUP(A701,SITE5!$C$4:$C$1223,SITE5!$E$4:$E$1223,_xlfn.XLOOKUP(A701,SITE5!$C$4:$C$1223,SITE5!$F$4:$F$1223)),_xlpm.cleanRaw,SUBSTITUTE(_xlpm.raw,"_PIN","."),_xlpm.mainPart,MID(_xlpm.cleanRaw,2,FIND(".",_xlpm.cleanRaw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1" t="str">
        <f>""</f>
        <v/>
      </c>
      <c r="K701" t="str">
        <f t="shared" si="10"/>
        <v>AE7;VSS;;108.63072;49.3776;;;;;</v>
      </c>
    </row>
    <row r="702" spans="1:11">
      <c r="A702" t="s">
        <v>3860</v>
      </c>
      <c r="B702" t="str">
        <f>_xlfn.XLOOKUP(A702,SITE1!$S$4:$S$1223,SITE1!$T$4:$T$1223)</f>
        <v>VSS</v>
      </c>
      <c r="C702" t="str" cm="1">
        <f t="array" ref="C702">_xlfn.TEXTJOIN(",",TRUE,_xlfn.UNIQUE(TRANSPOSE(_xlfn.MAP(_xlfn.XLOOKUP(A702,SITE1!$C$4:$C$1223,SITE1!$G$4:$L$1223),_xlfn.LAMBDA(_xlpm.x,IF(_xlpm.x&lt;&gt;"",TRIM(CLEAN(LEFT(_xlpm.x,FIND(".",_xlpm.x &amp; ".")-1))),""))))))</f>
        <v/>
      </c>
      <c r="D702">
        <v>105.33887999999899</v>
      </c>
      <c r="E702">
        <v>49.377600000000001</v>
      </c>
      <c r="F702" t="str">
        <f>_xlfn.LET(_xlpm.raw,_xlfn.XLOOKUP(A702,SITE1!$C$4:$C$1223,SITE1!$E$4:$E$1223,_xlfn.XLOOKUP(A702,SITE1!$C$4:$C$1223,SITE1!$F$4:$F$1223)),_xlpm.cleanRaw,SUBSTITUTE(SUBSTITUTE(_xlpm.raw,"_PIN","."),"PIN","."),_xlpm.mainPart,MID(_xlpm.cleanRaw,2,FIND(".",_xlpm.cleanRaw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2" t="str">
        <f>_xlfn.LET(_xlpm.raw,_xlfn.XLOOKUP(A702,SITE3!$C$4:$C$1223,SITE3!$E$4:$E$1223,_xlfn.XLOOKUP(A702,SITE3!$C$4:$C$1223,SITE3!$F$4:$F$1223)),_xlpm.cleanRaw,SUBSTITUTE(_xlpm.raw,"_PIN","."),_xlpm.mainPart,MID(_xlpm.cleanRaw,2,FIND(".",_xlpm.cleanRaw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2" t="str">
        <f>_xlfn.LET(_xlpm.raw,_xlfn.XLOOKUP(A702,SITE5!$C$4:$C$1223,SITE5!$E$4:$E$1223,_xlfn.XLOOKUP(A702,SITE5!$C$4:$C$1223,SITE5!$F$4:$F$1223)),_xlpm.cleanRaw,SUBSTITUTE(_xlpm.raw,"_PIN","."),_xlpm.mainPart,MID(_xlpm.cleanRaw,2,FIND(".",_xlpm.cleanRaw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2" t="str">
        <f>_xlfn.LET(_xlpm.raw,_xlfn.XLOOKUP(A702,SITE5!$C$4:$C$1223,SITE5!$E$4:$E$1223,_xlfn.XLOOKUP(A702,SITE5!$C$4:$C$1223,SITE5!$F$4:$F$1223)),_xlpm.cleanRaw,SUBSTITUTE(_xlpm.raw,"_PIN","."),_xlpm.mainPart,MID(_xlpm.cleanRaw,2,FIND(".",_xlpm.cleanRaw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2" t="str">
        <f>""</f>
        <v/>
      </c>
      <c r="K702" t="str">
        <f t="shared" si="10"/>
        <v>AE8;VSS;;105.338879999999;49.3776;;;;;</v>
      </c>
    </row>
    <row r="703" spans="1:11">
      <c r="A703" t="s">
        <v>3735</v>
      </c>
      <c r="B703" t="str">
        <f>_xlfn.XLOOKUP(A703,SITE1!$S$4:$S$1223,SITE1!$T$4:$T$1223)</f>
        <v>VCCGT</v>
      </c>
      <c r="C703" t="str" cm="1">
        <f t="array" ref="C703">_xlfn.TEXTJOIN(",",TRUE,_xlfn.UNIQUE(TRANSPOSE(_xlfn.MAP(_xlfn.XLOOKUP(A703,SITE1!$C$4:$C$1223,SITE1!$G$4:$L$1223),_xlfn.LAMBDA(_xlpm.x,IF(_xlpm.x&lt;&gt;"",TRIM(CLEAN(LEFT(_xlpm.x,FIND(".",_xlpm.x &amp; ".")-1))),""))))))</f>
        <v/>
      </c>
      <c r="D703">
        <v>26.334719999999901</v>
      </c>
      <c r="E703">
        <v>49.377600000000001</v>
      </c>
      <c r="F703" t="str">
        <f>_xlfn.LET(_xlpm.raw,_xlfn.XLOOKUP(A703,SITE1!$C$4:$C$1223,SITE1!$E$4:$E$1223,_xlfn.XLOOKUP(A703,SITE1!$C$4:$C$1223,SITE1!$F$4:$F$1223)),_xlpm.cleanRaw,SUBSTITUTE(SUBSTITUTE(_xlpm.raw,"_PIN","."),"PIN","."),_xlpm.mainPart,MID(_xlpm.cleanRaw,2,FIND(".",_xlpm.cleanRaw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3" t="str">
        <f>_xlfn.LET(_xlpm.raw,_xlfn.XLOOKUP(A703,SITE3!$C$4:$C$1223,SITE3!$E$4:$E$1223,_xlfn.XLOOKUP(A703,SITE3!$C$4:$C$1223,SITE3!$F$4:$F$1223)),_xlpm.cleanRaw,SUBSTITUTE(_xlpm.raw,"_PIN","."),_xlpm.mainPart,MID(_xlpm.cleanRaw,2,FIND(".",_xlpm.cleanRaw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3" t="str">
        <f>_xlfn.LET(_xlpm.raw,_xlfn.XLOOKUP(A703,SITE5!$C$4:$C$1223,SITE5!$E$4:$E$1223,_xlfn.XLOOKUP(A703,SITE5!$C$4:$C$1223,SITE5!$F$4:$F$1223)),_xlpm.cleanRaw,SUBSTITUTE(_xlpm.raw,"_PIN","."),_xlpm.mainPart,MID(_xlpm.cleanRaw,2,FIND(".",_xlpm.cleanRaw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3" t="str">
        <f>_xlfn.LET(_xlpm.raw,_xlfn.XLOOKUP(A703,SITE5!$C$4:$C$1223,SITE5!$E$4:$E$1223,_xlfn.XLOOKUP(A703,SITE5!$C$4:$C$1223,SITE5!$F$4:$F$1223)),_xlpm.cleanRaw,SUBSTITUTE(_xlpm.raw,"_PIN","."),_xlpm.mainPart,MID(_xlpm.cleanRaw,2,FIND(".",_xlpm.cleanRaw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3" t="str">
        <f>""</f>
        <v/>
      </c>
      <c r="K703" t="str">
        <f t="shared" si="10"/>
        <v>AE32;VCCGT;;26.3347199999999;49.3776;;;;;</v>
      </c>
    </row>
    <row r="704" spans="1:11">
      <c r="A704" t="s">
        <v>3854</v>
      </c>
      <c r="B704" t="str">
        <f>_xlfn.XLOOKUP(A704,SITE1!$S$4:$S$1223,SITE1!$T$4:$T$1223)</f>
        <v>VSS</v>
      </c>
      <c r="C704" t="str" cm="1">
        <f t="array" ref="C704">_xlfn.TEXTJOIN(",",TRUE,_xlfn.UNIQUE(TRANSPOSE(_xlfn.MAP(_xlfn.XLOOKUP(A704,SITE1!$C$4:$C$1223,SITE1!$G$4:$L$1223),_xlfn.LAMBDA(_xlpm.x,IF(_xlpm.x&lt;&gt;"",TRIM(CLEAN(LEFT(_xlpm.x,FIND(".",_xlpm.x &amp; ".")-1))),""))))))</f>
        <v/>
      </c>
      <c r="D704">
        <v>23.04288</v>
      </c>
      <c r="E704">
        <v>49.377600000000001</v>
      </c>
      <c r="F704" t="str">
        <f>_xlfn.LET(_xlpm.raw,_xlfn.XLOOKUP(A704,SITE1!$C$4:$C$1223,SITE1!$E$4:$E$1223,_xlfn.XLOOKUP(A704,SITE1!$C$4:$C$1223,SITE1!$F$4:$F$1223)),_xlpm.cleanRaw,SUBSTITUTE(SUBSTITUTE(_xlpm.raw,"_PIN","."),"PIN","."),_xlpm.mainPart,MID(_xlpm.cleanRaw,2,FIND(".",_xlpm.cleanRaw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4" t="str">
        <f>_xlfn.LET(_xlpm.raw,_xlfn.XLOOKUP(A704,SITE3!$C$4:$C$1223,SITE3!$E$4:$E$1223,_xlfn.XLOOKUP(A704,SITE3!$C$4:$C$1223,SITE3!$F$4:$F$1223)),_xlpm.cleanRaw,SUBSTITUTE(_xlpm.raw,"_PIN","."),_xlpm.mainPart,MID(_xlpm.cleanRaw,2,FIND(".",_xlpm.cleanRaw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4" t="str">
        <f>_xlfn.LET(_xlpm.raw,_xlfn.XLOOKUP(A704,SITE5!$C$4:$C$1223,SITE5!$E$4:$E$1223,_xlfn.XLOOKUP(A704,SITE5!$C$4:$C$1223,SITE5!$F$4:$F$1223)),_xlpm.cleanRaw,SUBSTITUTE(_xlpm.raw,"_PIN","."),_xlpm.mainPart,MID(_xlpm.cleanRaw,2,FIND(".",_xlpm.cleanRaw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4" t="str">
        <f>_xlfn.LET(_xlpm.raw,_xlfn.XLOOKUP(A704,SITE5!$C$4:$C$1223,SITE5!$E$4:$E$1223,_xlfn.XLOOKUP(A704,SITE5!$C$4:$C$1223,SITE5!$F$4:$F$1223)),_xlpm.cleanRaw,SUBSTITUTE(_xlpm.raw,"_PIN","."),_xlpm.mainPart,MID(_xlpm.cleanRaw,2,FIND(".",_xlpm.cleanRaw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4" t="str">
        <f>""</f>
        <v/>
      </c>
      <c r="K704" t="str">
        <f t="shared" si="10"/>
        <v>AE33;VSS;;23.04288;49.3776;;;;;</v>
      </c>
    </row>
    <row r="705" spans="1:11">
      <c r="A705" t="s">
        <v>2334</v>
      </c>
      <c r="B705" t="str">
        <f>_xlfn.XLOOKUP(A705,SITE1!$S$4:$S$1223,SITE1!$T$4:$T$1223)</f>
        <v>DDRDQSN_IL10_NIL02</v>
      </c>
      <c r="C705" t="str" cm="1">
        <f t="array" ref="C705">_xlfn.TEXTJOIN(",",TRUE,_xlfn.UNIQUE(TRANSPOSE(_xlfn.MAP(_xlfn.XLOOKUP(A705,SITE1!$C$4:$C$1223,SITE1!$G$4:$L$1223),_xlfn.LAMBDA(_xlpm.x,IF(_xlpm.x&lt;&gt;"",TRIM(CLEAN(LEFT(_xlpm.x,FIND(".",_xlpm.x &amp; ".")-1))),""))))))</f>
        <v/>
      </c>
      <c r="D705">
        <v>19.75104</v>
      </c>
      <c r="E705">
        <v>49.377600000000001</v>
      </c>
      <c r="F705" t="str">
        <f>_xlfn.LET(_xlpm.raw,_xlfn.XLOOKUP(A705,SITE1!$C$4:$C$1223,SITE1!$E$4:$E$1223,_xlfn.XLOOKUP(A705,SITE1!$C$4:$C$1223,SITE1!$F$4:$F$1223)),_xlpm.cleanRaw,SUBSTITUTE(SUBSTITUTE(_xlpm.raw,"_PIN","."),"PIN","."),_xlpm.mainPart,MID(_xlpm.cleanRaw,2,FIND(".",_xlpm.cleanRaw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705" t="str">
        <f>_xlfn.LET(_xlpm.raw,_xlfn.XLOOKUP(A705,SITE3!$C$4:$C$1223,SITE3!$E$4:$E$1223,_xlfn.XLOOKUP(A705,SITE3!$C$4:$C$1223,SITE3!$F$4:$F$1223)),_xlpm.cleanRaw,SUBSTITUTE(_xlpm.raw,"_PIN","."),_xlpm.mainPart,MID(_xlpm.cleanRaw,2,FIND(".",_xlpm.cleanRaw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801034</v>
      </c>
      <c r="H705" t="str">
        <f>_xlfn.LET(_xlpm.raw,_xlfn.XLOOKUP(A705,SITE5!$C$4:$C$1223,SITE5!$E$4:$E$1223,_xlfn.XLOOKUP(A705,SITE5!$C$4:$C$1223,SITE5!$F$4:$F$1223)),_xlpm.cleanRaw,SUBSTITUTE(_xlpm.raw,"_PIN","."),_xlpm.mainPart,MID(_xlpm.cleanRaw,2,FIND(".",_xlpm.cleanRaw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I705" t="str">
        <f>_xlfn.LET(_xlpm.raw,_xlfn.XLOOKUP(A705,SITE5!$C$4:$C$1223,SITE5!$E$4:$E$1223,_xlfn.XLOOKUP(A705,SITE5!$C$4:$C$1223,SITE5!$F$4:$F$1223)),_xlpm.cleanRaw,SUBSTITUTE(_xlpm.raw,"_PIN","."),_xlpm.mainPart,MID(_xlpm.cleanRaw,2,FIND(".",_xlpm.cleanRaw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J705" t="str">
        <f>""</f>
        <v/>
      </c>
      <c r="K705" t="str">
        <f t="shared" si="10"/>
        <v>AE34;DDRDQSN_IL10_NIL02;;19.75104;49.3776;606100;801034;704100;704100;</v>
      </c>
    </row>
    <row r="706" spans="1:11">
      <c r="A706" t="s">
        <v>3855</v>
      </c>
      <c r="B706" t="str">
        <f>_xlfn.XLOOKUP(A706,SITE1!$S$4:$S$1223,SITE1!$T$4:$T$1223)</f>
        <v>VSS</v>
      </c>
      <c r="C706" t="str" cm="1">
        <f t="array" ref="C706">_xlfn.TEXTJOIN(",",TRUE,_xlfn.UNIQUE(TRANSPOSE(_xlfn.MAP(_xlfn.XLOOKUP(A706,SITE1!$C$4:$C$1223,SITE1!$G$4:$L$1223),_xlfn.LAMBDA(_xlpm.x,IF(_xlpm.x&lt;&gt;"",TRIM(CLEAN(LEFT(_xlpm.x,FIND(".",_xlpm.x &amp; ".")-1))),""))))))</f>
        <v/>
      </c>
      <c r="D706">
        <v>16.459199999999999</v>
      </c>
      <c r="E706">
        <v>49.377600000000001</v>
      </c>
      <c r="F706" t="str">
        <f>_xlfn.LET(_xlpm.raw,_xlfn.XLOOKUP(A706,SITE1!$C$4:$C$1223,SITE1!$E$4:$E$1223,_xlfn.XLOOKUP(A706,SITE1!$C$4:$C$1223,SITE1!$F$4:$F$1223)),_xlpm.cleanRaw,SUBSTITUTE(SUBSTITUTE(_xlpm.raw,"_PIN","."),"PIN","."),_xlpm.mainPart,MID(_xlpm.cleanRaw,2,FIND(".",_xlpm.cleanRaw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6" t="str">
        <f>_xlfn.LET(_xlpm.raw,_xlfn.XLOOKUP(A706,SITE3!$C$4:$C$1223,SITE3!$E$4:$E$1223,_xlfn.XLOOKUP(A706,SITE3!$C$4:$C$1223,SITE3!$F$4:$F$1223)),_xlpm.cleanRaw,SUBSTITUTE(_xlpm.raw,"_PIN","."),_xlpm.mainPart,MID(_xlpm.cleanRaw,2,FIND(".",_xlpm.cleanRaw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6" t="str">
        <f>_xlfn.LET(_xlpm.raw,_xlfn.XLOOKUP(A706,SITE5!$C$4:$C$1223,SITE5!$E$4:$E$1223,_xlfn.XLOOKUP(A706,SITE5!$C$4:$C$1223,SITE5!$F$4:$F$1223)),_xlpm.cleanRaw,SUBSTITUTE(_xlpm.raw,"_PIN","."),_xlpm.mainPart,MID(_xlpm.cleanRaw,2,FIND(".",_xlpm.cleanRaw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6" t="str">
        <f>_xlfn.LET(_xlpm.raw,_xlfn.XLOOKUP(A706,SITE5!$C$4:$C$1223,SITE5!$E$4:$E$1223,_xlfn.XLOOKUP(A706,SITE5!$C$4:$C$1223,SITE5!$F$4:$F$1223)),_xlpm.cleanRaw,SUBSTITUTE(_xlpm.raw,"_PIN","."),_xlpm.mainPart,MID(_xlpm.cleanRaw,2,FIND(".",_xlpm.cleanRaw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6" t="str">
        <f>""</f>
        <v/>
      </c>
      <c r="K706" t="str">
        <f t="shared" ref="K706:K769" si="11">A706&amp;";"&amp;B706&amp;";"&amp;C706&amp;";"&amp;D706&amp;";"&amp;E706&amp;";"&amp;F706&amp;";"&amp;G706&amp;";"&amp;H706&amp;";"&amp;I706&amp;";"&amp;J706</f>
        <v>AE35;VSS;;16.4592;49.3776;;;;;</v>
      </c>
    </row>
    <row r="707" spans="1:11">
      <c r="A707" t="s">
        <v>1900</v>
      </c>
      <c r="B707" t="str">
        <f>_xlfn.XLOOKUP(A707,SITE1!$S$4:$S$1223,SITE1!$T$4:$T$1223)</f>
        <v>DDRDQ_IL10_NIL02[2]</v>
      </c>
      <c r="C707" t="str" cm="1">
        <f t="array" ref="C707">_xlfn.TEXTJOIN(",",TRUE,_xlfn.UNIQUE(TRANSPOSE(_xlfn.MAP(_xlfn.XLOOKUP(A707,SITE1!$C$4:$C$1223,SITE1!$G$4:$L$1223),_xlfn.LAMBDA(_xlpm.x,IF(_xlpm.x&lt;&gt;"",TRIM(CLEAN(LEFT(_xlpm.x,FIND(".",_xlpm.x &amp; ".")-1))),""))))))</f>
        <v/>
      </c>
      <c r="D707">
        <v>13.167359999999899</v>
      </c>
      <c r="E707">
        <v>49.377600000000001</v>
      </c>
      <c r="F707" t="str">
        <f>_xlfn.LET(_xlpm.raw,_xlfn.XLOOKUP(A707,SITE1!$C$4:$C$1223,SITE1!$E$4:$E$1223,_xlfn.XLOOKUP(A707,SITE1!$C$4:$C$1223,SITE1!$F$4:$F$1223)),_xlpm.cleanRaw,SUBSTITUTE(SUBSTITUTE(_xlpm.raw,"_PIN","."),"PIN","."),_xlpm.mainPart,MID(_xlpm.cleanRaw,2,FIND(".",_xlpm.cleanRaw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707" t="str">
        <f>_xlfn.LET(_xlpm.raw,_xlfn.XLOOKUP(A707,SITE3!$C$4:$C$1223,SITE3!$E$4:$E$1223,_xlfn.XLOOKUP(A707,SITE3!$C$4:$C$1223,SITE3!$F$4:$F$1223)),_xlpm.cleanRaw,SUBSTITUTE(_xlpm.raw,"_PIN","."),_xlpm.mainPart,MID(_xlpm.cleanRaw,2,FIND(".",_xlpm.cleanRaw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501115</v>
      </c>
      <c r="H707" t="str">
        <f>_xlfn.LET(_xlpm.raw,_xlfn.XLOOKUP(A707,SITE5!$C$4:$C$1223,SITE5!$E$4:$E$1223,_xlfn.XLOOKUP(A707,SITE5!$C$4:$C$1223,SITE5!$F$4:$F$1223)),_xlpm.cleanRaw,SUBSTITUTE(_xlpm.raw,"_PIN","."),_xlpm.mainPart,MID(_xlpm.cleanRaw,2,FIND(".",_xlpm.cleanRaw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I707" t="str">
        <f>_xlfn.LET(_xlpm.raw,_xlfn.XLOOKUP(A707,SITE5!$C$4:$C$1223,SITE5!$E$4:$E$1223,_xlfn.XLOOKUP(A707,SITE5!$C$4:$C$1223,SITE5!$F$4:$F$1223)),_xlpm.cleanRaw,SUBSTITUTE(_xlpm.raw,"_PIN","."),_xlpm.mainPart,MID(_xlpm.cleanRaw,2,FIND(".",_xlpm.cleanRaw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J707" t="str">
        <f>""</f>
        <v/>
      </c>
      <c r="K707" t="str">
        <f t="shared" si="11"/>
        <v>AE36;DDRDQ_IL10_NIL02[2];;13.1673599999999;49.3776;605060;501115;705060;705060;</v>
      </c>
    </row>
    <row r="708" spans="1:11">
      <c r="A708" t="s">
        <v>3856</v>
      </c>
      <c r="B708" t="str">
        <f>_xlfn.XLOOKUP(A708,SITE1!$S$4:$S$1223,SITE1!$T$4:$T$1223)</f>
        <v>VSS</v>
      </c>
      <c r="C708" t="str" cm="1">
        <f t="array" ref="C708">_xlfn.TEXTJOIN(",",TRUE,_xlfn.UNIQUE(TRANSPOSE(_xlfn.MAP(_xlfn.XLOOKUP(A708,SITE1!$C$4:$C$1223,SITE1!$G$4:$L$1223),_xlfn.LAMBDA(_xlpm.x,IF(_xlpm.x&lt;&gt;"",TRIM(CLEAN(LEFT(_xlpm.x,FIND(".",_xlpm.x &amp; ".")-1))),""))))))</f>
        <v/>
      </c>
      <c r="D708">
        <v>9.8755199999999999</v>
      </c>
      <c r="E708">
        <v>49.377600000000001</v>
      </c>
      <c r="F708" t="str">
        <f>_xlfn.LET(_xlpm.raw,_xlfn.XLOOKUP(A708,SITE1!$C$4:$C$1223,SITE1!$E$4:$E$1223,_xlfn.XLOOKUP(A708,SITE1!$C$4:$C$1223,SITE1!$F$4:$F$1223)),_xlpm.cleanRaw,SUBSTITUTE(SUBSTITUTE(_xlpm.raw,"_PIN","."),"PIN","."),_xlpm.mainPart,MID(_xlpm.cleanRaw,2,FIND(".",_xlpm.cleanRaw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8" t="str">
        <f>_xlfn.LET(_xlpm.raw,_xlfn.XLOOKUP(A708,SITE3!$C$4:$C$1223,SITE3!$E$4:$E$1223,_xlfn.XLOOKUP(A708,SITE3!$C$4:$C$1223,SITE3!$F$4:$F$1223)),_xlpm.cleanRaw,SUBSTITUTE(_xlpm.raw,"_PIN","."),_xlpm.mainPart,MID(_xlpm.cleanRaw,2,FIND(".",_xlpm.cleanRaw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8" t="str">
        <f>_xlfn.LET(_xlpm.raw,_xlfn.XLOOKUP(A708,SITE5!$C$4:$C$1223,SITE5!$E$4:$E$1223,_xlfn.XLOOKUP(A708,SITE5!$C$4:$C$1223,SITE5!$F$4:$F$1223)),_xlpm.cleanRaw,SUBSTITUTE(_xlpm.raw,"_PIN","."),_xlpm.mainPart,MID(_xlpm.cleanRaw,2,FIND(".",_xlpm.cleanRaw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8" t="str">
        <f>_xlfn.LET(_xlpm.raw,_xlfn.XLOOKUP(A708,SITE5!$C$4:$C$1223,SITE5!$E$4:$E$1223,_xlfn.XLOOKUP(A708,SITE5!$C$4:$C$1223,SITE5!$F$4:$F$1223)),_xlpm.cleanRaw,SUBSTITUTE(_xlpm.raw,"_PIN","."),_xlpm.mainPart,MID(_xlpm.cleanRaw,2,FIND(".",_xlpm.cleanRaw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8" t="str">
        <f>""</f>
        <v/>
      </c>
      <c r="K708" t="str">
        <f t="shared" si="11"/>
        <v>AE37;VSS;;9.87552;49.3776;;;;;</v>
      </c>
    </row>
    <row r="709" spans="1:11">
      <c r="A709" t="s">
        <v>1502</v>
      </c>
      <c r="B709" t="str">
        <f>_xlfn.XLOOKUP(A709,SITE1!$S$4:$S$1223,SITE1!$T$4:$T$1223)</f>
        <v>DDRDQ_IL00_NIL00[1]</v>
      </c>
      <c r="C709" t="str" cm="1">
        <f t="array" ref="C709">_xlfn.TEXTJOIN(",",TRUE,_xlfn.UNIQUE(TRANSPOSE(_xlfn.MAP(_xlfn.XLOOKUP(A709,SITE1!$C$4:$C$1223,SITE1!$G$4:$L$1223),_xlfn.LAMBDA(_xlpm.x,IF(_xlpm.x&lt;&gt;"",TRIM(CLEAN(LEFT(_xlpm.x,FIND(".",_xlpm.x &amp; ".")-1))),""))))))</f>
        <v/>
      </c>
      <c r="D709">
        <v>6.5836799999999904</v>
      </c>
      <c r="E709">
        <v>49.377600000000001</v>
      </c>
      <c r="F709" t="str">
        <f>_xlfn.LET(_xlpm.raw,_xlfn.XLOOKUP(A709,SITE1!$C$4:$C$1223,SITE1!$E$4:$E$1223,_xlfn.XLOOKUP(A709,SITE1!$C$4:$C$1223,SITE1!$F$4:$F$1223)),_xlpm.cleanRaw,SUBSTITUTE(SUBSTITUTE(_xlpm.raw,"_PIN","."),"PIN","."),_xlpm.mainPart,MID(_xlpm.cleanRaw,2,FIND(".",_xlpm.cleanRaw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709" t="str">
        <f>_xlfn.LET(_xlpm.raw,_xlfn.XLOOKUP(A709,SITE3!$C$4:$C$1223,SITE3!$E$4:$E$1223,_xlfn.XLOOKUP(A709,SITE3!$C$4:$C$1223,SITE3!$F$4:$F$1223)),_xlpm.cleanRaw,SUBSTITUTE(_xlpm.raw,"_PIN","."),_xlpm.mainPart,MID(_xlpm.cleanRaw,2,FIND(".",_xlpm.cleanRaw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501112</v>
      </c>
      <c r="H709" t="str">
        <f>_xlfn.LET(_xlpm.raw,_xlfn.XLOOKUP(A709,SITE5!$C$4:$C$1223,SITE5!$E$4:$E$1223,_xlfn.XLOOKUP(A709,SITE5!$C$4:$C$1223,SITE5!$F$4:$F$1223)),_xlpm.cleanRaw,SUBSTITUTE(_xlpm.raw,"_PIN","."),_xlpm.mainPart,MID(_xlpm.cleanRaw,2,FIND(".",_xlpm.cleanRaw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I709" t="str">
        <f>_xlfn.LET(_xlpm.raw,_xlfn.XLOOKUP(A709,SITE5!$C$4:$C$1223,SITE5!$E$4:$E$1223,_xlfn.XLOOKUP(A709,SITE5!$C$4:$C$1223,SITE5!$F$4:$F$1223)),_xlpm.cleanRaw,SUBSTITUTE(_xlpm.raw,"_PIN","."),_xlpm.mainPart,MID(_xlpm.cleanRaw,2,FIND(".",_xlpm.cleanRaw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J709" t="str">
        <f>""</f>
        <v/>
      </c>
      <c r="K709" t="str">
        <f t="shared" si="11"/>
        <v>AE38;DDRDQ_IL00_NIL00[1];;6.58367999999999;49.3776;604021;501112;706021;706021;</v>
      </c>
    </row>
    <row r="710" spans="1:11">
      <c r="A710" t="s">
        <v>1494</v>
      </c>
      <c r="B710" t="str">
        <f>_xlfn.XLOOKUP(A710,SITE1!$S$4:$S$1223,SITE1!$T$4:$T$1223)</f>
        <v>DDRDQ_IL00_NIL00[0]</v>
      </c>
      <c r="C710" t="str" cm="1">
        <f t="array" ref="C710">_xlfn.TEXTJOIN(",",TRUE,_xlfn.UNIQUE(TRANSPOSE(_xlfn.MAP(_xlfn.XLOOKUP(A710,SITE1!$C$4:$C$1223,SITE1!$G$4:$L$1223),_xlfn.LAMBDA(_xlpm.x,IF(_xlpm.x&lt;&gt;"",TRIM(CLEAN(LEFT(_xlpm.x,FIND(".",_xlpm.x &amp; ".")-1))),""))))))</f>
        <v/>
      </c>
      <c r="D710">
        <v>3.2918399999999899</v>
      </c>
      <c r="E710">
        <v>49.377600000000001</v>
      </c>
      <c r="F710" t="str">
        <f>_xlfn.LET(_xlpm.raw,_xlfn.XLOOKUP(A710,SITE1!$C$4:$C$1223,SITE1!$E$4:$E$1223,_xlfn.XLOOKUP(A710,SITE1!$C$4:$C$1223,SITE1!$F$4:$F$1223)),_xlpm.cleanRaw,SUBSTITUTE(SUBSTITUTE(_xlpm.raw,"_PIN","."),"PIN","."),_xlpm.mainPart,MID(_xlpm.cleanRaw,2,FIND(".",_xlpm.cleanRaw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710" t="str">
        <f>_xlfn.LET(_xlpm.raw,_xlfn.XLOOKUP(A710,SITE3!$C$4:$C$1223,SITE3!$E$4:$E$1223,_xlfn.XLOOKUP(A710,SITE3!$C$4:$C$1223,SITE3!$F$4:$F$1223)),_xlpm.cleanRaw,SUBSTITUTE(_xlpm.raw,"_PIN","."),_xlpm.mainPart,MID(_xlpm.cleanRaw,2,FIND(".",_xlpm.cleanRaw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501111</v>
      </c>
      <c r="H710" t="str">
        <f>_xlfn.LET(_xlpm.raw,_xlfn.XLOOKUP(A710,SITE5!$C$4:$C$1223,SITE5!$E$4:$E$1223,_xlfn.XLOOKUP(A710,SITE5!$C$4:$C$1223,SITE5!$F$4:$F$1223)),_xlpm.cleanRaw,SUBSTITUTE(_xlpm.raw,"_PIN","."),_xlpm.mainPart,MID(_xlpm.cleanRaw,2,FIND(".",_xlpm.cleanRaw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I710" t="str">
        <f>_xlfn.LET(_xlpm.raw,_xlfn.XLOOKUP(A710,SITE5!$C$4:$C$1223,SITE5!$E$4:$E$1223,_xlfn.XLOOKUP(A710,SITE5!$C$4:$C$1223,SITE5!$F$4:$F$1223)),_xlpm.cleanRaw,SUBSTITUTE(_xlpm.raw,"_PIN","."),_xlpm.mainPart,MID(_xlpm.cleanRaw,2,FIND(".",_xlpm.cleanRaw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J710" t="str">
        <f>""</f>
        <v/>
      </c>
      <c r="K710" t="str">
        <f t="shared" si="11"/>
        <v>AE39;DDRDQ_IL00_NIL00[0];;3.29183999999999;49.3776;604019;501111;706019;706019;</v>
      </c>
    </row>
    <row r="711" spans="1:11">
      <c r="A711" t="s">
        <v>1526</v>
      </c>
      <c r="B711" t="str">
        <f>_xlfn.XLOOKUP(A711,SITE1!$S$4:$S$1223,SITE1!$T$4:$T$1223)</f>
        <v>DDRDQ_IL00_NIL00[5]</v>
      </c>
      <c r="C711" t="str" cm="1">
        <f t="array" ref="C711">_xlfn.TEXTJOIN(",",TRUE,_xlfn.UNIQUE(TRANSPOSE(_xlfn.MAP(_xlfn.XLOOKUP(A711,SITE1!$C$4:$C$1223,SITE1!$G$4:$L$1223),_xlfn.LAMBDA(_xlpm.x,IF(_xlpm.x&lt;&gt;"",TRIM(CLEAN(LEFT(_xlpm.x,FIND(".",_xlpm.x &amp; ".")-1))),""))))))</f>
        <v/>
      </c>
      <c r="D711">
        <v>0</v>
      </c>
      <c r="E711">
        <v>49.377600000000001</v>
      </c>
      <c r="F711" t="str">
        <f>_xlfn.LET(_xlpm.raw,_xlfn.XLOOKUP(A711,SITE1!$C$4:$C$1223,SITE1!$E$4:$E$1223,_xlfn.XLOOKUP(A711,SITE1!$C$4:$C$1223,SITE1!$F$4:$F$1223)),_xlpm.cleanRaw,SUBSTITUTE(SUBSTITUTE(_xlpm.raw,"_PIN","."),"PIN","."),_xlpm.mainPart,MID(_xlpm.cleanRaw,2,FIND(".",_xlpm.cleanRaw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711" t="str">
        <f>_xlfn.LET(_xlpm.raw,_xlfn.XLOOKUP(A711,SITE3!$C$4:$C$1223,SITE3!$E$4:$E$1223,_xlfn.XLOOKUP(A711,SITE3!$C$4:$C$1223,SITE3!$F$4:$F$1223)),_xlpm.cleanRaw,SUBSTITUTE(_xlpm.raw,"_PIN","."),_xlpm.mainPart,MID(_xlpm.cleanRaw,2,FIND(".",_xlpm.cleanRaw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501109</v>
      </c>
      <c r="H711" t="str">
        <f>_xlfn.LET(_xlpm.raw,_xlfn.XLOOKUP(A711,SITE5!$C$4:$C$1223,SITE5!$E$4:$E$1223,_xlfn.XLOOKUP(A711,SITE5!$C$4:$C$1223,SITE5!$F$4:$F$1223)),_xlpm.cleanRaw,SUBSTITUTE(_xlpm.raw,"_PIN","."),_xlpm.mainPart,MID(_xlpm.cleanRaw,2,FIND(".",_xlpm.cleanRaw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I711" t="str">
        <f>_xlfn.LET(_xlpm.raw,_xlfn.XLOOKUP(A711,SITE5!$C$4:$C$1223,SITE5!$E$4:$E$1223,_xlfn.XLOOKUP(A711,SITE5!$C$4:$C$1223,SITE5!$F$4:$F$1223)),_xlpm.cleanRaw,SUBSTITUTE(_xlpm.raw,"_PIN","."),_xlpm.mainPart,MID(_xlpm.cleanRaw,2,FIND(".",_xlpm.cleanRaw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J711" t="str">
        <f>""</f>
        <v/>
      </c>
      <c r="K711" t="str">
        <f t="shared" si="11"/>
        <v>AE40;DDRDQ_IL00_NIL00[5];;0;49.3776;604022;501109;706022;706022;</v>
      </c>
    </row>
    <row r="712" spans="1:11">
      <c r="A712" t="s">
        <v>2593</v>
      </c>
      <c r="B712" t="str">
        <f>_xlfn.XLOOKUP(A712,SITE1!$S$4:$S$1223,SITE1!$T$4:$T$1223)</f>
        <v>DMI_TXP[0]</v>
      </c>
      <c r="C712" t="str" cm="1">
        <f t="array" ref="C712">_xlfn.TEXTJOIN(",",TRUE,_xlfn.UNIQUE(TRANSPOSE(_xlfn.MAP(_xlfn.XLOOKUP(A712,SITE1!$C$4:$C$1223,SITE1!$G$4:$L$1223),_xlfn.LAMBDA(_xlpm.x,IF(_xlpm.x&lt;&gt;"",TRIM(CLEAN(LEFT(_xlpm.x,FIND(".",_xlpm.x &amp; ".")-1))),""))))))</f>
        <v>LA134,KA117</v>
      </c>
      <c r="D712">
        <v>128.38176000000001</v>
      </c>
      <c r="E712">
        <v>46.085760000000001</v>
      </c>
      <c r="F712" t="str">
        <f>_xlfn.LET(_xlpm.raw,_xlfn.XLOOKUP(A712,SITE1!$C$4:$C$1223,SITE1!$E$4:$E$1223,_xlfn.XLOOKUP(A712,SITE1!$C$4:$C$1223,SITE1!$F$4:$F$1223)),_xlpm.cleanRaw,SUBSTITUTE(SUBSTITUTE(_xlpm.raw,"_PIN","."),"PIN","."),_xlpm.mainPart,MID(_xlpm.cleanRaw,2,FIND(".",_xlpm.cleanRaw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G712" t="str">
        <f>_xlfn.LET(_xlpm.raw,_xlfn.XLOOKUP(A712,SITE3!$C$4:$C$1223,SITE3!$E$4:$E$1223,_xlfn.XLOOKUP(A712,SITE3!$C$4:$C$1223,SITE3!$F$4:$F$1223)),_xlpm.cleanRaw,SUBSTITUTE(_xlpm.raw,"_PIN","."),_xlpm.mainPart,MID(_xlpm.cleanRaw,2,FIND(".",_xlpm.cleanRaw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712" t="str">
        <f>_xlfn.LET(_xlpm.raw,_xlfn.XLOOKUP(A712,SITE5!$C$4:$C$1223,SITE5!$E$4:$E$1223,_xlfn.XLOOKUP(A712,SITE5!$C$4:$C$1223,SITE5!$F$4:$F$1223)),_xlpm.cleanRaw,SUBSTITUTE(_xlpm.raw,"_PIN","."),_xlpm.mainPart,MID(_xlpm.cleanRaw,2,FIND(".",_xlpm.cleanRaw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712" t="str">
        <f>_xlfn.LET(_xlpm.raw,_xlfn.XLOOKUP(A712,SITE5!$C$4:$C$1223,SITE5!$E$4:$E$1223,_xlfn.XLOOKUP(A712,SITE5!$C$4:$C$1223,SITE5!$F$4:$F$1223)),_xlpm.cleanRaw,SUBSTITUTE(_xlpm.raw,"_PIN","."),_xlpm.mainPart,MID(_xlpm.cleanRaw,2,FIND(".",_xlpm.cleanRaw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712" t="str">
        <f>""</f>
        <v/>
      </c>
      <c r="K712" t="str">
        <f t="shared" si="11"/>
        <v>AF1;DMI_TXP[0];LA134,KA117;128.38176;46.08576;507113;809094;603098;603098;</v>
      </c>
    </row>
    <row r="713" spans="1:11">
      <c r="A713" t="s">
        <v>2573</v>
      </c>
      <c r="B713" t="str">
        <f>_xlfn.XLOOKUP(A713,SITE1!$S$4:$S$1223,SITE1!$T$4:$T$1223)</f>
        <v>DMI_TXN[0]</v>
      </c>
      <c r="C713" t="str" cm="1">
        <f t="array" ref="C713">_xlfn.TEXTJOIN(",",TRUE,_xlfn.UNIQUE(TRANSPOSE(_xlfn.MAP(_xlfn.XLOOKUP(A713,SITE1!$C$4:$C$1223,SITE1!$G$4:$L$1223),_xlfn.LAMBDA(_xlpm.x,IF(_xlpm.x&lt;&gt;"",TRIM(CLEAN(LEFT(_xlpm.x,FIND(".",_xlpm.x &amp; ".")-1))),""))))))</f>
        <v>LA133,KA117</v>
      </c>
      <c r="D713">
        <v>125.08992000000001</v>
      </c>
      <c r="E713">
        <v>46.085760000000001</v>
      </c>
      <c r="F713" t="str">
        <f>_xlfn.LET(_xlpm.raw,_xlfn.XLOOKUP(A713,SITE1!$C$4:$C$1223,SITE1!$E$4:$E$1223,_xlfn.XLOOKUP(A713,SITE1!$C$4:$C$1223,SITE1!$F$4:$F$1223)),_xlpm.cleanRaw,SUBSTITUTE(SUBSTITUTE(_xlpm.raw,"_PIN","."),"PIN","."),_xlpm.mainPart,MID(_xlpm.cleanRaw,2,FIND(".",_xlpm.cleanRaw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G713" t="str">
        <f>_xlfn.LET(_xlpm.raw,_xlfn.XLOOKUP(A713,SITE3!$C$4:$C$1223,SITE3!$E$4:$E$1223,_xlfn.XLOOKUP(A713,SITE3!$C$4:$C$1223,SITE3!$F$4:$F$1223)),_xlpm.cleanRaw,SUBSTITUTE(_xlpm.raw,"_PIN","."),_xlpm.mainPart,MID(_xlpm.cleanRaw,2,FIND(".",_xlpm.cleanRaw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713" t="str">
        <f>_xlfn.LET(_xlpm.raw,_xlfn.XLOOKUP(A713,SITE5!$C$4:$C$1223,SITE5!$E$4:$E$1223,_xlfn.XLOOKUP(A713,SITE5!$C$4:$C$1223,SITE5!$F$4:$F$1223)),_xlpm.cleanRaw,SUBSTITUTE(_xlpm.raw,"_PIN","."),_xlpm.mainPart,MID(_xlpm.cleanRaw,2,FIND(".",_xlpm.cleanRaw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713" t="str">
        <f>_xlfn.LET(_xlpm.raw,_xlfn.XLOOKUP(A713,SITE5!$C$4:$C$1223,SITE5!$E$4:$E$1223,_xlfn.XLOOKUP(A713,SITE5!$C$4:$C$1223,SITE5!$F$4:$F$1223)),_xlpm.cleanRaw,SUBSTITUTE(_xlpm.raw,"_PIN","."),_xlpm.mainPart,MID(_xlpm.cleanRaw,2,FIND(".",_xlpm.cleanRaw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713" t="str">
        <f>""</f>
        <v/>
      </c>
      <c r="K713" t="str">
        <f t="shared" si="11"/>
        <v>AF2;DMI_TXN[0];LA133,KA117;125.08992;46.08576;507111;809092;603096;603096;</v>
      </c>
    </row>
    <row r="714" spans="1:11">
      <c r="A714" t="s">
        <v>3495</v>
      </c>
      <c r="B714" t="str">
        <f>_xlfn.XLOOKUP(A714,SITE1!$S$4:$S$1223,SITE1!$T$4:$T$1223)</f>
        <v>THERMTRIP_N</v>
      </c>
      <c r="C714" t="str" cm="1">
        <f t="array" ref="C714">_xlfn.TEXTJOIN(",",TRUE,_xlfn.UNIQUE(TRANSPOSE(_xlfn.MAP(_xlfn.XLOOKUP(A714,SITE1!$C$4:$C$1223,SITE1!$G$4:$L$1223),_xlfn.LAMBDA(_xlpm.x,IF(_xlpm.x&lt;&gt;"",TRIM(CLEAN(LEFT(_xlpm.x,FIND(".",_xlpm.x &amp; ".")-1))),""))))))</f>
        <v/>
      </c>
      <c r="D714">
        <v>121.79808</v>
      </c>
      <c r="E714">
        <v>46.085760000000001</v>
      </c>
      <c r="F714" t="str">
        <f>_xlfn.LET(_xlpm.raw,_xlfn.XLOOKUP(A714,SITE1!$C$4:$C$1223,SITE1!$E$4:$E$1223,_xlfn.XLOOKUP(A714,SITE1!$C$4:$C$1223,SITE1!$F$4:$F$1223)),_xlpm.cleanRaw,SUBSTITUTE(SUBSTITUTE(_xlpm.raw,"_PIN","."),"PIN","."),_xlpm.mainPart,MID(_xlpm.cleanRaw,2,FIND(".",_xlpm.cleanRaw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G714" t="str">
        <f>_xlfn.LET(_xlpm.raw,_xlfn.XLOOKUP(A714,SITE3!$C$4:$C$1223,SITE3!$E$4:$E$1223,_xlfn.XLOOKUP(A714,SITE3!$C$4:$C$1223,SITE3!$F$4:$F$1223)),_xlpm.cleanRaw,SUBSTITUTE(_xlpm.raw,"_PIN","."),_xlpm.mainPart,MID(_xlpm.cleanRaw,2,FIND(".",_xlpm.cleanRaw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807023</v>
      </c>
      <c r="H714" t="str">
        <f>_xlfn.LET(_xlpm.raw,_xlfn.XLOOKUP(A714,SITE5!$C$4:$C$1223,SITE5!$E$4:$E$1223,_xlfn.XLOOKUP(A714,SITE5!$C$4:$C$1223,SITE5!$F$4:$F$1223)),_xlpm.cleanRaw,SUBSTITUTE(_xlpm.raw,"_PIN","."),_xlpm.mainPart,MID(_xlpm.cleanRaw,2,FIND(".",_xlpm.cleanRaw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I714" t="str">
        <f>_xlfn.LET(_xlpm.raw,_xlfn.XLOOKUP(A714,SITE5!$C$4:$C$1223,SITE5!$E$4:$E$1223,_xlfn.XLOOKUP(A714,SITE5!$C$4:$C$1223,SITE5!$F$4:$F$1223)),_xlpm.cleanRaw,SUBSTITUTE(_xlpm.raw,"_PIN","."),_xlpm.mainPart,MID(_xlpm.cleanRaw,2,FIND(".",_xlpm.cleanRaw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J714" t="str">
        <f>""</f>
        <v/>
      </c>
      <c r="K714" t="str">
        <f t="shared" si="11"/>
        <v>AF3;THERMTRIP_N;;121.79808;46.08576;504086;807023;603090;603090;</v>
      </c>
    </row>
    <row r="715" spans="1:11">
      <c r="A715" t="s">
        <v>3865</v>
      </c>
      <c r="B715" t="str">
        <f>_xlfn.XLOOKUP(A715,SITE1!$S$4:$S$1223,SITE1!$T$4:$T$1223)</f>
        <v>VSS</v>
      </c>
      <c r="C715" t="str" cm="1">
        <f t="array" ref="C715">_xlfn.TEXTJOIN(",",TRUE,_xlfn.UNIQUE(TRANSPOSE(_xlfn.MAP(_xlfn.XLOOKUP(A715,SITE1!$C$4:$C$1223,SITE1!$G$4:$L$1223),_xlfn.LAMBDA(_xlpm.x,IF(_xlpm.x&lt;&gt;"",TRIM(CLEAN(LEFT(_xlpm.x,FIND(".",_xlpm.x &amp; ".")-1))),""))))))</f>
        <v/>
      </c>
      <c r="D715">
        <v>118.50624000000001</v>
      </c>
      <c r="E715">
        <v>46.085760000000001</v>
      </c>
      <c r="F715" t="str">
        <f>_xlfn.LET(_xlpm.raw,_xlfn.XLOOKUP(A715,SITE1!$C$4:$C$1223,SITE1!$E$4:$E$1223,_xlfn.XLOOKUP(A715,SITE1!$C$4:$C$1223,SITE1!$F$4:$F$1223)),_xlpm.cleanRaw,SUBSTITUTE(SUBSTITUTE(_xlpm.raw,"_PIN","."),"PIN","."),_xlpm.mainPart,MID(_xlpm.cleanRaw,2,FIND(".",_xlpm.cleanRaw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5" t="str">
        <f>_xlfn.LET(_xlpm.raw,_xlfn.XLOOKUP(A715,SITE3!$C$4:$C$1223,SITE3!$E$4:$E$1223,_xlfn.XLOOKUP(A715,SITE3!$C$4:$C$1223,SITE3!$F$4:$F$1223)),_xlpm.cleanRaw,SUBSTITUTE(_xlpm.raw,"_PIN","."),_xlpm.mainPart,MID(_xlpm.cleanRaw,2,FIND(".",_xlpm.cleanRaw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15" t="str">
        <f>_xlfn.LET(_xlpm.raw,_xlfn.XLOOKUP(A715,SITE5!$C$4:$C$1223,SITE5!$E$4:$E$1223,_xlfn.XLOOKUP(A715,SITE5!$C$4:$C$1223,SITE5!$F$4:$F$1223)),_xlpm.cleanRaw,SUBSTITUTE(_xlpm.raw,"_PIN","."),_xlpm.mainPart,MID(_xlpm.cleanRaw,2,FIND(".",_xlpm.cleanRaw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15" t="str">
        <f>_xlfn.LET(_xlpm.raw,_xlfn.XLOOKUP(A715,SITE5!$C$4:$C$1223,SITE5!$E$4:$E$1223,_xlfn.XLOOKUP(A715,SITE5!$C$4:$C$1223,SITE5!$F$4:$F$1223)),_xlpm.cleanRaw,SUBSTITUTE(_xlpm.raw,"_PIN","."),_xlpm.mainPart,MID(_xlpm.cleanRaw,2,FIND(".",_xlpm.cleanRaw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15" t="str">
        <f>""</f>
        <v/>
      </c>
      <c r="K715" t="str">
        <f t="shared" si="11"/>
        <v>AF4;VSS;;118.50624;46.08576;;;;;</v>
      </c>
    </row>
    <row r="716" spans="1:11">
      <c r="A716" t="s">
        <v>2266</v>
      </c>
      <c r="B716" t="str">
        <f>_xlfn.XLOOKUP(A716,SITE1!$S$4:$S$1223,SITE1!$T$4:$T$1223)</f>
        <v>DDRDQ_IL17_NIL17[6]</v>
      </c>
      <c r="C716" t="str" cm="1">
        <f t="array" ref="C716">_xlfn.TEXTJOIN(",",TRUE,_xlfn.UNIQUE(TRANSPOSE(_xlfn.MAP(_xlfn.XLOOKUP(A716,SITE1!$C$4:$C$1223,SITE1!$G$4:$L$1223),_xlfn.LAMBDA(_xlpm.x,IF(_xlpm.x&lt;&gt;"",TRIM(CLEAN(LEFT(_xlpm.x,FIND(".",_xlpm.x &amp; ".")-1))),""))))))</f>
        <v/>
      </c>
      <c r="D716">
        <v>115.2144</v>
      </c>
      <c r="E716">
        <v>46.085760000000001</v>
      </c>
      <c r="F716" t="str">
        <f>_xlfn.LET(_xlpm.raw,_xlfn.XLOOKUP(A716,SITE1!$C$4:$C$1223,SITE1!$E$4:$E$1223,_xlfn.XLOOKUP(A716,SITE1!$C$4:$C$1223,SITE1!$F$4:$F$1223)),_xlpm.cleanRaw,SUBSTITUTE(SUBSTITUTE(_xlpm.raw,"_PIN","."),"PIN","."),_xlpm.mainPart,MID(_xlpm.cleanRaw,2,FIND(".",_xlpm.cleanRaw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G716" t="str">
        <f>_xlfn.LET(_xlpm.raw,_xlfn.XLOOKUP(A716,SITE3!$C$4:$C$1223,SITE3!$E$4:$E$1223,_xlfn.XLOOKUP(A716,SITE3!$C$4:$C$1223,SITE3!$F$4:$F$1223)),_xlpm.cleanRaw,SUBSTITUTE(_xlpm.raw,"_PIN","."),_xlpm.mainPart,MID(_xlpm.cleanRaw,2,FIND(".",_xlpm.cleanRaw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806093</v>
      </c>
      <c r="H716" t="str">
        <f>_xlfn.LET(_xlpm.raw,_xlfn.XLOOKUP(A716,SITE5!$C$4:$C$1223,SITE5!$E$4:$E$1223,_xlfn.XLOOKUP(A716,SITE5!$C$4:$C$1223,SITE5!$F$4:$F$1223)),_xlpm.cleanRaw,SUBSTITUTE(_xlpm.raw,"_PIN","."),_xlpm.mainPart,MID(_xlpm.cleanRaw,2,FIND(".",_xlpm.cleanRaw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I716" t="str">
        <f>_xlfn.LET(_xlpm.raw,_xlfn.XLOOKUP(A716,SITE5!$C$4:$C$1223,SITE5!$E$4:$E$1223,_xlfn.XLOOKUP(A716,SITE5!$C$4:$C$1223,SITE5!$F$4:$F$1223)),_xlpm.cleanRaw,SUBSTITUTE(_xlpm.raw,"_PIN","."),_xlpm.mainPart,MID(_xlpm.cleanRaw,2,FIND(".",_xlpm.cleanRaw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J716" t="str">
        <f>""</f>
        <v/>
      </c>
      <c r="K716" t="str">
        <f t="shared" si="11"/>
        <v>AF5;DDRDQ_IL17_NIL17[6];;115.2144;46.08576;509011;806093;602061;602061;</v>
      </c>
    </row>
    <row r="717" spans="1:11">
      <c r="A717" t="s">
        <v>2248</v>
      </c>
      <c r="B717" t="str">
        <f>_xlfn.XLOOKUP(A717,SITE1!$S$4:$S$1223,SITE1!$T$4:$T$1223)</f>
        <v>DDRDQ_IL17_NIL17[3]</v>
      </c>
      <c r="C717" t="str" cm="1">
        <f t="array" ref="C717">_xlfn.TEXTJOIN(",",TRUE,_xlfn.UNIQUE(TRANSPOSE(_xlfn.MAP(_xlfn.XLOOKUP(A717,SITE1!$C$4:$C$1223,SITE1!$G$4:$L$1223),_xlfn.LAMBDA(_xlpm.x,IF(_xlpm.x&lt;&gt;"",TRIM(CLEAN(LEFT(_xlpm.x,FIND(".",_xlpm.x &amp; ".")-1))),""))))))</f>
        <v/>
      </c>
      <c r="D717">
        <v>111.92256</v>
      </c>
      <c r="E717">
        <v>46.085760000000001</v>
      </c>
      <c r="F717" t="str">
        <f>_xlfn.LET(_xlpm.raw,_xlfn.XLOOKUP(A717,SITE1!$C$4:$C$1223,SITE1!$E$4:$E$1223,_xlfn.XLOOKUP(A717,SITE1!$C$4:$C$1223,SITE1!$F$4:$F$1223)),_xlpm.cleanRaw,SUBSTITUTE(SUBSTITUTE(_xlpm.raw,"_PIN","."),"PIN","."),_xlpm.mainPart,MID(_xlpm.cleanRaw,2,FIND(".",_xlpm.cleanRaw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G717" t="str">
        <f>_xlfn.LET(_xlpm.raw,_xlfn.XLOOKUP(A717,SITE3!$C$4:$C$1223,SITE3!$E$4:$E$1223,_xlfn.XLOOKUP(A717,SITE3!$C$4:$C$1223,SITE3!$F$4:$F$1223)),_xlpm.cleanRaw,SUBSTITUTE(_xlpm.raw,"_PIN","."),_xlpm.mainPart,MID(_xlpm.cleanRaw,2,FIND(".",_xlpm.cleanRaw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806095</v>
      </c>
      <c r="H717" t="str">
        <f>_xlfn.LET(_xlpm.raw,_xlfn.XLOOKUP(A717,SITE5!$C$4:$C$1223,SITE5!$E$4:$E$1223,_xlfn.XLOOKUP(A717,SITE5!$C$4:$C$1223,SITE5!$F$4:$F$1223)),_xlpm.cleanRaw,SUBSTITUTE(_xlpm.raw,"_PIN","."),_xlpm.mainPart,MID(_xlpm.cleanRaw,2,FIND(".",_xlpm.cleanRaw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I717" t="str">
        <f>_xlfn.LET(_xlpm.raw,_xlfn.XLOOKUP(A717,SITE5!$C$4:$C$1223,SITE5!$E$4:$E$1223,_xlfn.XLOOKUP(A717,SITE5!$C$4:$C$1223,SITE5!$F$4:$F$1223)),_xlpm.cleanRaw,SUBSTITUTE(_xlpm.raw,"_PIN","."),_xlpm.mainPart,MID(_xlpm.cleanRaw,2,FIND(".",_xlpm.cleanRaw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J717" t="str">
        <f>""</f>
        <v/>
      </c>
      <c r="K717" t="str">
        <f t="shared" si="11"/>
        <v>AF6;DDRDQ_IL17_NIL17[3];;111.92256;46.08576;509013;806095;602063;602063;</v>
      </c>
    </row>
    <row r="718" spans="1:11">
      <c r="A718" t="s">
        <v>2229</v>
      </c>
      <c r="B718" t="str">
        <f>_xlfn.XLOOKUP(A718,SITE1!$S$4:$S$1223,SITE1!$T$4:$T$1223)</f>
        <v>DDRDQ_IL17_NIL17[0]</v>
      </c>
      <c r="C718" t="str" cm="1">
        <f t="array" ref="C718">_xlfn.TEXTJOIN(",",TRUE,_xlfn.UNIQUE(TRANSPOSE(_xlfn.MAP(_xlfn.XLOOKUP(A718,SITE1!$C$4:$C$1223,SITE1!$G$4:$L$1223),_xlfn.LAMBDA(_xlpm.x,IF(_xlpm.x&lt;&gt;"",TRIM(CLEAN(LEFT(_xlpm.x,FIND(".",_xlpm.x &amp; ".")-1))),""))))))</f>
        <v/>
      </c>
      <c r="D718">
        <v>108.63072</v>
      </c>
      <c r="E718">
        <v>46.085760000000001</v>
      </c>
      <c r="F718" t="str">
        <f>_xlfn.LET(_xlpm.raw,_xlfn.XLOOKUP(A718,SITE1!$C$4:$C$1223,SITE1!$E$4:$E$1223,_xlfn.XLOOKUP(A718,SITE1!$C$4:$C$1223,SITE1!$F$4:$F$1223)),_xlpm.cleanRaw,SUBSTITUTE(SUBSTITUTE(_xlpm.raw,"_PIN","."),"PIN","."),_xlpm.mainPart,MID(_xlpm.cleanRaw,2,FIND(".",_xlpm.cleanRaw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G718" t="str">
        <f>_xlfn.LET(_xlpm.raw,_xlfn.XLOOKUP(A718,SITE3!$C$4:$C$1223,SITE3!$E$4:$E$1223,_xlfn.XLOOKUP(A718,SITE3!$C$4:$C$1223,SITE3!$F$4:$F$1223)),_xlpm.cleanRaw,SUBSTITUTE(_xlpm.raw,"_PIN","."),_xlpm.mainPart,MID(_xlpm.cleanRaw,2,FIND(".",_xlpm.cleanRaw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806096</v>
      </c>
      <c r="H718" t="str">
        <f>_xlfn.LET(_xlpm.raw,_xlfn.XLOOKUP(A718,SITE5!$C$4:$C$1223,SITE5!$E$4:$E$1223,_xlfn.XLOOKUP(A718,SITE5!$C$4:$C$1223,SITE5!$F$4:$F$1223)),_xlpm.cleanRaw,SUBSTITUTE(_xlpm.raw,"_PIN","."),_xlpm.mainPart,MID(_xlpm.cleanRaw,2,FIND(".",_xlpm.cleanRaw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I718" t="str">
        <f>_xlfn.LET(_xlpm.raw,_xlfn.XLOOKUP(A718,SITE5!$C$4:$C$1223,SITE5!$E$4:$E$1223,_xlfn.XLOOKUP(A718,SITE5!$C$4:$C$1223,SITE5!$F$4:$F$1223)),_xlpm.cleanRaw,SUBSTITUTE(_xlpm.raw,"_PIN","."),_xlpm.mainPart,MID(_xlpm.cleanRaw,2,FIND(".",_xlpm.cleanRaw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J718" t="str">
        <f>""</f>
        <v/>
      </c>
      <c r="K718" t="str">
        <f t="shared" si="11"/>
        <v>AF7;DDRDQ_IL17_NIL17[0];;108.63072;46.08576;509015;806096;602064;602064;</v>
      </c>
    </row>
    <row r="719" spans="1:11">
      <c r="A719" t="s">
        <v>2479</v>
      </c>
      <c r="B719" t="str">
        <f>_xlfn.XLOOKUP(A719,SITE1!$S$4:$S$1223,SITE1!$T$4:$T$1223)</f>
        <v>DDRDQSP_IL17_NIL17</v>
      </c>
      <c r="C719" t="str" cm="1">
        <f t="array" ref="C719">_xlfn.TEXTJOIN(",",TRUE,_xlfn.UNIQUE(TRANSPOSE(_xlfn.MAP(_xlfn.XLOOKUP(A719,SITE1!$C$4:$C$1223,SITE1!$G$4:$L$1223),_xlfn.LAMBDA(_xlpm.x,IF(_xlpm.x&lt;&gt;"",TRIM(CLEAN(LEFT(_xlpm.x,FIND(".",_xlpm.x &amp; ".")-1))),""))))))</f>
        <v/>
      </c>
      <c r="D719">
        <v>105.33887999999899</v>
      </c>
      <c r="E719">
        <v>46.085760000000001</v>
      </c>
      <c r="F719" t="str">
        <f>_xlfn.LET(_xlpm.raw,_xlfn.XLOOKUP(A719,SITE1!$C$4:$C$1223,SITE1!$E$4:$E$1223,_xlfn.XLOOKUP(A719,SITE1!$C$4:$C$1223,SITE1!$F$4:$F$1223)),_xlpm.cleanRaw,SUBSTITUTE(SUBSTITUTE(_xlpm.raw,"_PIN","."),"PIN","."),_xlpm.mainPart,MID(_xlpm.cleanRaw,2,FIND(".",_xlpm.cleanRaw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G719" t="str">
        <f>_xlfn.LET(_xlpm.raw,_xlfn.XLOOKUP(A719,SITE3!$C$4:$C$1223,SITE3!$E$4:$E$1223,_xlfn.XLOOKUP(A719,SITE3!$C$4:$C$1223,SITE3!$F$4:$F$1223)),_xlpm.cleanRaw,SUBSTITUTE(_xlpm.raw,"_PIN","."),_xlpm.mainPart,MID(_xlpm.cleanRaw,2,FIND(".",_xlpm.cleanRaw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806092</v>
      </c>
      <c r="H719" t="str">
        <f>_xlfn.LET(_xlpm.raw,_xlfn.XLOOKUP(A719,SITE5!$C$4:$C$1223,SITE5!$E$4:$E$1223,_xlfn.XLOOKUP(A719,SITE5!$C$4:$C$1223,SITE5!$F$4:$F$1223)),_xlpm.cleanRaw,SUBSTITUTE(_xlpm.raw,"_PIN","."),_xlpm.mainPart,MID(_xlpm.cleanRaw,2,FIND(".",_xlpm.cleanRaw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I719" t="str">
        <f>_xlfn.LET(_xlpm.raw,_xlfn.XLOOKUP(A719,SITE5!$C$4:$C$1223,SITE5!$E$4:$E$1223,_xlfn.XLOOKUP(A719,SITE5!$C$4:$C$1223,SITE5!$F$4:$F$1223)),_xlpm.cleanRaw,SUBSTITUTE(_xlpm.raw,"_PIN","."),_xlpm.mainPart,MID(_xlpm.cleanRaw,2,FIND(".",_xlpm.cleanRaw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J719" t="str">
        <f>""</f>
        <v/>
      </c>
      <c r="K719" t="str">
        <f t="shared" si="11"/>
        <v>AF8;DDRDQSP_IL17_NIL17;;105.338879999999;46.08576;509008;806092;602060;602060;</v>
      </c>
    </row>
    <row r="720" spans="1:11">
      <c r="A720" t="s">
        <v>3736</v>
      </c>
      <c r="B720" t="str">
        <f>_xlfn.XLOOKUP(A720,SITE1!$S$4:$S$1223,SITE1!$T$4:$T$1223)</f>
        <v>VCCGT</v>
      </c>
      <c r="C720" t="str" cm="1">
        <f t="array" ref="C720">_xlfn.TEXTJOIN(",",TRUE,_xlfn.UNIQUE(TRANSPOSE(_xlfn.MAP(_xlfn.XLOOKUP(A720,SITE1!$C$4:$C$1223,SITE1!$G$4:$L$1223),_xlfn.LAMBDA(_xlpm.x,IF(_xlpm.x&lt;&gt;"",TRIM(CLEAN(LEFT(_xlpm.x,FIND(".",_xlpm.x &amp; ".")-1))),""))))))</f>
        <v/>
      </c>
      <c r="D720">
        <v>26.334719999999901</v>
      </c>
      <c r="E720">
        <v>46.085760000000001</v>
      </c>
      <c r="F720" t="str">
        <f>_xlfn.LET(_xlpm.raw,_xlfn.XLOOKUP(A720,SITE1!$C$4:$C$1223,SITE1!$E$4:$E$1223,_xlfn.XLOOKUP(A720,SITE1!$C$4:$C$1223,SITE1!$F$4:$F$1223)),_xlpm.cleanRaw,SUBSTITUTE(SUBSTITUTE(_xlpm.raw,"_PIN","."),"PIN","."),_xlpm.mainPart,MID(_xlpm.cleanRaw,2,FIND(".",_xlpm.cleanRaw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0" t="str">
        <f>_xlfn.LET(_xlpm.raw,_xlfn.XLOOKUP(A720,SITE3!$C$4:$C$1223,SITE3!$E$4:$E$1223,_xlfn.XLOOKUP(A720,SITE3!$C$4:$C$1223,SITE3!$F$4:$F$1223)),_xlpm.cleanRaw,SUBSTITUTE(_xlpm.raw,"_PIN","."),_xlpm.mainPart,MID(_xlpm.cleanRaw,2,FIND(".",_xlpm.cleanRaw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0" t="str">
        <f>_xlfn.LET(_xlpm.raw,_xlfn.XLOOKUP(A720,SITE5!$C$4:$C$1223,SITE5!$E$4:$E$1223,_xlfn.XLOOKUP(A720,SITE5!$C$4:$C$1223,SITE5!$F$4:$F$1223)),_xlpm.cleanRaw,SUBSTITUTE(_xlpm.raw,"_PIN","."),_xlpm.mainPart,MID(_xlpm.cleanRaw,2,FIND(".",_xlpm.cleanRaw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0" t="str">
        <f>_xlfn.LET(_xlpm.raw,_xlfn.XLOOKUP(A720,SITE5!$C$4:$C$1223,SITE5!$E$4:$E$1223,_xlfn.XLOOKUP(A720,SITE5!$C$4:$C$1223,SITE5!$F$4:$F$1223)),_xlpm.cleanRaw,SUBSTITUTE(_xlpm.raw,"_PIN","."),_xlpm.mainPart,MID(_xlpm.cleanRaw,2,FIND(".",_xlpm.cleanRaw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0" t="str">
        <f>""</f>
        <v/>
      </c>
      <c r="K720" t="str">
        <f t="shared" si="11"/>
        <v>AF32;VCCGT;;26.3347199999999;46.08576;;;;;</v>
      </c>
    </row>
    <row r="721" spans="1:11">
      <c r="A721" t="s">
        <v>3861</v>
      </c>
      <c r="B721" t="str">
        <f>_xlfn.XLOOKUP(A721,SITE1!$S$4:$S$1223,SITE1!$T$4:$T$1223)</f>
        <v>VSS</v>
      </c>
      <c r="C721" t="str" cm="1">
        <f t="array" ref="C721">_xlfn.TEXTJOIN(",",TRUE,_xlfn.UNIQUE(TRANSPOSE(_xlfn.MAP(_xlfn.XLOOKUP(A721,SITE1!$C$4:$C$1223,SITE1!$G$4:$L$1223),_xlfn.LAMBDA(_xlpm.x,IF(_xlpm.x&lt;&gt;"",TRIM(CLEAN(LEFT(_xlpm.x,FIND(".",_xlpm.x &amp; ".")-1))),""))))))</f>
        <v/>
      </c>
      <c r="D721">
        <v>23.04288</v>
      </c>
      <c r="E721">
        <v>46.085760000000001</v>
      </c>
      <c r="F721" t="str">
        <f>_xlfn.LET(_xlpm.raw,_xlfn.XLOOKUP(A721,SITE1!$C$4:$C$1223,SITE1!$E$4:$E$1223,_xlfn.XLOOKUP(A721,SITE1!$C$4:$C$1223,SITE1!$F$4:$F$1223)),_xlpm.cleanRaw,SUBSTITUTE(SUBSTITUTE(_xlpm.raw,"_PIN","."),"PIN","."),_xlpm.mainPart,MID(_xlpm.cleanRaw,2,FIND(".",_xlpm.cleanRaw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_xlfn.LET(_xlpm.raw,_xlfn.XLOOKUP(A721,SITE3!$C$4:$C$1223,SITE3!$E$4:$E$1223,_xlfn.XLOOKUP(A721,SITE3!$C$4:$C$1223,SITE3!$F$4:$F$1223)),_xlpm.cleanRaw,SUBSTITUTE(_xlpm.raw,"_PIN","."),_xlpm.mainPart,MID(_xlpm.cleanRaw,2,FIND(".",_xlpm.cleanRaw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1" t="str">
        <f>_xlfn.LET(_xlpm.raw,_xlfn.XLOOKUP(A721,SITE5!$C$4:$C$1223,SITE5!$E$4:$E$1223,_xlfn.XLOOKUP(A721,SITE5!$C$4:$C$1223,SITE5!$F$4:$F$1223)),_xlpm.cleanRaw,SUBSTITUTE(_xlpm.raw,"_PIN","."),_xlpm.mainPart,MID(_xlpm.cleanRaw,2,FIND(".",_xlpm.cleanRaw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1" t="str">
        <f>_xlfn.LET(_xlpm.raw,_xlfn.XLOOKUP(A721,SITE5!$C$4:$C$1223,SITE5!$E$4:$E$1223,_xlfn.XLOOKUP(A721,SITE5!$C$4:$C$1223,SITE5!$F$4:$F$1223)),_xlpm.cleanRaw,SUBSTITUTE(_xlpm.raw,"_PIN","."),_xlpm.mainPart,MID(_xlpm.cleanRaw,2,FIND(".",_xlpm.cleanRaw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1" t="str">
        <f>""</f>
        <v/>
      </c>
      <c r="K721" t="str">
        <f t="shared" si="11"/>
        <v>AF33;VSS;;23.04288;46.08576;;;;;</v>
      </c>
    </row>
    <row r="722" spans="1:11">
      <c r="A722" t="s">
        <v>2437</v>
      </c>
      <c r="B722" t="str">
        <f>_xlfn.XLOOKUP(A722,SITE1!$S$4:$S$1223,SITE1!$T$4:$T$1223)</f>
        <v>DDRDQSP_IL10_NIL02</v>
      </c>
      <c r="C722" t="str" cm="1">
        <f t="array" ref="C722">_xlfn.TEXTJOIN(",",TRUE,_xlfn.UNIQUE(TRANSPOSE(_xlfn.MAP(_xlfn.XLOOKUP(A722,SITE1!$C$4:$C$1223,SITE1!$G$4:$L$1223),_xlfn.LAMBDA(_xlpm.x,IF(_xlpm.x&lt;&gt;"",TRIM(CLEAN(LEFT(_xlpm.x,FIND(".",_xlpm.x &amp; ".")-1))),""))))))</f>
        <v/>
      </c>
      <c r="D722">
        <v>19.75104</v>
      </c>
      <c r="E722">
        <v>46.085760000000001</v>
      </c>
      <c r="F722" t="str">
        <f>_xlfn.LET(_xlpm.raw,_xlfn.XLOOKUP(A722,SITE1!$C$4:$C$1223,SITE1!$E$4:$E$1223,_xlfn.XLOOKUP(A722,SITE1!$C$4:$C$1223,SITE1!$F$4:$F$1223)),_xlpm.cleanRaw,SUBSTITUTE(SUBSTITUTE(_xlpm.raw,"_PIN","."),"PIN","."),_xlpm.mainPart,MID(_xlpm.cleanRaw,2,FIND(".",_xlpm.cleanRaw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722" t="str">
        <f>_xlfn.LET(_xlpm.raw,_xlfn.XLOOKUP(A722,SITE3!$C$4:$C$1223,SITE3!$E$4:$E$1223,_xlfn.XLOOKUP(A722,SITE3!$C$4:$C$1223,SITE3!$F$4:$F$1223)),_xlpm.cleanRaw,SUBSTITUTE(_xlpm.raw,"_PIN","."),_xlpm.mainPart,MID(_xlpm.cleanRaw,2,FIND(".",_xlpm.cleanRaw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801036</v>
      </c>
      <c r="H722" t="str">
        <f>_xlfn.LET(_xlpm.raw,_xlfn.XLOOKUP(A722,SITE5!$C$4:$C$1223,SITE5!$E$4:$E$1223,_xlfn.XLOOKUP(A722,SITE5!$C$4:$C$1223,SITE5!$F$4:$F$1223)),_xlpm.cleanRaw,SUBSTITUTE(_xlpm.raw,"_PIN","."),_xlpm.mainPart,MID(_xlpm.cleanRaw,2,FIND(".",_xlpm.cleanRaw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I722" t="str">
        <f>_xlfn.LET(_xlpm.raw,_xlfn.XLOOKUP(A722,SITE5!$C$4:$C$1223,SITE5!$E$4:$E$1223,_xlfn.XLOOKUP(A722,SITE5!$C$4:$C$1223,SITE5!$F$4:$F$1223)),_xlpm.cleanRaw,SUBSTITUTE(_xlpm.raw,"_PIN","."),_xlpm.mainPart,MID(_xlpm.cleanRaw,2,FIND(".",_xlpm.cleanRaw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J722" t="str">
        <f>""</f>
        <v/>
      </c>
      <c r="K722" t="str">
        <f t="shared" si="11"/>
        <v>AF34;DDRDQSP_IL10_NIL02;;19.75104;46.08576;606102;801036;704102;704102;</v>
      </c>
    </row>
    <row r="723" spans="1:11">
      <c r="A723" t="s">
        <v>3862</v>
      </c>
      <c r="B723" t="str">
        <f>_xlfn.XLOOKUP(A723,SITE1!$S$4:$S$1223,SITE1!$T$4:$T$1223)</f>
        <v>VSS</v>
      </c>
      <c r="C723" t="str" cm="1">
        <f t="array" ref="C723">_xlfn.TEXTJOIN(",",TRUE,_xlfn.UNIQUE(TRANSPOSE(_xlfn.MAP(_xlfn.XLOOKUP(A723,SITE1!$C$4:$C$1223,SITE1!$G$4:$L$1223),_xlfn.LAMBDA(_xlpm.x,IF(_xlpm.x&lt;&gt;"",TRIM(CLEAN(LEFT(_xlpm.x,FIND(".",_xlpm.x &amp; ".")-1))),""))))))</f>
        <v/>
      </c>
      <c r="D723">
        <v>16.459199999999999</v>
      </c>
      <c r="E723">
        <v>46.085760000000001</v>
      </c>
      <c r="F723" t="str">
        <f>_xlfn.LET(_xlpm.raw,_xlfn.XLOOKUP(A723,SITE1!$C$4:$C$1223,SITE1!$E$4:$E$1223,_xlfn.XLOOKUP(A723,SITE1!$C$4:$C$1223,SITE1!$F$4:$F$1223)),_xlpm.cleanRaw,SUBSTITUTE(SUBSTITUTE(_xlpm.raw,"_PIN","."),"PIN","."),_xlpm.mainPart,MID(_xlpm.cleanRaw,2,FIND(".",_xlpm.cleanRaw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3" t="str">
        <f>_xlfn.LET(_xlpm.raw,_xlfn.XLOOKUP(A723,SITE3!$C$4:$C$1223,SITE3!$E$4:$E$1223,_xlfn.XLOOKUP(A723,SITE3!$C$4:$C$1223,SITE3!$F$4:$F$1223)),_xlpm.cleanRaw,SUBSTITUTE(_xlpm.raw,"_PIN","."),_xlpm.mainPart,MID(_xlpm.cleanRaw,2,FIND(".",_xlpm.cleanRaw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3" t="str">
        <f>_xlfn.LET(_xlpm.raw,_xlfn.XLOOKUP(A723,SITE5!$C$4:$C$1223,SITE5!$E$4:$E$1223,_xlfn.XLOOKUP(A723,SITE5!$C$4:$C$1223,SITE5!$F$4:$F$1223)),_xlpm.cleanRaw,SUBSTITUTE(_xlpm.raw,"_PIN","."),_xlpm.mainPart,MID(_xlpm.cleanRaw,2,FIND(".",_xlpm.cleanRaw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3" t="str">
        <f>_xlfn.LET(_xlpm.raw,_xlfn.XLOOKUP(A723,SITE5!$C$4:$C$1223,SITE5!$E$4:$E$1223,_xlfn.XLOOKUP(A723,SITE5!$C$4:$C$1223,SITE5!$F$4:$F$1223)),_xlpm.cleanRaw,SUBSTITUTE(_xlpm.raw,"_PIN","."),_xlpm.mainPart,MID(_xlpm.cleanRaw,2,FIND(".",_xlpm.cleanRaw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3" t="str">
        <f>""</f>
        <v/>
      </c>
      <c r="K723" t="str">
        <f t="shared" si="11"/>
        <v>AF35;VSS;;16.4592;46.08576;;;;;</v>
      </c>
    </row>
    <row r="724" spans="1:11">
      <c r="A724" t="s">
        <v>1906</v>
      </c>
      <c r="B724" t="str">
        <f>_xlfn.XLOOKUP(A724,SITE1!$S$4:$S$1223,SITE1!$T$4:$T$1223)</f>
        <v>DDRDQ_IL10_NIL02[3]</v>
      </c>
      <c r="C724" t="str" cm="1">
        <f t="array" ref="C724">_xlfn.TEXTJOIN(",",TRUE,_xlfn.UNIQUE(TRANSPOSE(_xlfn.MAP(_xlfn.XLOOKUP(A724,SITE1!$C$4:$C$1223,SITE1!$G$4:$L$1223),_xlfn.LAMBDA(_xlpm.x,IF(_xlpm.x&lt;&gt;"",TRIM(CLEAN(LEFT(_xlpm.x,FIND(".",_xlpm.x &amp; ".")-1))),""))))))</f>
        <v/>
      </c>
      <c r="D724">
        <v>13.167359999999899</v>
      </c>
      <c r="E724">
        <v>46.085760000000001</v>
      </c>
      <c r="F724" t="str">
        <f>_xlfn.LET(_xlpm.raw,_xlfn.XLOOKUP(A724,SITE1!$C$4:$C$1223,SITE1!$E$4:$E$1223,_xlfn.XLOOKUP(A724,SITE1!$C$4:$C$1223,SITE1!$F$4:$F$1223)),_xlpm.cleanRaw,SUBSTITUTE(SUBSTITUTE(_xlpm.raw,"_PIN","."),"PIN","."),_xlpm.mainPart,MID(_xlpm.cleanRaw,2,FIND(".",_xlpm.cleanRaw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724" t="str">
        <f>_xlfn.LET(_xlpm.raw,_xlfn.XLOOKUP(A724,SITE3!$C$4:$C$1223,SITE3!$E$4:$E$1223,_xlfn.XLOOKUP(A724,SITE3!$C$4:$C$1223,SITE3!$F$4:$F$1223)),_xlpm.cleanRaw,SUBSTITUTE(_xlpm.raw,"_PIN","."),_xlpm.mainPart,MID(_xlpm.cleanRaw,2,FIND(".",_xlpm.cleanRaw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501117</v>
      </c>
      <c r="H724" t="str">
        <f>_xlfn.LET(_xlpm.raw,_xlfn.XLOOKUP(A724,SITE5!$C$4:$C$1223,SITE5!$E$4:$E$1223,_xlfn.XLOOKUP(A724,SITE5!$C$4:$C$1223,SITE5!$F$4:$F$1223)),_xlpm.cleanRaw,SUBSTITUTE(_xlpm.raw,"_PIN","."),_xlpm.mainPart,MID(_xlpm.cleanRaw,2,FIND(".",_xlpm.cleanRaw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I724" t="str">
        <f>_xlfn.LET(_xlpm.raw,_xlfn.XLOOKUP(A724,SITE5!$C$4:$C$1223,SITE5!$E$4:$E$1223,_xlfn.XLOOKUP(A724,SITE5!$C$4:$C$1223,SITE5!$F$4:$F$1223)),_xlpm.cleanRaw,SUBSTITUTE(_xlpm.raw,"_PIN","."),_xlpm.mainPart,MID(_xlpm.cleanRaw,2,FIND(".",_xlpm.cleanRaw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J724" t="str">
        <f>""</f>
        <v/>
      </c>
      <c r="K724" t="str">
        <f t="shared" si="11"/>
        <v>AF36;DDRDQ_IL10_NIL02[3];;13.1673599999999;46.08576;606114;501117;704114;704114;</v>
      </c>
    </row>
    <row r="725" spans="1:11">
      <c r="A725" t="s">
        <v>3863</v>
      </c>
      <c r="B725" t="str">
        <f>_xlfn.XLOOKUP(A725,SITE1!$S$4:$S$1223,SITE1!$T$4:$T$1223)</f>
        <v>VSS</v>
      </c>
      <c r="C725" t="str" cm="1">
        <f t="array" ref="C725">_xlfn.TEXTJOIN(",",TRUE,_xlfn.UNIQUE(TRANSPOSE(_xlfn.MAP(_xlfn.XLOOKUP(A725,SITE1!$C$4:$C$1223,SITE1!$G$4:$L$1223),_xlfn.LAMBDA(_xlpm.x,IF(_xlpm.x&lt;&gt;"",TRIM(CLEAN(LEFT(_xlpm.x,FIND(".",_xlpm.x &amp; ".")-1))),""))))))</f>
        <v/>
      </c>
      <c r="D725">
        <v>9.8755199999999999</v>
      </c>
      <c r="E725">
        <v>46.085760000000001</v>
      </c>
      <c r="F725" t="str">
        <f>_xlfn.LET(_xlpm.raw,_xlfn.XLOOKUP(A725,SITE1!$C$4:$C$1223,SITE1!$E$4:$E$1223,_xlfn.XLOOKUP(A725,SITE1!$C$4:$C$1223,SITE1!$F$4:$F$1223)),_xlpm.cleanRaw,SUBSTITUTE(SUBSTITUTE(_xlpm.raw,"_PIN","."),"PIN","."),_xlpm.mainPart,MID(_xlpm.cleanRaw,2,FIND(".",_xlpm.cleanRaw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5" t="str">
        <f>_xlfn.LET(_xlpm.raw,_xlfn.XLOOKUP(A725,SITE3!$C$4:$C$1223,SITE3!$E$4:$E$1223,_xlfn.XLOOKUP(A725,SITE3!$C$4:$C$1223,SITE3!$F$4:$F$1223)),_xlpm.cleanRaw,SUBSTITUTE(_xlpm.raw,"_PIN","."),_xlpm.mainPart,MID(_xlpm.cleanRaw,2,FIND(".",_xlpm.cleanRaw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5" t="str">
        <f>_xlfn.LET(_xlpm.raw,_xlfn.XLOOKUP(A725,SITE5!$C$4:$C$1223,SITE5!$E$4:$E$1223,_xlfn.XLOOKUP(A725,SITE5!$C$4:$C$1223,SITE5!$F$4:$F$1223)),_xlpm.cleanRaw,SUBSTITUTE(_xlpm.raw,"_PIN","."),_xlpm.mainPart,MID(_xlpm.cleanRaw,2,FIND(".",_xlpm.cleanRaw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5" t="str">
        <f>_xlfn.LET(_xlpm.raw,_xlfn.XLOOKUP(A725,SITE5!$C$4:$C$1223,SITE5!$E$4:$E$1223,_xlfn.XLOOKUP(A725,SITE5!$C$4:$C$1223,SITE5!$F$4:$F$1223)),_xlpm.cleanRaw,SUBSTITUTE(_xlpm.raw,"_PIN","."),_xlpm.mainPart,MID(_xlpm.cleanRaw,2,FIND(".",_xlpm.cleanRaw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5" t="str">
        <f>""</f>
        <v/>
      </c>
      <c r="K725" t="str">
        <f t="shared" si="11"/>
        <v>AF37;VSS;;9.87552;46.08576;;;;;</v>
      </c>
    </row>
    <row r="726" spans="1:11">
      <c r="A726" t="s">
        <v>2278</v>
      </c>
      <c r="B726" t="str">
        <f>_xlfn.XLOOKUP(A726,SITE1!$S$4:$S$1223,SITE1!$T$4:$T$1223)</f>
        <v>DDRDQSN_IL00_NIL00</v>
      </c>
      <c r="C726" t="str" cm="1">
        <f t="array" ref="C726">_xlfn.TEXTJOIN(",",TRUE,_xlfn.UNIQUE(TRANSPOSE(_xlfn.MAP(_xlfn.XLOOKUP(A726,SITE1!$C$4:$C$1223,SITE1!$G$4:$L$1223),_xlfn.LAMBDA(_xlpm.x,IF(_xlpm.x&lt;&gt;"",TRIM(CLEAN(LEFT(_xlpm.x,FIND(".",_xlpm.x &amp; ".")-1))),""))))))</f>
        <v/>
      </c>
      <c r="D726">
        <v>6.5836799999999904</v>
      </c>
      <c r="E726">
        <v>46.085760000000001</v>
      </c>
      <c r="F726" t="str">
        <f>_xlfn.LET(_xlpm.raw,_xlfn.XLOOKUP(A726,SITE1!$C$4:$C$1223,SITE1!$E$4:$E$1223,_xlfn.XLOOKUP(A726,SITE1!$C$4:$C$1223,SITE1!$F$4:$F$1223)),_xlpm.cleanRaw,SUBSTITUTE(SUBSTITUTE(_xlpm.raw,"_PIN","."),"PIN","."),_xlpm.mainPart,MID(_xlpm.cleanRaw,2,FIND(".",_xlpm.cleanRaw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726" t="str">
        <f>_xlfn.LET(_xlpm.raw,_xlfn.XLOOKUP(A726,SITE3!$C$4:$C$1223,SITE3!$E$4:$E$1223,_xlfn.XLOOKUP(A726,SITE3!$C$4:$C$1223,SITE3!$F$4:$F$1223)),_xlpm.cleanRaw,SUBSTITUTE(_xlpm.raw,"_PIN","."),_xlpm.mainPart,MID(_xlpm.cleanRaw,2,FIND(".",_xlpm.cleanRaw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801028</v>
      </c>
      <c r="H726" t="str">
        <f>_xlfn.LET(_xlpm.raw,_xlfn.XLOOKUP(A726,SITE5!$C$4:$C$1223,SITE5!$E$4:$E$1223,_xlfn.XLOOKUP(A726,SITE5!$C$4:$C$1223,SITE5!$F$4:$F$1223)),_xlpm.cleanRaw,SUBSTITUTE(_xlpm.raw,"_PIN","."),_xlpm.mainPart,MID(_xlpm.cleanRaw,2,FIND(".",_xlpm.cleanRaw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I726" t="str">
        <f>_xlfn.LET(_xlpm.raw,_xlfn.XLOOKUP(A726,SITE5!$C$4:$C$1223,SITE5!$E$4:$E$1223,_xlfn.XLOOKUP(A726,SITE5!$C$4:$C$1223,SITE5!$F$4:$F$1223)),_xlpm.cleanRaw,SUBSTITUTE(_xlpm.raw,"_PIN","."),_xlpm.mainPart,MID(_xlpm.cleanRaw,2,FIND(".",_xlpm.cleanRaw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J726" t="str">
        <f>""</f>
        <v/>
      </c>
      <c r="K726" t="str">
        <f t="shared" si="11"/>
        <v>AF38;DDRDQSN_IL00_NIL00;;6.58367999999999;46.08576;605062;801028;705062;705062;</v>
      </c>
    </row>
    <row r="727" spans="1:11">
      <c r="A727" t="s">
        <v>3864</v>
      </c>
      <c r="B727" t="str">
        <f>_xlfn.XLOOKUP(A727,SITE1!$S$4:$S$1223,SITE1!$T$4:$T$1223)</f>
        <v>VSS</v>
      </c>
      <c r="C727" t="str" cm="1">
        <f t="array" ref="C727">_xlfn.TEXTJOIN(",",TRUE,_xlfn.UNIQUE(TRANSPOSE(_xlfn.MAP(_xlfn.XLOOKUP(A727,SITE1!$C$4:$C$1223,SITE1!$G$4:$L$1223),_xlfn.LAMBDA(_xlpm.x,IF(_xlpm.x&lt;&gt;"",TRIM(CLEAN(LEFT(_xlpm.x,FIND(".",_xlpm.x &amp; ".")-1))),""))))))</f>
        <v/>
      </c>
      <c r="D727">
        <v>3.2918399999999899</v>
      </c>
      <c r="E727">
        <v>46.085760000000001</v>
      </c>
      <c r="F727" t="str">
        <f>_xlfn.LET(_xlpm.raw,_xlfn.XLOOKUP(A727,SITE1!$C$4:$C$1223,SITE1!$E$4:$E$1223,_xlfn.XLOOKUP(A727,SITE1!$C$4:$C$1223,SITE1!$F$4:$F$1223)),_xlpm.cleanRaw,SUBSTITUTE(SUBSTITUTE(_xlpm.raw,"_PIN","."),"PIN","."),_xlpm.mainPart,MID(_xlpm.cleanRaw,2,FIND(".",_xlpm.cleanRaw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7" t="str">
        <f>_xlfn.LET(_xlpm.raw,_xlfn.XLOOKUP(A727,SITE3!$C$4:$C$1223,SITE3!$E$4:$E$1223,_xlfn.XLOOKUP(A727,SITE3!$C$4:$C$1223,SITE3!$F$4:$F$1223)),_xlpm.cleanRaw,SUBSTITUTE(_xlpm.raw,"_PIN","."),_xlpm.mainPart,MID(_xlpm.cleanRaw,2,FIND(".",_xlpm.cleanRaw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7" t="str">
        <f>_xlfn.LET(_xlpm.raw,_xlfn.XLOOKUP(A727,SITE5!$C$4:$C$1223,SITE5!$E$4:$E$1223,_xlfn.XLOOKUP(A727,SITE5!$C$4:$C$1223,SITE5!$F$4:$F$1223)),_xlpm.cleanRaw,SUBSTITUTE(_xlpm.raw,"_PIN","."),_xlpm.mainPart,MID(_xlpm.cleanRaw,2,FIND(".",_xlpm.cleanRaw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7" t="str">
        <f>_xlfn.LET(_xlpm.raw,_xlfn.XLOOKUP(A727,SITE5!$C$4:$C$1223,SITE5!$E$4:$E$1223,_xlfn.XLOOKUP(A727,SITE5!$C$4:$C$1223,SITE5!$F$4:$F$1223)),_xlpm.cleanRaw,SUBSTITUTE(_xlpm.raw,"_PIN","."),_xlpm.mainPart,MID(_xlpm.cleanRaw,2,FIND(".",_xlpm.cleanRaw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7" t="str">
        <f>""</f>
        <v/>
      </c>
      <c r="K727" t="str">
        <f t="shared" si="11"/>
        <v>AF39;VSS;;3.29183999999999;46.08576;;;;;</v>
      </c>
    </row>
    <row r="728" spans="1:11">
      <c r="A728" t="s">
        <v>1520</v>
      </c>
      <c r="B728" t="str">
        <f>_xlfn.XLOOKUP(A728,SITE1!$S$4:$S$1223,SITE1!$T$4:$T$1223)</f>
        <v>DDRDQ_IL00_NIL00[4]</v>
      </c>
      <c r="C728" t="str" cm="1">
        <f t="array" ref="C728">_xlfn.TEXTJOIN(",",TRUE,_xlfn.UNIQUE(TRANSPOSE(_xlfn.MAP(_xlfn.XLOOKUP(A728,SITE1!$C$4:$C$1223,SITE1!$G$4:$L$1223),_xlfn.LAMBDA(_xlpm.x,IF(_xlpm.x&lt;&gt;"",TRIM(CLEAN(LEFT(_xlpm.x,FIND(".",_xlpm.x &amp; ".")-1))),""))))))</f>
        <v/>
      </c>
      <c r="D728">
        <v>0</v>
      </c>
      <c r="E728">
        <v>46.085760000000001</v>
      </c>
      <c r="F728" t="str">
        <f>_xlfn.LET(_xlpm.raw,_xlfn.XLOOKUP(A728,SITE1!$C$4:$C$1223,SITE1!$E$4:$E$1223,_xlfn.XLOOKUP(A728,SITE1!$C$4:$C$1223,SITE1!$F$4:$F$1223)),_xlpm.cleanRaw,SUBSTITUTE(SUBSTITUTE(_xlpm.raw,"_PIN","."),"PIN","."),_xlpm.mainPart,MID(_xlpm.cleanRaw,2,FIND(".",_xlpm.cleanRaw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728" t="str">
        <f>_xlfn.LET(_xlpm.raw,_xlfn.XLOOKUP(A728,SITE3!$C$4:$C$1223,SITE3!$E$4:$E$1223,_xlfn.XLOOKUP(A728,SITE3!$C$4:$C$1223,SITE3!$F$4:$F$1223)),_xlpm.cleanRaw,SUBSTITUTE(_xlpm.raw,"_PIN","."),_xlpm.mainPart,MID(_xlpm.cleanRaw,2,FIND(".",_xlpm.cleanRaw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501107</v>
      </c>
      <c r="H728" t="str">
        <f>_xlfn.LET(_xlpm.raw,_xlfn.XLOOKUP(A728,SITE5!$C$4:$C$1223,SITE5!$E$4:$E$1223,_xlfn.XLOOKUP(A728,SITE5!$C$4:$C$1223,SITE5!$F$4:$F$1223)),_xlpm.cleanRaw,SUBSTITUTE(_xlpm.raw,"_PIN","."),_xlpm.mainPart,MID(_xlpm.cleanRaw,2,FIND(".",_xlpm.cleanRaw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I728" t="str">
        <f>_xlfn.LET(_xlpm.raw,_xlfn.XLOOKUP(A728,SITE5!$C$4:$C$1223,SITE5!$E$4:$E$1223,_xlfn.XLOOKUP(A728,SITE5!$C$4:$C$1223,SITE5!$F$4:$F$1223)),_xlpm.cleanRaw,SUBSTITUTE(_xlpm.raw,"_PIN","."),_xlpm.mainPart,MID(_xlpm.cleanRaw,2,FIND(".",_xlpm.cleanRaw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J728" t="str">
        <f>""</f>
        <v/>
      </c>
      <c r="K728" t="str">
        <f t="shared" si="11"/>
        <v>AF40;DDRDQ_IL00_NIL00[4];;0;46.08576;604020;501107;706020;706020;</v>
      </c>
    </row>
    <row r="729" spans="1:11">
      <c r="A729" t="s">
        <v>3866</v>
      </c>
      <c r="B729" t="str">
        <f>_xlfn.XLOOKUP(A729,SITE1!$S$4:$S$1223,SITE1!$T$4:$T$1223)</f>
        <v>VSS</v>
      </c>
      <c r="C729" t="str" cm="1">
        <f t="array" ref="C729">_xlfn.TEXTJOIN(",",TRUE,_xlfn.UNIQUE(TRANSPOSE(_xlfn.MAP(_xlfn.XLOOKUP(A729,SITE1!$C$4:$C$1223,SITE1!$G$4:$L$1223),_xlfn.LAMBDA(_xlpm.x,IF(_xlpm.x&lt;&gt;"",TRIM(CLEAN(LEFT(_xlpm.x,FIND(".",_xlpm.x &amp; ".")-1))),""))))))</f>
        <v/>
      </c>
      <c r="D729">
        <v>128.38176000000001</v>
      </c>
      <c r="E729">
        <v>42.79392</v>
      </c>
      <c r="F729" t="str">
        <f>_xlfn.LET(_xlpm.raw,_xlfn.XLOOKUP(A729,SITE1!$C$4:$C$1223,SITE1!$E$4:$E$1223,_xlfn.XLOOKUP(A729,SITE1!$C$4:$C$1223,SITE1!$F$4:$F$1223)),_xlpm.cleanRaw,SUBSTITUTE(SUBSTITUTE(_xlpm.raw,"_PIN","."),"PIN","."),_xlpm.mainPart,MID(_xlpm.cleanRaw,2,FIND(".",_xlpm.cleanRaw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_xlfn.LET(_xlpm.raw,_xlfn.XLOOKUP(A729,SITE3!$C$4:$C$1223,SITE3!$E$4:$E$1223,_xlfn.XLOOKUP(A729,SITE3!$C$4:$C$1223,SITE3!$F$4:$F$1223)),_xlpm.cleanRaw,SUBSTITUTE(_xlpm.raw,"_PIN","."),_xlpm.mainPart,MID(_xlpm.cleanRaw,2,FIND(".",_xlpm.cleanRaw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9" t="str">
        <f>_xlfn.LET(_xlpm.raw,_xlfn.XLOOKUP(A729,SITE5!$C$4:$C$1223,SITE5!$E$4:$E$1223,_xlfn.XLOOKUP(A729,SITE5!$C$4:$C$1223,SITE5!$F$4:$F$1223)),_xlpm.cleanRaw,SUBSTITUTE(_xlpm.raw,"_PIN","."),_xlpm.mainPart,MID(_xlpm.cleanRaw,2,FIND(".",_xlpm.cleanRaw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9" t="str">
        <f>_xlfn.LET(_xlpm.raw,_xlfn.XLOOKUP(A729,SITE5!$C$4:$C$1223,SITE5!$E$4:$E$1223,_xlfn.XLOOKUP(A729,SITE5!$C$4:$C$1223,SITE5!$F$4:$F$1223)),_xlpm.cleanRaw,SUBSTITUTE(_xlpm.raw,"_PIN","."),_xlpm.mainPart,MID(_xlpm.cleanRaw,2,FIND(".",_xlpm.cleanRaw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9" t="str">
        <f>""</f>
        <v/>
      </c>
      <c r="K729" t="str">
        <f t="shared" si="11"/>
        <v>AG1;VSS;;128.38176;42.79392;;;;;</v>
      </c>
    </row>
    <row r="730" spans="1:11">
      <c r="A730" t="s">
        <v>3867</v>
      </c>
      <c r="B730" t="str">
        <f>_xlfn.XLOOKUP(A730,SITE1!$S$4:$S$1223,SITE1!$T$4:$T$1223)</f>
        <v>VSS</v>
      </c>
      <c r="C730" t="str" cm="1">
        <f t="array" ref="C730">_xlfn.TEXTJOIN(",",TRUE,_xlfn.UNIQUE(TRANSPOSE(_xlfn.MAP(_xlfn.XLOOKUP(A730,SITE1!$C$4:$C$1223,SITE1!$G$4:$L$1223),_xlfn.LAMBDA(_xlpm.x,IF(_xlpm.x&lt;&gt;"",TRIM(CLEAN(LEFT(_xlpm.x,FIND(".",_xlpm.x &amp; ".")-1))),""))))))</f>
        <v/>
      </c>
      <c r="D730">
        <v>125.08992000000001</v>
      </c>
      <c r="E730">
        <v>42.79392</v>
      </c>
      <c r="F730" t="str">
        <f>_xlfn.LET(_xlpm.raw,_xlfn.XLOOKUP(A730,SITE1!$C$4:$C$1223,SITE1!$E$4:$E$1223,_xlfn.XLOOKUP(A730,SITE1!$C$4:$C$1223,SITE1!$F$4:$F$1223)),_xlpm.cleanRaw,SUBSTITUTE(SUBSTITUTE(_xlpm.raw,"_PIN","."),"PIN","."),_xlpm.mainPart,MID(_xlpm.cleanRaw,2,FIND(".",_xlpm.cleanRaw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_xlfn.LET(_xlpm.raw,_xlfn.XLOOKUP(A730,SITE3!$C$4:$C$1223,SITE3!$E$4:$E$1223,_xlfn.XLOOKUP(A730,SITE3!$C$4:$C$1223,SITE3!$F$4:$F$1223)),_xlpm.cleanRaw,SUBSTITUTE(_xlpm.raw,"_PIN","."),_xlpm.mainPart,MID(_xlpm.cleanRaw,2,FIND(".",_xlpm.cleanRaw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0" t="str">
        <f>_xlfn.LET(_xlpm.raw,_xlfn.XLOOKUP(A730,SITE5!$C$4:$C$1223,SITE5!$E$4:$E$1223,_xlfn.XLOOKUP(A730,SITE5!$C$4:$C$1223,SITE5!$F$4:$F$1223)),_xlpm.cleanRaw,SUBSTITUTE(_xlpm.raw,"_PIN","."),_xlpm.mainPart,MID(_xlpm.cleanRaw,2,FIND(".",_xlpm.cleanRaw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0" t="str">
        <f>_xlfn.LET(_xlpm.raw,_xlfn.XLOOKUP(A730,SITE5!$C$4:$C$1223,SITE5!$E$4:$E$1223,_xlfn.XLOOKUP(A730,SITE5!$C$4:$C$1223,SITE5!$F$4:$F$1223)),_xlpm.cleanRaw,SUBSTITUTE(_xlpm.raw,"_PIN","."),_xlpm.mainPart,MID(_xlpm.cleanRaw,2,FIND(".",_xlpm.cleanRaw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0" t="str">
        <f>""</f>
        <v/>
      </c>
      <c r="K730" t="str">
        <f t="shared" si="11"/>
        <v>AG2;VSS;;125.08992;42.79392;;;;;</v>
      </c>
    </row>
    <row r="731" spans="1:11">
      <c r="A731" t="s">
        <v>3868</v>
      </c>
      <c r="B731" t="str">
        <f>_xlfn.XLOOKUP(A731,SITE1!$S$4:$S$1223,SITE1!$T$4:$T$1223)</f>
        <v>VSS</v>
      </c>
      <c r="C731" t="str" cm="1">
        <f t="array" ref="C731">_xlfn.TEXTJOIN(",",TRUE,_xlfn.UNIQUE(TRANSPOSE(_xlfn.MAP(_xlfn.XLOOKUP(A731,SITE1!$C$4:$C$1223,SITE1!$G$4:$L$1223),_xlfn.LAMBDA(_xlpm.x,IF(_xlpm.x&lt;&gt;"",TRIM(CLEAN(LEFT(_xlpm.x,FIND(".",_xlpm.x &amp; ".")-1))),""))))))</f>
        <v/>
      </c>
      <c r="D731">
        <v>121.79808</v>
      </c>
      <c r="E731">
        <v>42.79392</v>
      </c>
      <c r="F731" t="str">
        <f>_xlfn.LET(_xlpm.raw,_xlfn.XLOOKUP(A731,SITE1!$C$4:$C$1223,SITE1!$E$4:$E$1223,_xlfn.XLOOKUP(A731,SITE1!$C$4:$C$1223,SITE1!$F$4:$F$1223)),_xlpm.cleanRaw,SUBSTITUTE(SUBSTITUTE(_xlpm.raw,"_PIN","."),"PIN","."),_xlpm.mainPart,MID(_xlpm.cleanRaw,2,FIND(".",_xlpm.cleanRaw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1" t="str">
        <f>_xlfn.LET(_xlpm.raw,_xlfn.XLOOKUP(A731,SITE3!$C$4:$C$1223,SITE3!$E$4:$E$1223,_xlfn.XLOOKUP(A731,SITE3!$C$4:$C$1223,SITE3!$F$4:$F$1223)),_xlpm.cleanRaw,SUBSTITUTE(_xlpm.raw,"_PIN","."),_xlpm.mainPart,MID(_xlpm.cleanRaw,2,FIND(".",_xlpm.cleanRaw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1" t="str">
        <f>_xlfn.LET(_xlpm.raw,_xlfn.XLOOKUP(A731,SITE5!$C$4:$C$1223,SITE5!$E$4:$E$1223,_xlfn.XLOOKUP(A731,SITE5!$C$4:$C$1223,SITE5!$F$4:$F$1223)),_xlpm.cleanRaw,SUBSTITUTE(_xlpm.raw,"_PIN","."),_xlpm.mainPart,MID(_xlpm.cleanRaw,2,FIND(".",_xlpm.cleanRaw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1" t="str">
        <f>_xlfn.LET(_xlpm.raw,_xlfn.XLOOKUP(A731,SITE5!$C$4:$C$1223,SITE5!$E$4:$E$1223,_xlfn.XLOOKUP(A731,SITE5!$C$4:$C$1223,SITE5!$F$4:$F$1223)),_xlpm.cleanRaw,SUBSTITUTE(_xlpm.raw,"_PIN","."),_xlpm.mainPart,MID(_xlpm.cleanRaw,2,FIND(".",_xlpm.cleanRaw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1" t="str">
        <f>""</f>
        <v/>
      </c>
      <c r="K731" t="str">
        <f t="shared" si="11"/>
        <v>AG3;VSS;;121.79808;42.79392;;;;;</v>
      </c>
    </row>
    <row r="732" spans="1:11">
      <c r="A732" t="s">
        <v>3872</v>
      </c>
      <c r="B732" t="str">
        <f>_xlfn.XLOOKUP(A732,SITE1!$S$4:$S$1223,SITE1!$T$4:$T$1223)</f>
        <v>VSS</v>
      </c>
      <c r="C732" t="str" cm="1">
        <f t="array" ref="C732">_xlfn.TEXTJOIN(",",TRUE,_xlfn.UNIQUE(TRANSPOSE(_xlfn.MAP(_xlfn.XLOOKUP(A732,SITE1!$C$4:$C$1223,SITE1!$G$4:$L$1223),_xlfn.LAMBDA(_xlpm.x,IF(_xlpm.x&lt;&gt;"",TRIM(CLEAN(LEFT(_xlpm.x,FIND(".",_xlpm.x &amp; ".")-1))),""))))))</f>
        <v/>
      </c>
      <c r="D732">
        <v>118.50624000000001</v>
      </c>
      <c r="E732">
        <v>42.79392</v>
      </c>
      <c r="F732" t="str">
        <f>_xlfn.LET(_xlpm.raw,_xlfn.XLOOKUP(A732,SITE1!$C$4:$C$1223,SITE1!$E$4:$E$1223,_xlfn.XLOOKUP(A732,SITE1!$C$4:$C$1223,SITE1!$F$4:$F$1223)),_xlpm.cleanRaw,SUBSTITUTE(SUBSTITUTE(_xlpm.raw,"_PIN","."),"PIN","."),_xlpm.mainPart,MID(_xlpm.cleanRaw,2,FIND(".",_xlpm.cleanRaw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2" t="str">
        <f>_xlfn.LET(_xlpm.raw,_xlfn.XLOOKUP(A732,SITE3!$C$4:$C$1223,SITE3!$E$4:$E$1223,_xlfn.XLOOKUP(A732,SITE3!$C$4:$C$1223,SITE3!$F$4:$F$1223)),_xlpm.cleanRaw,SUBSTITUTE(_xlpm.raw,"_PIN","."),_xlpm.mainPart,MID(_xlpm.cleanRaw,2,FIND(".",_xlpm.cleanRaw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2" t="str">
        <f>_xlfn.LET(_xlpm.raw,_xlfn.XLOOKUP(A732,SITE5!$C$4:$C$1223,SITE5!$E$4:$E$1223,_xlfn.XLOOKUP(A732,SITE5!$C$4:$C$1223,SITE5!$F$4:$F$1223)),_xlpm.cleanRaw,SUBSTITUTE(_xlpm.raw,"_PIN","."),_xlpm.mainPart,MID(_xlpm.cleanRaw,2,FIND(".",_xlpm.cleanRaw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2" t="str">
        <f>_xlfn.LET(_xlpm.raw,_xlfn.XLOOKUP(A732,SITE5!$C$4:$C$1223,SITE5!$E$4:$E$1223,_xlfn.XLOOKUP(A732,SITE5!$C$4:$C$1223,SITE5!$F$4:$F$1223)),_xlpm.cleanRaw,SUBSTITUTE(_xlpm.raw,"_PIN","."),_xlpm.mainPart,MID(_xlpm.cleanRaw,2,FIND(".",_xlpm.cleanRaw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2" t="str">
        <f>""</f>
        <v/>
      </c>
      <c r="K732" t="str">
        <f t="shared" si="11"/>
        <v>AG4;VSS;;118.50624;42.79392;;;;;</v>
      </c>
    </row>
    <row r="733" spans="1:11">
      <c r="A733" t="s">
        <v>2242</v>
      </c>
      <c r="B733" t="str">
        <f>_xlfn.XLOOKUP(A733,SITE1!$S$4:$S$1223,SITE1!$T$4:$T$1223)</f>
        <v>DDRDQ_IL17_NIL17[2]</v>
      </c>
      <c r="C733" t="str" cm="1">
        <f t="array" ref="C733">_xlfn.TEXTJOIN(",",TRUE,_xlfn.UNIQUE(TRANSPOSE(_xlfn.MAP(_xlfn.XLOOKUP(A733,SITE1!$C$4:$C$1223,SITE1!$G$4:$L$1223),_xlfn.LAMBDA(_xlpm.x,IF(_xlpm.x&lt;&gt;"",TRIM(CLEAN(LEFT(_xlpm.x,FIND(".",_xlpm.x &amp; ".")-1))),""))))))</f>
        <v/>
      </c>
      <c r="D733">
        <v>115.2144</v>
      </c>
      <c r="E733">
        <v>42.79392</v>
      </c>
      <c r="F733" t="str">
        <f>_xlfn.LET(_xlpm.raw,_xlfn.XLOOKUP(A733,SITE1!$C$4:$C$1223,SITE1!$E$4:$E$1223,_xlfn.XLOOKUP(A733,SITE1!$C$4:$C$1223,SITE1!$F$4:$F$1223)),_xlpm.cleanRaw,SUBSTITUTE(SUBSTITUTE(_xlpm.raw,"_PIN","."),"PIN","."),_xlpm.mainPart,MID(_xlpm.cleanRaw,2,FIND(".",_xlpm.cleanRaw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G733" t="str">
        <f>_xlfn.LET(_xlpm.raw,_xlfn.XLOOKUP(A733,SITE3!$C$4:$C$1223,SITE3!$E$4:$E$1223,_xlfn.XLOOKUP(A733,SITE3!$C$4:$C$1223,SITE3!$F$4:$F$1223)),_xlpm.cleanRaw,SUBSTITUTE(_xlpm.raw,"_PIN","."),_xlpm.mainPart,MID(_xlpm.cleanRaw,2,FIND(".",_xlpm.cleanRaw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806091</v>
      </c>
      <c r="H733" t="str">
        <f>_xlfn.LET(_xlpm.raw,_xlfn.XLOOKUP(A733,SITE5!$C$4:$C$1223,SITE5!$E$4:$E$1223,_xlfn.XLOOKUP(A733,SITE5!$C$4:$C$1223,SITE5!$F$4:$F$1223)),_xlpm.cleanRaw,SUBSTITUTE(_xlpm.raw,"_PIN","."),_xlpm.mainPart,MID(_xlpm.cleanRaw,2,FIND(".",_xlpm.cleanRaw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I733" t="str">
        <f>_xlfn.LET(_xlpm.raw,_xlfn.XLOOKUP(A733,SITE5!$C$4:$C$1223,SITE5!$E$4:$E$1223,_xlfn.XLOOKUP(A733,SITE5!$C$4:$C$1223,SITE5!$F$4:$F$1223)),_xlpm.cleanRaw,SUBSTITUTE(_xlpm.raw,"_PIN","."),_xlpm.mainPart,MID(_xlpm.cleanRaw,2,FIND(".",_xlpm.cleanRaw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J733" t="str">
        <f>""</f>
        <v/>
      </c>
      <c r="K733" t="str">
        <f t="shared" si="11"/>
        <v>AG5;DDRDQ_IL17_NIL17[2];;115.2144;42.79392;509033;806091;602059;602059;</v>
      </c>
    </row>
    <row r="734" spans="1:11">
      <c r="A734" t="s">
        <v>3873</v>
      </c>
      <c r="B734" t="str">
        <f>_xlfn.XLOOKUP(A734,SITE1!$S$4:$S$1223,SITE1!$T$4:$T$1223)</f>
        <v>VSS</v>
      </c>
      <c r="C734" t="str" cm="1">
        <f t="array" ref="C734">_xlfn.TEXTJOIN(",",TRUE,_xlfn.UNIQUE(TRANSPOSE(_xlfn.MAP(_xlfn.XLOOKUP(A734,SITE1!$C$4:$C$1223,SITE1!$G$4:$L$1223),_xlfn.LAMBDA(_xlpm.x,IF(_xlpm.x&lt;&gt;"",TRIM(CLEAN(LEFT(_xlpm.x,FIND(".",_xlpm.x &amp; ".")-1))),""))))))</f>
        <v/>
      </c>
      <c r="D734">
        <v>111.92256</v>
      </c>
      <c r="E734">
        <v>42.79392</v>
      </c>
      <c r="F734" t="str">
        <f>_xlfn.LET(_xlpm.raw,_xlfn.XLOOKUP(A734,SITE1!$C$4:$C$1223,SITE1!$E$4:$E$1223,_xlfn.XLOOKUP(A734,SITE1!$C$4:$C$1223,SITE1!$F$4:$F$1223)),_xlpm.cleanRaw,SUBSTITUTE(SUBSTITUTE(_xlpm.raw,"_PIN","."),"PIN","."),_xlpm.mainPart,MID(_xlpm.cleanRaw,2,FIND(".",_xlpm.cleanRaw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4" t="str">
        <f>_xlfn.LET(_xlpm.raw,_xlfn.XLOOKUP(A734,SITE3!$C$4:$C$1223,SITE3!$E$4:$E$1223,_xlfn.XLOOKUP(A734,SITE3!$C$4:$C$1223,SITE3!$F$4:$F$1223)),_xlpm.cleanRaw,SUBSTITUTE(_xlpm.raw,"_PIN","."),_xlpm.mainPart,MID(_xlpm.cleanRaw,2,FIND(".",_xlpm.cleanRaw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4" t="str">
        <f>_xlfn.LET(_xlpm.raw,_xlfn.XLOOKUP(A734,SITE5!$C$4:$C$1223,SITE5!$E$4:$E$1223,_xlfn.XLOOKUP(A734,SITE5!$C$4:$C$1223,SITE5!$F$4:$F$1223)),_xlpm.cleanRaw,SUBSTITUTE(_xlpm.raw,"_PIN","."),_xlpm.mainPart,MID(_xlpm.cleanRaw,2,FIND(".",_xlpm.cleanRaw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4" t="str">
        <f>_xlfn.LET(_xlpm.raw,_xlfn.XLOOKUP(A734,SITE5!$C$4:$C$1223,SITE5!$E$4:$E$1223,_xlfn.XLOOKUP(A734,SITE5!$C$4:$C$1223,SITE5!$F$4:$F$1223)),_xlpm.cleanRaw,SUBSTITUTE(_xlpm.raw,"_PIN","."),_xlpm.mainPart,MID(_xlpm.cleanRaw,2,FIND(".",_xlpm.cleanRaw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4" t="str">
        <f>""</f>
        <v/>
      </c>
      <c r="K734" t="str">
        <f t="shared" si="11"/>
        <v>AG6;VSS;;111.92256;42.79392;;;;;</v>
      </c>
    </row>
    <row r="735" spans="1:11">
      <c r="A735" t="s">
        <v>3874</v>
      </c>
      <c r="B735" t="str">
        <f>_xlfn.XLOOKUP(A735,SITE1!$S$4:$S$1223,SITE1!$T$4:$T$1223)</f>
        <v>VSS</v>
      </c>
      <c r="C735" t="str" cm="1">
        <f t="array" ref="C735">_xlfn.TEXTJOIN(",",TRUE,_xlfn.UNIQUE(TRANSPOSE(_xlfn.MAP(_xlfn.XLOOKUP(A735,SITE1!$C$4:$C$1223,SITE1!$G$4:$L$1223),_xlfn.LAMBDA(_xlpm.x,IF(_xlpm.x&lt;&gt;"",TRIM(CLEAN(LEFT(_xlpm.x,FIND(".",_xlpm.x &amp; ".")-1))),""))))))</f>
        <v/>
      </c>
      <c r="D735">
        <v>108.63072</v>
      </c>
      <c r="E735">
        <v>42.79392</v>
      </c>
      <c r="F735" t="str">
        <f>_xlfn.LET(_xlpm.raw,_xlfn.XLOOKUP(A735,SITE1!$C$4:$C$1223,SITE1!$E$4:$E$1223,_xlfn.XLOOKUP(A735,SITE1!$C$4:$C$1223,SITE1!$F$4:$F$1223)),_xlpm.cleanRaw,SUBSTITUTE(SUBSTITUTE(_xlpm.raw,"_PIN","."),"PIN","."),_xlpm.mainPart,MID(_xlpm.cleanRaw,2,FIND(".",_xlpm.cleanRaw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_xlfn.LET(_xlpm.raw,_xlfn.XLOOKUP(A735,SITE3!$C$4:$C$1223,SITE3!$E$4:$E$1223,_xlfn.XLOOKUP(A735,SITE3!$C$4:$C$1223,SITE3!$F$4:$F$1223)),_xlpm.cleanRaw,SUBSTITUTE(_xlpm.raw,"_PIN","."),_xlpm.mainPart,MID(_xlpm.cleanRaw,2,FIND(".",_xlpm.cleanRaw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5" t="str">
        <f>_xlfn.LET(_xlpm.raw,_xlfn.XLOOKUP(A735,SITE5!$C$4:$C$1223,SITE5!$E$4:$E$1223,_xlfn.XLOOKUP(A735,SITE5!$C$4:$C$1223,SITE5!$F$4:$F$1223)),_xlpm.cleanRaw,SUBSTITUTE(_xlpm.raw,"_PIN","."),_xlpm.mainPart,MID(_xlpm.cleanRaw,2,FIND(".",_xlpm.cleanRaw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5" t="str">
        <f>_xlfn.LET(_xlpm.raw,_xlfn.XLOOKUP(A735,SITE5!$C$4:$C$1223,SITE5!$E$4:$E$1223,_xlfn.XLOOKUP(A735,SITE5!$C$4:$C$1223,SITE5!$F$4:$F$1223)),_xlpm.cleanRaw,SUBSTITUTE(_xlpm.raw,"_PIN","."),_xlpm.mainPart,MID(_xlpm.cleanRaw,2,FIND(".",_xlpm.cleanRaw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5" t="str">
        <f>""</f>
        <v/>
      </c>
      <c r="K735" t="str">
        <f t="shared" si="11"/>
        <v>AG7;VSS;;108.63072;42.79392;;;;;</v>
      </c>
    </row>
    <row r="736" spans="1:11">
      <c r="A736" t="s">
        <v>2383</v>
      </c>
      <c r="B736" t="str">
        <f>_xlfn.XLOOKUP(A736,SITE1!$S$4:$S$1223,SITE1!$T$4:$T$1223)</f>
        <v>DDRDQSN_IL17_NIL17</v>
      </c>
      <c r="C736" t="str" cm="1">
        <f t="array" ref="C736">_xlfn.TEXTJOIN(",",TRUE,_xlfn.UNIQUE(TRANSPOSE(_xlfn.MAP(_xlfn.XLOOKUP(A736,SITE1!$C$4:$C$1223,SITE1!$G$4:$L$1223),_xlfn.LAMBDA(_xlpm.x,IF(_xlpm.x&lt;&gt;"",TRIM(CLEAN(LEFT(_xlpm.x,FIND(".",_xlpm.x &amp; ".")-1))),""))))))</f>
        <v/>
      </c>
      <c r="D736">
        <v>105.33887999999899</v>
      </c>
      <c r="E736">
        <v>42.79392</v>
      </c>
      <c r="F736" t="str">
        <f>_xlfn.LET(_xlpm.raw,_xlfn.XLOOKUP(A736,SITE1!$C$4:$C$1223,SITE1!$E$4:$E$1223,_xlfn.XLOOKUP(A736,SITE1!$C$4:$C$1223,SITE1!$F$4:$F$1223)),_xlpm.cleanRaw,SUBSTITUTE(SUBSTITUTE(_xlpm.raw,"_PIN","."),"PIN","."),_xlpm.mainPart,MID(_xlpm.cleanRaw,2,FIND(".",_xlpm.cleanRaw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G736" t="str">
        <f>_xlfn.LET(_xlpm.raw,_xlfn.XLOOKUP(A736,SITE3!$C$4:$C$1223,SITE3!$E$4:$E$1223,_xlfn.XLOOKUP(A736,SITE3!$C$4:$C$1223,SITE3!$F$4:$F$1223)),_xlpm.cleanRaw,SUBSTITUTE(_xlpm.raw,"_PIN","."),_xlpm.mainPart,MID(_xlpm.cleanRaw,2,FIND(".",_xlpm.cleanRaw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806094</v>
      </c>
      <c r="H736" t="str">
        <f>_xlfn.LET(_xlpm.raw,_xlfn.XLOOKUP(A736,SITE5!$C$4:$C$1223,SITE5!$E$4:$E$1223,_xlfn.XLOOKUP(A736,SITE5!$C$4:$C$1223,SITE5!$F$4:$F$1223)),_xlpm.cleanRaw,SUBSTITUTE(_xlpm.raw,"_PIN","."),_xlpm.mainPart,MID(_xlpm.cleanRaw,2,FIND(".",_xlpm.cleanRaw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I736" t="str">
        <f>_xlfn.LET(_xlpm.raw,_xlfn.XLOOKUP(A736,SITE5!$C$4:$C$1223,SITE5!$E$4:$E$1223,_xlfn.XLOOKUP(A736,SITE5!$C$4:$C$1223,SITE5!$F$4:$F$1223)),_xlpm.cleanRaw,SUBSTITUTE(_xlpm.raw,"_PIN","."),_xlpm.mainPart,MID(_xlpm.cleanRaw,2,FIND(".",_xlpm.cleanRaw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J736" t="str">
        <f>""</f>
        <v/>
      </c>
      <c r="K736" t="str">
        <f t="shared" si="11"/>
        <v>AG8;DDRDQSN_IL17_NIL17;;105.338879999999;42.79392;509010;806094;602062;602062;</v>
      </c>
    </row>
    <row r="737" spans="1:11">
      <c r="A737" t="s">
        <v>3737</v>
      </c>
      <c r="B737" t="str">
        <f>_xlfn.XLOOKUP(A737,SITE1!$S$4:$S$1223,SITE1!$T$4:$T$1223)</f>
        <v>VCCGT</v>
      </c>
      <c r="C737" t="str" cm="1">
        <f t="array" ref="C737">_xlfn.TEXTJOIN(",",TRUE,_xlfn.UNIQUE(TRANSPOSE(_xlfn.MAP(_xlfn.XLOOKUP(A737,SITE1!$C$4:$C$1223,SITE1!$G$4:$L$1223),_xlfn.LAMBDA(_xlpm.x,IF(_xlpm.x&lt;&gt;"",TRIM(CLEAN(LEFT(_xlpm.x,FIND(".",_xlpm.x &amp; ".")-1))),""))))))</f>
        <v/>
      </c>
      <c r="D737">
        <v>26.334719999999901</v>
      </c>
      <c r="E737">
        <v>42.79392</v>
      </c>
      <c r="F737" t="str">
        <f>_xlfn.LET(_xlpm.raw,_xlfn.XLOOKUP(A737,SITE1!$C$4:$C$1223,SITE1!$E$4:$E$1223,_xlfn.XLOOKUP(A737,SITE1!$C$4:$C$1223,SITE1!$F$4:$F$1223)),_xlpm.cleanRaw,SUBSTITUTE(SUBSTITUTE(_xlpm.raw,"_PIN","."),"PIN","."),_xlpm.mainPart,MID(_xlpm.cleanRaw,2,FIND(".",_xlpm.cleanRaw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7" t="str">
        <f>_xlfn.LET(_xlpm.raw,_xlfn.XLOOKUP(A737,SITE3!$C$4:$C$1223,SITE3!$E$4:$E$1223,_xlfn.XLOOKUP(A737,SITE3!$C$4:$C$1223,SITE3!$F$4:$F$1223)),_xlpm.cleanRaw,SUBSTITUTE(_xlpm.raw,"_PIN","."),_xlpm.mainPart,MID(_xlpm.cleanRaw,2,FIND(".",_xlpm.cleanRaw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7" t="str">
        <f>_xlfn.LET(_xlpm.raw,_xlfn.XLOOKUP(A737,SITE5!$C$4:$C$1223,SITE5!$E$4:$E$1223,_xlfn.XLOOKUP(A737,SITE5!$C$4:$C$1223,SITE5!$F$4:$F$1223)),_xlpm.cleanRaw,SUBSTITUTE(_xlpm.raw,"_PIN","."),_xlpm.mainPart,MID(_xlpm.cleanRaw,2,FIND(".",_xlpm.cleanRaw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7" t="str">
        <f>_xlfn.LET(_xlpm.raw,_xlfn.XLOOKUP(A737,SITE5!$C$4:$C$1223,SITE5!$E$4:$E$1223,_xlfn.XLOOKUP(A737,SITE5!$C$4:$C$1223,SITE5!$F$4:$F$1223)),_xlpm.cleanRaw,SUBSTITUTE(_xlpm.raw,"_PIN","."),_xlpm.mainPart,MID(_xlpm.cleanRaw,2,FIND(".",_xlpm.cleanRaw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7" t="str">
        <f>""</f>
        <v/>
      </c>
      <c r="K737" t="str">
        <f t="shared" si="11"/>
        <v>AG32;VCCGT;;26.3347199999999;42.79392;;;;;</v>
      </c>
    </row>
    <row r="738" spans="1:11">
      <c r="A738" t="s">
        <v>3869</v>
      </c>
      <c r="B738" t="str">
        <f>_xlfn.XLOOKUP(A738,SITE1!$S$4:$S$1223,SITE1!$T$4:$T$1223)</f>
        <v>VSS</v>
      </c>
      <c r="C738" t="str" cm="1">
        <f t="array" ref="C738">_xlfn.TEXTJOIN(",",TRUE,_xlfn.UNIQUE(TRANSPOSE(_xlfn.MAP(_xlfn.XLOOKUP(A738,SITE1!$C$4:$C$1223,SITE1!$G$4:$L$1223),_xlfn.LAMBDA(_xlpm.x,IF(_xlpm.x&lt;&gt;"",TRIM(CLEAN(LEFT(_xlpm.x,FIND(".",_xlpm.x &amp; ".")-1))),""))))))</f>
        <v/>
      </c>
      <c r="D738">
        <v>23.04288</v>
      </c>
      <c r="E738">
        <v>42.79392</v>
      </c>
      <c r="F738" t="str">
        <f>_xlfn.LET(_xlpm.raw,_xlfn.XLOOKUP(A738,SITE1!$C$4:$C$1223,SITE1!$E$4:$E$1223,_xlfn.XLOOKUP(A738,SITE1!$C$4:$C$1223,SITE1!$F$4:$F$1223)),_xlpm.cleanRaw,SUBSTITUTE(SUBSTITUTE(_xlpm.raw,"_PIN","."),"PIN","."),_xlpm.mainPart,MID(_xlpm.cleanRaw,2,FIND(".",_xlpm.cleanRaw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8" t="str">
        <f>_xlfn.LET(_xlpm.raw,_xlfn.XLOOKUP(A738,SITE3!$C$4:$C$1223,SITE3!$E$4:$E$1223,_xlfn.XLOOKUP(A738,SITE3!$C$4:$C$1223,SITE3!$F$4:$F$1223)),_xlpm.cleanRaw,SUBSTITUTE(_xlpm.raw,"_PIN","."),_xlpm.mainPart,MID(_xlpm.cleanRaw,2,FIND(".",_xlpm.cleanRaw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8" t="str">
        <f>_xlfn.LET(_xlpm.raw,_xlfn.XLOOKUP(A738,SITE5!$C$4:$C$1223,SITE5!$E$4:$E$1223,_xlfn.XLOOKUP(A738,SITE5!$C$4:$C$1223,SITE5!$F$4:$F$1223)),_xlpm.cleanRaw,SUBSTITUTE(_xlpm.raw,"_PIN","."),_xlpm.mainPart,MID(_xlpm.cleanRaw,2,FIND(".",_xlpm.cleanRaw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8" t="str">
        <f>_xlfn.LET(_xlpm.raw,_xlfn.XLOOKUP(A738,SITE5!$C$4:$C$1223,SITE5!$E$4:$E$1223,_xlfn.XLOOKUP(A738,SITE5!$C$4:$C$1223,SITE5!$F$4:$F$1223)),_xlpm.cleanRaw,SUBSTITUTE(_xlpm.raw,"_PIN","."),_xlpm.mainPart,MID(_xlpm.cleanRaw,2,FIND(".",_xlpm.cleanRaw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8" t="str">
        <f>""</f>
        <v/>
      </c>
      <c r="K738" t="str">
        <f t="shared" si="11"/>
        <v>AG33;VSS;;23.04288;42.79392;;;;;</v>
      </c>
    </row>
    <row r="739" spans="1:11">
      <c r="A739" t="s">
        <v>1918</v>
      </c>
      <c r="B739" t="str">
        <f>_xlfn.XLOOKUP(A739,SITE1!$S$4:$S$1223,SITE1!$T$4:$T$1223)</f>
        <v>DDRDQ_IL10_NIL02[5]</v>
      </c>
      <c r="C739" t="str" cm="1">
        <f t="array" ref="C739">_xlfn.TEXTJOIN(",",TRUE,_xlfn.UNIQUE(TRANSPOSE(_xlfn.MAP(_xlfn.XLOOKUP(A739,SITE1!$C$4:$C$1223,SITE1!$G$4:$L$1223),_xlfn.LAMBDA(_xlpm.x,IF(_xlpm.x&lt;&gt;"",TRIM(CLEAN(LEFT(_xlpm.x,FIND(".",_xlpm.x &amp; ".")-1))),""))))))</f>
        <v/>
      </c>
      <c r="D739">
        <v>19.75104</v>
      </c>
      <c r="E739">
        <v>42.79392</v>
      </c>
      <c r="F739" t="str">
        <f>_xlfn.LET(_xlpm.raw,_xlfn.XLOOKUP(A739,SITE1!$C$4:$C$1223,SITE1!$E$4:$E$1223,_xlfn.XLOOKUP(A739,SITE1!$C$4:$C$1223,SITE1!$F$4:$F$1223)),_xlpm.cleanRaw,SUBSTITUTE(SUBSTITUTE(_xlpm.raw,"_PIN","."),"PIN","."),_xlpm.mainPart,MID(_xlpm.cleanRaw,2,FIND(".",_xlpm.cleanRaw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739" t="str">
        <f>_xlfn.LET(_xlpm.raw,_xlfn.XLOOKUP(A739,SITE3!$C$4:$C$1223,SITE3!$E$4:$E$1223,_xlfn.XLOOKUP(A739,SITE3!$C$4:$C$1223,SITE3!$F$4:$F$1223)),_xlpm.cleanRaw,SUBSTITUTE(_xlpm.raw,"_PIN","."),_xlpm.mainPart,MID(_xlpm.cleanRaw,2,FIND(".",_xlpm.cleanRaw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801038</v>
      </c>
      <c r="H739" t="str">
        <f>_xlfn.LET(_xlpm.raw,_xlfn.XLOOKUP(A739,SITE5!$C$4:$C$1223,SITE5!$E$4:$E$1223,_xlfn.XLOOKUP(A739,SITE5!$C$4:$C$1223,SITE5!$F$4:$F$1223)),_xlpm.cleanRaw,SUBSTITUTE(_xlpm.raw,"_PIN","."),_xlpm.mainPart,MID(_xlpm.cleanRaw,2,FIND(".",_xlpm.cleanRaw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I739" t="str">
        <f>_xlfn.LET(_xlpm.raw,_xlfn.XLOOKUP(A739,SITE5!$C$4:$C$1223,SITE5!$E$4:$E$1223,_xlfn.XLOOKUP(A739,SITE5!$C$4:$C$1223,SITE5!$F$4:$F$1223)),_xlpm.cleanRaw,SUBSTITUTE(_xlpm.raw,"_PIN","."),_xlpm.mainPart,MID(_xlpm.cleanRaw,2,FIND(".",_xlpm.cleanRaw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J739" t="str">
        <f>""</f>
        <v/>
      </c>
      <c r="K739" t="str">
        <f t="shared" si="11"/>
        <v>AG34;DDRDQ_IL10_NIL02[5];;19.75104;42.79392;606099;801038;704099;704099;</v>
      </c>
    </row>
    <row r="740" spans="1:11">
      <c r="A740" t="s">
        <v>1912</v>
      </c>
      <c r="B740" t="str">
        <f>_xlfn.XLOOKUP(A740,SITE1!$S$4:$S$1223,SITE1!$T$4:$T$1223)</f>
        <v>DDRDQ_IL10_NIL02[4]</v>
      </c>
      <c r="C740" t="str" cm="1">
        <f t="array" ref="C740">_xlfn.TEXTJOIN(",",TRUE,_xlfn.UNIQUE(TRANSPOSE(_xlfn.MAP(_xlfn.XLOOKUP(A740,SITE1!$C$4:$C$1223,SITE1!$G$4:$L$1223),_xlfn.LAMBDA(_xlpm.x,IF(_xlpm.x&lt;&gt;"",TRIM(CLEAN(LEFT(_xlpm.x,FIND(".",_xlpm.x &amp; ".")-1))),""))))))</f>
        <v/>
      </c>
      <c r="D740">
        <v>16.459199999999999</v>
      </c>
      <c r="E740">
        <v>42.79392</v>
      </c>
      <c r="F740" t="str">
        <f>_xlfn.LET(_xlpm.raw,_xlfn.XLOOKUP(A740,SITE1!$C$4:$C$1223,SITE1!$E$4:$E$1223,_xlfn.XLOOKUP(A740,SITE1!$C$4:$C$1223,SITE1!$F$4:$F$1223)),_xlpm.cleanRaw,SUBSTITUTE(SUBSTITUTE(_xlpm.raw,"_PIN","."),"PIN","."),_xlpm.mainPart,MID(_xlpm.cleanRaw,2,FIND(".",_xlpm.cleanRaw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740" t="str">
        <f>_xlfn.LET(_xlpm.raw,_xlfn.XLOOKUP(A740,SITE3!$C$4:$C$1223,SITE3!$E$4:$E$1223,_xlfn.XLOOKUP(A740,SITE3!$C$4:$C$1223,SITE3!$F$4:$F$1223)),_xlpm.cleanRaw,SUBSTITUTE(_xlpm.raw,"_PIN","."),_xlpm.mainPart,MID(_xlpm.cleanRaw,2,FIND(".",_xlpm.cleanRaw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801037</v>
      </c>
      <c r="H740" t="str">
        <f>_xlfn.LET(_xlpm.raw,_xlfn.XLOOKUP(A740,SITE5!$C$4:$C$1223,SITE5!$E$4:$E$1223,_xlfn.XLOOKUP(A740,SITE5!$C$4:$C$1223,SITE5!$F$4:$F$1223)),_xlpm.cleanRaw,SUBSTITUTE(_xlpm.raw,"_PIN","."),_xlpm.mainPart,MID(_xlpm.cleanRaw,2,FIND(".",_xlpm.cleanRaw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I740" t="str">
        <f>_xlfn.LET(_xlpm.raw,_xlfn.XLOOKUP(A740,SITE5!$C$4:$C$1223,SITE5!$E$4:$E$1223,_xlfn.XLOOKUP(A740,SITE5!$C$4:$C$1223,SITE5!$F$4:$F$1223)),_xlpm.cleanRaw,SUBSTITUTE(_xlpm.raw,"_PIN","."),_xlpm.mainPart,MID(_xlpm.cleanRaw,2,FIND(".",_xlpm.cleanRaw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J740" t="str">
        <f>""</f>
        <v/>
      </c>
      <c r="K740" t="str">
        <f t="shared" si="11"/>
        <v>AG35;DDRDQ_IL10_NIL02[4];;16.4592;42.79392;606101;801037;704101;704101;</v>
      </c>
    </row>
    <row r="741" spans="1:11">
      <c r="A741" t="s">
        <v>1930</v>
      </c>
      <c r="B741" t="str">
        <f>_xlfn.XLOOKUP(A741,SITE1!$S$4:$S$1223,SITE1!$T$4:$T$1223)</f>
        <v>DDRDQ_IL10_NIL02[7]</v>
      </c>
      <c r="C741" t="str" cm="1">
        <f t="array" ref="C741">_xlfn.TEXTJOIN(",",TRUE,_xlfn.UNIQUE(TRANSPOSE(_xlfn.MAP(_xlfn.XLOOKUP(A741,SITE1!$C$4:$C$1223,SITE1!$G$4:$L$1223),_xlfn.LAMBDA(_xlpm.x,IF(_xlpm.x&lt;&gt;"",TRIM(CLEAN(LEFT(_xlpm.x,FIND(".",_xlpm.x &amp; ".")-1))),""))))))</f>
        <v/>
      </c>
      <c r="D741">
        <v>13.167359999999899</v>
      </c>
      <c r="E741">
        <v>42.79392</v>
      </c>
      <c r="F741" t="str">
        <f>_xlfn.LET(_xlpm.raw,_xlfn.XLOOKUP(A741,SITE1!$C$4:$C$1223,SITE1!$E$4:$E$1223,_xlfn.XLOOKUP(A741,SITE1!$C$4:$C$1223,SITE1!$F$4:$F$1223)),_xlpm.cleanRaw,SUBSTITUTE(SUBSTITUTE(_xlpm.raw,"_PIN","."),"PIN","."),_xlpm.mainPart,MID(_xlpm.cleanRaw,2,FIND(".",_xlpm.cleanRaw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741" t="str">
        <f>_xlfn.LET(_xlpm.raw,_xlfn.XLOOKUP(A741,SITE3!$C$4:$C$1223,SITE3!$E$4:$E$1223,_xlfn.XLOOKUP(A741,SITE3!$C$4:$C$1223,SITE3!$F$4:$F$1223)),_xlpm.cleanRaw,SUBSTITUTE(_xlpm.raw,"_PIN","."),_xlpm.mainPart,MID(_xlpm.cleanRaw,2,FIND(".",_xlpm.cleanRaw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501119</v>
      </c>
      <c r="H741" t="str">
        <f>_xlfn.LET(_xlpm.raw,_xlfn.XLOOKUP(A741,SITE5!$C$4:$C$1223,SITE5!$E$4:$E$1223,_xlfn.XLOOKUP(A741,SITE5!$C$4:$C$1223,SITE5!$F$4:$F$1223)),_xlpm.cleanRaw,SUBSTITUTE(_xlpm.raw,"_PIN","."),_xlpm.mainPart,MID(_xlpm.cleanRaw,2,FIND(".",_xlpm.cleanRaw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I741" t="str">
        <f>_xlfn.LET(_xlpm.raw,_xlfn.XLOOKUP(A741,SITE5!$C$4:$C$1223,SITE5!$E$4:$E$1223,_xlfn.XLOOKUP(A741,SITE5!$C$4:$C$1223,SITE5!$F$4:$F$1223)),_xlpm.cleanRaw,SUBSTITUTE(_xlpm.raw,"_PIN","."),_xlpm.mainPart,MID(_xlpm.cleanRaw,2,FIND(".",_xlpm.cleanRaw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J741" t="str">
        <f>""</f>
        <v/>
      </c>
      <c r="K741" t="str">
        <f t="shared" si="11"/>
        <v>AG36;DDRDQ_IL10_NIL02[7];;13.1673599999999;42.79392;606113;501119;704113;704113;</v>
      </c>
    </row>
    <row r="742" spans="1:11">
      <c r="A742" t="s">
        <v>3870</v>
      </c>
      <c r="B742" t="str">
        <f>_xlfn.XLOOKUP(A742,SITE1!$S$4:$S$1223,SITE1!$T$4:$T$1223)</f>
        <v>VSS</v>
      </c>
      <c r="C742" t="str" cm="1">
        <f t="array" ref="C742">_xlfn.TEXTJOIN(",",TRUE,_xlfn.UNIQUE(TRANSPOSE(_xlfn.MAP(_xlfn.XLOOKUP(A742,SITE1!$C$4:$C$1223,SITE1!$G$4:$L$1223),_xlfn.LAMBDA(_xlpm.x,IF(_xlpm.x&lt;&gt;"",TRIM(CLEAN(LEFT(_xlpm.x,FIND(".",_xlpm.x &amp; ".")-1))),""))))))</f>
        <v/>
      </c>
      <c r="D742">
        <v>9.8755199999999999</v>
      </c>
      <c r="E742">
        <v>42.79392</v>
      </c>
      <c r="F742" t="str">
        <f>_xlfn.LET(_xlpm.raw,_xlfn.XLOOKUP(A742,SITE1!$C$4:$C$1223,SITE1!$E$4:$E$1223,_xlfn.XLOOKUP(A742,SITE1!$C$4:$C$1223,SITE1!$F$4:$F$1223)),_xlpm.cleanRaw,SUBSTITUTE(SUBSTITUTE(_xlpm.raw,"_PIN","."),"PIN","."),_xlpm.mainPart,MID(_xlpm.cleanRaw,2,FIND(".",_xlpm.cleanRaw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_xlfn.LET(_xlpm.raw,_xlfn.XLOOKUP(A742,SITE3!$C$4:$C$1223,SITE3!$E$4:$E$1223,_xlfn.XLOOKUP(A742,SITE3!$C$4:$C$1223,SITE3!$F$4:$F$1223)),_xlpm.cleanRaw,SUBSTITUTE(_xlpm.raw,"_PIN","."),_xlpm.mainPart,MID(_xlpm.cleanRaw,2,FIND(".",_xlpm.cleanRaw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2" t="str">
        <f>_xlfn.LET(_xlpm.raw,_xlfn.XLOOKUP(A742,SITE5!$C$4:$C$1223,SITE5!$E$4:$E$1223,_xlfn.XLOOKUP(A742,SITE5!$C$4:$C$1223,SITE5!$F$4:$F$1223)),_xlpm.cleanRaw,SUBSTITUTE(_xlpm.raw,"_PIN","."),_xlpm.mainPart,MID(_xlpm.cleanRaw,2,FIND(".",_xlpm.cleanRaw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2" t="str">
        <f>_xlfn.LET(_xlpm.raw,_xlfn.XLOOKUP(A742,SITE5!$C$4:$C$1223,SITE5!$E$4:$E$1223,_xlfn.XLOOKUP(A742,SITE5!$C$4:$C$1223,SITE5!$F$4:$F$1223)),_xlpm.cleanRaw,SUBSTITUTE(_xlpm.raw,"_PIN","."),_xlpm.mainPart,MID(_xlpm.cleanRaw,2,FIND(".",_xlpm.cleanRaw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2" t="str">
        <f>""</f>
        <v/>
      </c>
      <c r="K742" t="str">
        <f t="shared" si="11"/>
        <v>AG37;VSS;;9.87552;42.79392;;;;;</v>
      </c>
    </row>
    <row r="743" spans="1:11">
      <c r="A743" t="s">
        <v>2390</v>
      </c>
      <c r="B743" t="str">
        <f>_xlfn.XLOOKUP(A743,SITE1!$S$4:$S$1223,SITE1!$T$4:$T$1223)</f>
        <v>DDRDQSP_IL00_NIL00</v>
      </c>
      <c r="C743" t="str" cm="1">
        <f t="array" ref="C743">_xlfn.TEXTJOIN(",",TRUE,_xlfn.UNIQUE(TRANSPOSE(_xlfn.MAP(_xlfn.XLOOKUP(A743,SITE1!$C$4:$C$1223,SITE1!$G$4:$L$1223),_xlfn.LAMBDA(_xlpm.x,IF(_xlpm.x&lt;&gt;"",TRIM(CLEAN(LEFT(_xlpm.x,FIND(".",_xlpm.x &amp; ".")-1))),""))))))</f>
        <v/>
      </c>
      <c r="D743">
        <v>6.5836799999999904</v>
      </c>
      <c r="E743">
        <v>42.79392</v>
      </c>
      <c r="F743" t="str">
        <f>_xlfn.LET(_xlpm.raw,_xlfn.XLOOKUP(A743,SITE1!$C$4:$C$1223,SITE1!$E$4:$E$1223,_xlfn.XLOOKUP(A743,SITE1!$C$4:$C$1223,SITE1!$F$4:$F$1223)),_xlpm.cleanRaw,SUBSTITUTE(SUBSTITUTE(_xlpm.raw,"_PIN","."),"PIN","."),_xlpm.mainPart,MID(_xlpm.cleanRaw,2,FIND(".",_xlpm.cleanRaw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743" t="str">
        <f>_xlfn.LET(_xlpm.raw,_xlfn.XLOOKUP(A743,SITE3!$C$4:$C$1223,SITE3!$E$4:$E$1223,_xlfn.XLOOKUP(A743,SITE3!$C$4:$C$1223,SITE3!$F$4:$F$1223)),_xlpm.cleanRaw,SUBSTITUTE(_xlpm.raw,"_PIN","."),_xlpm.mainPart,MID(_xlpm.cleanRaw,2,FIND(".",_xlpm.cleanRaw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801030</v>
      </c>
      <c r="H743" t="str">
        <f>_xlfn.LET(_xlpm.raw,_xlfn.XLOOKUP(A743,SITE5!$C$4:$C$1223,SITE5!$E$4:$E$1223,_xlfn.XLOOKUP(A743,SITE5!$C$4:$C$1223,SITE5!$F$4:$F$1223)),_xlpm.cleanRaw,SUBSTITUTE(_xlpm.raw,"_PIN","."),_xlpm.mainPart,MID(_xlpm.cleanRaw,2,FIND(".",_xlpm.cleanRaw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I743" t="str">
        <f>_xlfn.LET(_xlpm.raw,_xlfn.XLOOKUP(A743,SITE5!$C$4:$C$1223,SITE5!$E$4:$E$1223,_xlfn.XLOOKUP(A743,SITE5!$C$4:$C$1223,SITE5!$F$4:$F$1223)),_xlpm.cleanRaw,SUBSTITUTE(_xlpm.raw,"_PIN","."),_xlpm.mainPart,MID(_xlpm.cleanRaw,2,FIND(".",_xlpm.cleanRaw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J743" t="str">
        <f>""</f>
        <v/>
      </c>
      <c r="K743" t="str">
        <f t="shared" si="11"/>
        <v>AG38;DDRDQSP_IL00_NIL00;;6.58367999999999;42.79392;605064;801030;705064;705064;</v>
      </c>
    </row>
    <row r="744" spans="1:11">
      <c r="A744" t="s">
        <v>3871</v>
      </c>
      <c r="B744" t="str">
        <f>_xlfn.XLOOKUP(A744,SITE1!$S$4:$S$1223,SITE1!$T$4:$T$1223)</f>
        <v>VSS</v>
      </c>
      <c r="C744" t="str" cm="1">
        <f t="array" ref="C744">_xlfn.TEXTJOIN(",",TRUE,_xlfn.UNIQUE(TRANSPOSE(_xlfn.MAP(_xlfn.XLOOKUP(A744,SITE1!$C$4:$C$1223,SITE1!$G$4:$L$1223),_xlfn.LAMBDA(_xlpm.x,IF(_xlpm.x&lt;&gt;"",TRIM(CLEAN(LEFT(_xlpm.x,FIND(".",_xlpm.x &amp; ".")-1))),""))))))</f>
        <v/>
      </c>
      <c r="D744">
        <v>3.2918399999999899</v>
      </c>
      <c r="E744">
        <v>42.79392</v>
      </c>
      <c r="F744" t="str">
        <f>_xlfn.LET(_xlpm.raw,_xlfn.XLOOKUP(A744,SITE1!$C$4:$C$1223,SITE1!$E$4:$E$1223,_xlfn.XLOOKUP(A744,SITE1!$C$4:$C$1223,SITE1!$F$4:$F$1223)),_xlpm.cleanRaw,SUBSTITUTE(SUBSTITUTE(_xlpm.raw,"_PIN","."),"PIN","."),_xlpm.mainPart,MID(_xlpm.cleanRaw,2,FIND(".",_xlpm.cleanRaw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4" t="str">
        <f>_xlfn.LET(_xlpm.raw,_xlfn.XLOOKUP(A744,SITE3!$C$4:$C$1223,SITE3!$E$4:$E$1223,_xlfn.XLOOKUP(A744,SITE3!$C$4:$C$1223,SITE3!$F$4:$F$1223)),_xlpm.cleanRaw,SUBSTITUTE(_xlpm.raw,"_PIN","."),_xlpm.mainPart,MID(_xlpm.cleanRaw,2,FIND(".",_xlpm.cleanRaw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4" t="str">
        <f>_xlfn.LET(_xlpm.raw,_xlfn.XLOOKUP(A744,SITE5!$C$4:$C$1223,SITE5!$E$4:$E$1223,_xlfn.XLOOKUP(A744,SITE5!$C$4:$C$1223,SITE5!$F$4:$F$1223)),_xlpm.cleanRaw,SUBSTITUTE(_xlpm.raw,"_PIN","."),_xlpm.mainPart,MID(_xlpm.cleanRaw,2,FIND(".",_xlpm.cleanRaw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4" t="str">
        <f>_xlfn.LET(_xlpm.raw,_xlfn.XLOOKUP(A744,SITE5!$C$4:$C$1223,SITE5!$E$4:$E$1223,_xlfn.XLOOKUP(A744,SITE5!$C$4:$C$1223,SITE5!$F$4:$F$1223)),_xlpm.cleanRaw,SUBSTITUTE(_xlpm.raw,"_PIN","."),_xlpm.mainPart,MID(_xlpm.cleanRaw,2,FIND(".",_xlpm.cleanRaw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4" t="str">
        <f>""</f>
        <v/>
      </c>
      <c r="K744" t="str">
        <f t="shared" si="11"/>
        <v>AG39;VSS;;3.29183999999999;42.79392;;;;;</v>
      </c>
    </row>
    <row r="745" spans="1:11">
      <c r="A745" t="s">
        <v>1538</v>
      </c>
      <c r="B745" t="str">
        <f>_xlfn.XLOOKUP(A745,SITE1!$S$4:$S$1223,SITE1!$T$4:$T$1223)</f>
        <v>DDRDQ_IL00_NIL00[7]</v>
      </c>
      <c r="C745" t="str" cm="1">
        <f t="array" ref="C745">_xlfn.TEXTJOIN(",",TRUE,_xlfn.UNIQUE(TRANSPOSE(_xlfn.MAP(_xlfn.XLOOKUP(A745,SITE1!$C$4:$C$1223,SITE1!$G$4:$L$1223),_xlfn.LAMBDA(_xlpm.x,IF(_xlpm.x&lt;&gt;"",TRIM(CLEAN(LEFT(_xlpm.x,FIND(".",_xlpm.x &amp; ".")-1))),""))))))</f>
        <v/>
      </c>
      <c r="D745">
        <v>0</v>
      </c>
      <c r="E745">
        <v>42.79392</v>
      </c>
      <c r="F745" t="str">
        <f>_xlfn.LET(_xlpm.raw,_xlfn.XLOOKUP(A745,SITE1!$C$4:$C$1223,SITE1!$E$4:$E$1223,_xlfn.XLOOKUP(A745,SITE1!$C$4:$C$1223,SITE1!$F$4:$F$1223)),_xlpm.cleanRaw,SUBSTITUTE(SUBSTITUTE(_xlpm.raw,"_PIN","."),"PIN","."),_xlpm.mainPart,MID(_xlpm.cleanRaw,2,FIND(".",_xlpm.cleanRaw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745" t="str">
        <f>_xlfn.LET(_xlpm.raw,_xlfn.XLOOKUP(A745,SITE3!$C$4:$C$1223,SITE3!$E$4:$E$1223,_xlfn.XLOOKUP(A745,SITE3!$C$4:$C$1223,SITE3!$F$4:$F$1223)),_xlpm.cleanRaw,SUBSTITUTE(_xlpm.raw,"_PIN","."),_xlpm.mainPart,MID(_xlpm.cleanRaw,2,FIND(".",_xlpm.cleanRaw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501110</v>
      </c>
      <c r="H745" t="str">
        <f>_xlfn.LET(_xlpm.raw,_xlfn.XLOOKUP(A745,SITE5!$C$4:$C$1223,SITE5!$E$4:$E$1223,_xlfn.XLOOKUP(A745,SITE5!$C$4:$C$1223,SITE5!$F$4:$F$1223)),_xlpm.cleanRaw,SUBSTITUTE(_xlpm.raw,"_PIN","."),_xlpm.mainPart,MID(_xlpm.cleanRaw,2,FIND(".",_xlpm.cleanRaw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I745" t="str">
        <f>_xlfn.LET(_xlpm.raw,_xlfn.XLOOKUP(A745,SITE5!$C$4:$C$1223,SITE5!$E$4:$E$1223,_xlfn.XLOOKUP(A745,SITE5!$C$4:$C$1223,SITE5!$F$4:$F$1223)),_xlpm.cleanRaw,SUBSTITUTE(_xlpm.raw,"_PIN","."),_xlpm.mainPart,MID(_xlpm.cleanRaw,2,FIND(".",_xlpm.cleanRaw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J745" t="str">
        <f>""</f>
        <v/>
      </c>
      <c r="K745" t="str">
        <f t="shared" si="11"/>
        <v>AG40;DDRDQ_IL00_NIL00[7];;0;42.79392;605068;501110;705068;705068;</v>
      </c>
    </row>
    <row r="746" spans="1:11">
      <c r="A746" t="s">
        <v>1845</v>
      </c>
      <c r="B746" t="str">
        <f>_xlfn.XLOOKUP(A746,SITE1!$S$4:$S$1223,SITE1!$T$4:$T$1223)</f>
        <v>DDRDQ_IL07_NIL15[1]</v>
      </c>
      <c r="C746" t="str" cm="1">
        <f t="array" ref="C746">_xlfn.TEXTJOIN(",",TRUE,_xlfn.UNIQUE(TRANSPOSE(_xlfn.MAP(_xlfn.XLOOKUP(A746,SITE1!$C$4:$C$1223,SITE1!$G$4:$L$1223),_xlfn.LAMBDA(_xlpm.x,IF(_xlpm.x&lt;&gt;"",TRIM(CLEAN(LEFT(_xlpm.x,FIND(".",_xlpm.x &amp; ".")-1))),""))))))</f>
        <v/>
      </c>
      <c r="D746">
        <v>128.38176000000001</v>
      </c>
      <c r="E746">
        <v>39.502079999999999</v>
      </c>
      <c r="F746" t="str">
        <f>_xlfn.LET(_xlpm.raw,_xlfn.XLOOKUP(A746,SITE1!$C$4:$C$1223,SITE1!$E$4:$E$1223,_xlfn.XLOOKUP(A746,SITE1!$C$4:$C$1223,SITE1!$F$4:$F$1223)),_xlpm.cleanRaw,SUBSTITUTE(SUBSTITUTE(_xlpm.raw,"_PIN","."),"PIN","."),_xlpm.mainPart,MID(_xlpm.cleanRaw,2,FIND(".",_xlpm.cleanRaw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G746" t="str">
        <f>_xlfn.LET(_xlpm.raw,_xlfn.XLOOKUP(A746,SITE3!$C$4:$C$1223,SITE3!$E$4:$E$1223,_xlfn.XLOOKUP(A746,SITE3!$C$4:$C$1223,SITE3!$F$4:$F$1223)),_xlpm.cleanRaw,SUBSTITUTE(_xlpm.raw,"_PIN","."),_xlpm.mainPart,MID(_xlpm.cleanRaw,2,FIND(".",_xlpm.cleanRaw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806127</v>
      </c>
      <c r="H746" t="str">
        <f>_xlfn.LET(_xlpm.raw,_xlfn.XLOOKUP(A746,SITE5!$C$4:$C$1223,SITE5!$E$4:$E$1223,_xlfn.XLOOKUP(A746,SITE5!$C$4:$C$1223,SITE5!$F$4:$F$1223)),_xlpm.cleanRaw,SUBSTITUTE(_xlpm.raw,"_PIN","."),_xlpm.mainPart,MID(_xlpm.cleanRaw,2,FIND(".",_xlpm.cleanRaw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I746" t="str">
        <f>_xlfn.LET(_xlpm.raw,_xlfn.XLOOKUP(A746,SITE5!$C$4:$C$1223,SITE5!$E$4:$E$1223,_xlfn.XLOOKUP(A746,SITE5!$C$4:$C$1223,SITE5!$F$4:$F$1223)),_xlpm.cleanRaw,SUBSTITUTE(_xlpm.raw,"_PIN","."),_xlpm.mainPart,MID(_xlpm.cleanRaw,2,FIND(".",_xlpm.cleanRaw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J746" t="str">
        <f>""</f>
        <v/>
      </c>
      <c r="K746" t="str">
        <f t="shared" si="11"/>
        <v>AH1;DDRDQ_IL07_NIL15[1];;128.38176;39.50208;509028;806127;601010;601010;</v>
      </c>
    </row>
    <row r="747" spans="1:11">
      <c r="A747" t="s">
        <v>1875</v>
      </c>
      <c r="B747" t="str">
        <f>_xlfn.XLOOKUP(A747,SITE1!$S$4:$S$1223,SITE1!$T$4:$T$1223)</f>
        <v>DDRDQ_IL07_NIL15[6]</v>
      </c>
      <c r="C747" t="str" cm="1">
        <f t="array" ref="C747">_xlfn.TEXTJOIN(",",TRUE,_xlfn.UNIQUE(TRANSPOSE(_xlfn.MAP(_xlfn.XLOOKUP(A747,SITE1!$C$4:$C$1223,SITE1!$G$4:$L$1223),_xlfn.LAMBDA(_xlpm.x,IF(_xlpm.x&lt;&gt;"",TRIM(CLEAN(LEFT(_xlpm.x,FIND(".",_xlpm.x &amp; ".")-1))),""))))))</f>
        <v/>
      </c>
      <c r="D747">
        <v>125.08992000000001</v>
      </c>
      <c r="E747">
        <v>39.502079999999999</v>
      </c>
      <c r="F747" t="str">
        <f>_xlfn.LET(_xlpm.raw,_xlfn.XLOOKUP(A747,SITE1!$C$4:$C$1223,SITE1!$E$4:$E$1223,_xlfn.XLOOKUP(A747,SITE1!$C$4:$C$1223,SITE1!$F$4:$F$1223)),_xlpm.cleanRaw,SUBSTITUTE(SUBSTITUTE(_xlpm.raw,"_PIN","."),"PIN","."),_xlpm.mainPart,MID(_xlpm.cleanRaw,2,FIND(".",_xlpm.cleanRaw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G747" t="str">
        <f>_xlfn.LET(_xlpm.raw,_xlfn.XLOOKUP(A747,SITE3!$C$4:$C$1223,SITE3!$E$4:$E$1223,_xlfn.XLOOKUP(A747,SITE3!$C$4:$C$1223,SITE3!$F$4:$F$1223)),_xlpm.cleanRaw,SUBSTITUTE(_xlpm.raw,"_PIN","."),_xlpm.mainPart,MID(_xlpm.cleanRaw,2,FIND(".",_xlpm.cleanRaw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806126</v>
      </c>
      <c r="H747" t="str">
        <f>_xlfn.LET(_xlpm.raw,_xlfn.XLOOKUP(A747,SITE5!$C$4:$C$1223,SITE5!$E$4:$E$1223,_xlfn.XLOOKUP(A747,SITE5!$C$4:$C$1223,SITE5!$F$4:$F$1223)),_xlpm.cleanRaw,SUBSTITUTE(_xlpm.raw,"_PIN","."),_xlpm.mainPart,MID(_xlpm.cleanRaw,2,FIND(".",_xlpm.cleanRaw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I747" t="str">
        <f>_xlfn.LET(_xlpm.raw,_xlfn.XLOOKUP(A747,SITE5!$C$4:$C$1223,SITE5!$E$4:$E$1223,_xlfn.XLOOKUP(A747,SITE5!$C$4:$C$1223,SITE5!$F$4:$F$1223)),_xlpm.cleanRaw,SUBSTITUTE(_xlpm.raw,"_PIN","."),_xlpm.mainPart,MID(_xlpm.cleanRaw,2,FIND(".",_xlpm.cleanRaw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J747" t="str">
        <f>""</f>
        <v/>
      </c>
      <c r="K747" t="str">
        <f t="shared" si="11"/>
        <v>AH2;DDRDQ_IL07_NIL15[6];;125.08992;39.50208;509026;806126;601008;601008;</v>
      </c>
    </row>
    <row r="748" spans="1:11">
      <c r="A748" t="s">
        <v>1863</v>
      </c>
      <c r="B748" t="str">
        <f>_xlfn.XLOOKUP(A748,SITE1!$S$4:$S$1223,SITE1!$T$4:$T$1223)</f>
        <v>DDRDQ_IL07_NIL15[4]</v>
      </c>
      <c r="C748" t="str" cm="1">
        <f t="array" ref="C748">_xlfn.TEXTJOIN(",",TRUE,_xlfn.UNIQUE(TRANSPOSE(_xlfn.MAP(_xlfn.XLOOKUP(A748,SITE1!$C$4:$C$1223,SITE1!$G$4:$L$1223),_xlfn.LAMBDA(_xlpm.x,IF(_xlpm.x&lt;&gt;"",TRIM(CLEAN(LEFT(_xlpm.x,FIND(".",_xlpm.x &amp; ".")-1))),""))))))</f>
        <v/>
      </c>
      <c r="D748">
        <v>121.79808</v>
      </c>
      <c r="E748">
        <v>39.502079999999999</v>
      </c>
      <c r="F748" t="str">
        <f>_xlfn.LET(_xlpm.raw,_xlfn.XLOOKUP(A748,SITE1!$C$4:$C$1223,SITE1!$E$4:$E$1223,_xlfn.XLOOKUP(A748,SITE1!$C$4:$C$1223,SITE1!$F$4:$F$1223)),_xlpm.cleanRaw,SUBSTITUTE(SUBSTITUTE(_xlpm.raw,"_PIN","."),"PIN","."),_xlpm.mainPart,MID(_xlpm.cleanRaw,2,FIND(".",_xlpm.cleanRaw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509024</v>
      </c>
      <c r="G748" t="str">
        <f>_xlfn.LET(_xlpm.raw,_xlfn.XLOOKUP(A748,SITE3!$C$4:$C$1223,SITE3!$E$4:$E$1223,_xlfn.XLOOKUP(A748,SITE3!$C$4:$C$1223,SITE3!$F$4:$F$1223)),_xlpm.cleanRaw,SUBSTITUTE(_xlpm.raw,"_PIN","."),_xlpm.mainPart,MID(_xlpm.cleanRaw,2,FIND(".",_xlpm.cleanRaw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806125</v>
      </c>
      <c r="H748" t="str">
        <f>_xlfn.LET(_xlpm.raw,_xlfn.XLOOKUP(A748,SITE5!$C$4:$C$1223,SITE5!$E$4:$E$1223,_xlfn.XLOOKUP(A748,SITE5!$C$4:$C$1223,SITE5!$F$4:$F$1223)),_xlpm.cleanRaw,SUBSTITUTE(_xlpm.raw,"_PIN","."),_xlpm.mainPart,MID(_xlpm.cleanRaw,2,FIND(".",_xlpm.cleanRaw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I748" t="str">
        <f>_xlfn.LET(_xlpm.raw,_xlfn.XLOOKUP(A748,SITE5!$C$4:$C$1223,SITE5!$E$4:$E$1223,_xlfn.XLOOKUP(A748,SITE5!$C$4:$C$1223,SITE5!$F$4:$F$1223)),_xlpm.cleanRaw,SUBSTITUTE(_xlpm.raw,"_PIN","."),_xlpm.mainPart,MID(_xlpm.cleanRaw,2,FIND(".",_xlpm.cleanRaw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J748" t="str">
        <f>""</f>
        <v/>
      </c>
      <c r="K748" t="str">
        <f t="shared" si="11"/>
        <v>AH3;DDRDQ_IL07_NIL15[4];;121.79808;39.50208;509024;806125;601007;601007;</v>
      </c>
    </row>
    <row r="749" spans="1:11">
      <c r="A749" t="s">
        <v>3879</v>
      </c>
      <c r="B749" t="str">
        <f>_xlfn.XLOOKUP(A749,SITE1!$S$4:$S$1223,SITE1!$T$4:$T$1223)</f>
        <v>VSS</v>
      </c>
      <c r="C749" t="str" cm="1">
        <f t="array" ref="C749">_xlfn.TEXTJOIN(",",TRUE,_xlfn.UNIQUE(TRANSPOSE(_xlfn.MAP(_xlfn.XLOOKUP(A749,SITE1!$C$4:$C$1223,SITE1!$G$4:$L$1223),_xlfn.LAMBDA(_xlpm.x,IF(_xlpm.x&lt;&gt;"",TRIM(CLEAN(LEFT(_xlpm.x,FIND(".",_xlpm.x &amp; ".")-1))),""))))))</f>
        <v/>
      </c>
      <c r="D749">
        <v>118.50624000000001</v>
      </c>
      <c r="E749">
        <v>39.502079999999999</v>
      </c>
      <c r="F749" t="str">
        <f>_xlfn.LET(_xlpm.raw,_xlfn.XLOOKUP(A749,SITE1!$C$4:$C$1223,SITE1!$E$4:$E$1223,_xlfn.XLOOKUP(A749,SITE1!$C$4:$C$1223,SITE1!$F$4:$F$1223)),_xlpm.cleanRaw,SUBSTITUTE(SUBSTITUTE(_xlpm.raw,"_PIN","."),"PIN","."),_xlpm.mainPart,MID(_xlpm.cleanRaw,2,FIND(".",_xlpm.cleanRaw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9" t="str">
        <f>_xlfn.LET(_xlpm.raw,_xlfn.XLOOKUP(A749,SITE3!$C$4:$C$1223,SITE3!$E$4:$E$1223,_xlfn.XLOOKUP(A749,SITE3!$C$4:$C$1223,SITE3!$F$4:$F$1223)),_xlpm.cleanRaw,SUBSTITUTE(_xlpm.raw,"_PIN","."),_xlpm.mainPart,MID(_xlpm.cleanRaw,2,FIND(".",_xlpm.cleanRaw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9" t="str">
        <f>_xlfn.LET(_xlpm.raw,_xlfn.XLOOKUP(A749,SITE5!$C$4:$C$1223,SITE5!$E$4:$E$1223,_xlfn.XLOOKUP(A749,SITE5!$C$4:$C$1223,SITE5!$F$4:$F$1223)),_xlpm.cleanRaw,SUBSTITUTE(_xlpm.raw,"_PIN","."),_xlpm.mainPart,MID(_xlpm.cleanRaw,2,FIND(".",_xlpm.cleanRaw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9" t="str">
        <f>_xlfn.LET(_xlpm.raw,_xlfn.XLOOKUP(A749,SITE5!$C$4:$C$1223,SITE5!$E$4:$E$1223,_xlfn.XLOOKUP(A749,SITE5!$C$4:$C$1223,SITE5!$F$4:$F$1223)),_xlpm.cleanRaw,SUBSTITUTE(_xlpm.raw,"_PIN","."),_xlpm.mainPart,MID(_xlpm.cleanRaw,2,FIND(".",_xlpm.cleanRaw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9" t="str">
        <f>""</f>
        <v/>
      </c>
      <c r="K749" t="str">
        <f t="shared" si="11"/>
        <v>AH4;VSS;;118.50624;39.50208;;;;;</v>
      </c>
    </row>
    <row r="750" spans="1:11">
      <c r="A750" t="s">
        <v>2272</v>
      </c>
      <c r="B750" t="str">
        <f>_xlfn.XLOOKUP(A750,SITE1!$S$4:$S$1223,SITE1!$T$4:$T$1223)</f>
        <v>DDRDQ_IL17_NIL17[7]</v>
      </c>
      <c r="C750" t="str" cm="1">
        <f t="array" ref="C750">_xlfn.TEXTJOIN(",",TRUE,_xlfn.UNIQUE(TRANSPOSE(_xlfn.MAP(_xlfn.XLOOKUP(A750,SITE1!$C$4:$C$1223,SITE1!$G$4:$L$1223),_xlfn.LAMBDA(_xlpm.x,IF(_xlpm.x&lt;&gt;"",TRIM(CLEAN(LEFT(_xlpm.x,FIND(".",_xlpm.x &amp; ".")-1))),""))))))</f>
        <v/>
      </c>
      <c r="D750">
        <v>115.2144</v>
      </c>
      <c r="E750">
        <v>39.502079999999999</v>
      </c>
      <c r="F750" t="str">
        <f>_xlfn.LET(_xlpm.raw,_xlfn.XLOOKUP(A750,SITE1!$C$4:$C$1223,SITE1!$E$4:$E$1223,_xlfn.XLOOKUP(A750,SITE1!$C$4:$C$1223,SITE1!$F$4:$F$1223)),_xlpm.cleanRaw,SUBSTITUTE(SUBSTITUTE(_xlpm.raw,"_PIN","."),"PIN","."),_xlpm.mainPart,MID(_xlpm.cleanRaw,2,FIND(".",_xlpm.cleanRaw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G750" t="str">
        <f>_xlfn.LET(_xlpm.raw,_xlfn.XLOOKUP(A750,SITE3!$C$4:$C$1223,SITE3!$E$4:$E$1223,_xlfn.XLOOKUP(A750,SITE3!$C$4:$C$1223,SITE3!$F$4:$F$1223)),_xlpm.cleanRaw,SUBSTITUTE(_xlpm.raw,"_PIN","."),_xlpm.mainPart,MID(_xlpm.cleanRaw,2,FIND(".",_xlpm.cleanRaw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805050</v>
      </c>
      <c r="H750" t="str">
        <f>_xlfn.LET(_xlpm.raw,_xlfn.XLOOKUP(A750,SITE5!$C$4:$C$1223,SITE5!$E$4:$E$1223,_xlfn.XLOOKUP(A750,SITE5!$C$4:$C$1223,SITE5!$F$4:$F$1223)),_xlpm.cleanRaw,SUBSTITUTE(_xlpm.raw,"_PIN","."),_xlpm.mainPart,MID(_xlpm.cleanRaw,2,FIND(".",_xlpm.cleanRaw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I750" t="str">
        <f>_xlfn.LET(_xlpm.raw,_xlfn.XLOOKUP(A750,SITE5!$C$4:$C$1223,SITE5!$E$4:$E$1223,_xlfn.XLOOKUP(A750,SITE5!$C$4:$C$1223,SITE5!$F$4:$F$1223)),_xlpm.cleanRaw,SUBSTITUTE(_xlpm.raw,"_PIN","."),_xlpm.mainPart,MID(_xlpm.cleanRaw,2,FIND(".",_xlpm.cleanRaw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J750" t="str">
        <f>""</f>
        <v/>
      </c>
      <c r="K750" t="str">
        <f t="shared" si="11"/>
        <v>AH5;DDRDQ_IL17_NIL17[7];;115.2144;39.50208;509009;805050;601022;601022;</v>
      </c>
    </row>
    <row r="751" spans="1:11">
      <c r="A751" t="s">
        <v>2254</v>
      </c>
      <c r="B751" t="str">
        <f>_xlfn.XLOOKUP(A751,SITE1!$S$4:$S$1223,SITE1!$T$4:$T$1223)</f>
        <v>DDRDQ_IL17_NIL17[4]</v>
      </c>
      <c r="C751" t="str" cm="1">
        <f t="array" ref="C751">_xlfn.TEXTJOIN(",",TRUE,_xlfn.UNIQUE(TRANSPOSE(_xlfn.MAP(_xlfn.XLOOKUP(A751,SITE1!$C$4:$C$1223,SITE1!$G$4:$L$1223),_xlfn.LAMBDA(_xlpm.x,IF(_xlpm.x&lt;&gt;"",TRIM(CLEAN(LEFT(_xlpm.x,FIND(".",_xlpm.x &amp; ".")-1))),""))))))</f>
        <v/>
      </c>
      <c r="D751">
        <v>111.92256</v>
      </c>
      <c r="E751">
        <v>39.502079999999999</v>
      </c>
      <c r="F751" t="str">
        <f>_xlfn.LET(_xlpm.raw,_xlfn.XLOOKUP(A751,SITE1!$C$4:$C$1223,SITE1!$E$4:$E$1223,_xlfn.XLOOKUP(A751,SITE1!$C$4:$C$1223,SITE1!$F$4:$F$1223)),_xlpm.cleanRaw,SUBSTITUTE(SUBSTITUTE(_xlpm.raw,"_PIN","."),"PIN","."),_xlpm.mainPart,MID(_xlpm.cleanRaw,2,FIND(".",_xlpm.cleanRaw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G751" t="str">
        <f>_xlfn.LET(_xlpm.raw,_xlfn.XLOOKUP(A751,SITE3!$C$4:$C$1223,SITE3!$E$4:$E$1223,_xlfn.XLOOKUP(A751,SITE3!$C$4:$C$1223,SITE3!$F$4:$F$1223)),_xlpm.cleanRaw,SUBSTITUTE(_xlpm.raw,"_PIN","."),_xlpm.mainPart,MID(_xlpm.cleanRaw,2,FIND(".",_xlpm.cleanRaw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805052</v>
      </c>
      <c r="H751" t="str">
        <f>_xlfn.LET(_xlpm.raw,_xlfn.XLOOKUP(A751,SITE5!$C$4:$C$1223,SITE5!$E$4:$E$1223,_xlfn.XLOOKUP(A751,SITE5!$C$4:$C$1223,SITE5!$F$4:$F$1223)),_xlpm.cleanRaw,SUBSTITUTE(_xlpm.raw,"_PIN","."),_xlpm.mainPart,MID(_xlpm.cleanRaw,2,FIND(".",_xlpm.cleanRaw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I751" t="str">
        <f>_xlfn.LET(_xlpm.raw,_xlfn.XLOOKUP(A751,SITE5!$C$4:$C$1223,SITE5!$E$4:$E$1223,_xlfn.XLOOKUP(A751,SITE5!$C$4:$C$1223,SITE5!$F$4:$F$1223)),_xlpm.cleanRaw,SUBSTITUTE(_xlpm.raw,"_PIN","."),_xlpm.mainPart,MID(_xlpm.cleanRaw,2,FIND(".",_xlpm.cleanRaw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J751" t="str">
        <f>""</f>
        <v/>
      </c>
      <c r="K751" t="str">
        <f t="shared" si="11"/>
        <v>AH6;DDRDQ_IL17_NIL17[4];;111.92256;39.50208;509035;805052;601020;601020;</v>
      </c>
    </row>
    <row r="752" spans="1:11">
      <c r="A752" t="s">
        <v>2260</v>
      </c>
      <c r="B752" t="str">
        <f>_xlfn.XLOOKUP(A752,SITE1!$S$4:$S$1223,SITE1!$T$4:$T$1223)</f>
        <v>DDRDQ_IL17_NIL17[5]</v>
      </c>
      <c r="C752" t="str" cm="1">
        <f t="array" ref="C752">_xlfn.TEXTJOIN(",",TRUE,_xlfn.UNIQUE(TRANSPOSE(_xlfn.MAP(_xlfn.XLOOKUP(A752,SITE1!$C$4:$C$1223,SITE1!$G$4:$L$1223),_xlfn.LAMBDA(_xlpm.x,IF(_xlpm.x&lt;&gt;"",TRIM(CLEAN(LEFT(_xlpm.x,FIND(".",_xlpm.x &amp; ".")-1))),""))))))</f>
        <v/>
      </c>
      <c r="D752">
        <v>108.63072</v>
      </c>
      <c r="E752">
        <v>39.502079999999999</v>
      </c>
      <c r="F752" t="str">
        <f>_xlfn.LET(_xlpm.raw,_xlfn.XLOOKUP(A752,SITE1!$C$4:$C$1223,SITE1!$E$4:$E$1223,_xlfn.XLOOKUP(A752,SITE1!$C$4:$C$1223,SITE1!$F$4:$F$1223)),_xlpm.cleanRaw,SUBSTITUTE(SUBSTITUTE(_xlpm.raw,"_PIN","."),"PIN","."),_xlpm.mainPart,MID(_xlpm.cleanRaw,2,FIND(".",_xlpm.cleanRaw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509007</v>
      </c>
      <c r="G752" t="str">
        <f>_xlfn.LET(_xlpm.raw,_xlfn.XLOOKUP(A752,SITE3!$C$4:$C$1223,SITE3!$E$4:$E$1223,_xlfn.XLOOKUP(A752,SITE3!$C$4:$C$1223,SITE3!$F$4:$F$1223)),_xlpm.cleanRaw,SUBSTITUTE(_xlpm.raw,"_PIN","."),_xlpm.mainPart,MID(_xlpm.cleanRaw,2,FIND(".",_xlpm.cleanRaw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805051</v>
      </c>
      <c r="H752" t="str">
        <f>_xlfn.LET(_xlpm.raw,_xlfn.XLOOKUP(A752,SITE5!$C$4:$C$1223,SITE5!$E$4:$E$1223,_xlfn.XLOOKUP(A752,SITE5!$C$4:$C$1223,SITE5!$F$4:$F$1223)),_xlpm.cleanRaw,SUBSTITUTE(_xlpm.raw,"_PIN","."),_xlpm.mainPart,MID(_xlpm.cleanRaw,2,FIND(".",_xlpm.cleanRaw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I752" t="str">
        <f>_xlfn.LET(_xlpm.raw,_xlfn.XLOOKUP(A752,SITE5!$C$4:$C$1223,SITE5!$E$4:$E$1223,_xlfn.XLOOKUP(A752,SITE5!$C$4:$C$1223,SITE5!$F$4:$F$1223)),_xlpm.cleanRaw,SUBSTITUTE(_xlpm.raw,"_PIN","."),_xlpm.mainPart,MID(_xlpm.cleanRaw,2,FIND(".",_xlpm.cleanRaw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J752" t="str">
        <f>""</f>
        <v/>
      </c>
      <c r="K752" t="str">
        <f t="shared" si="11"/>
        <v>AH7;DDRDQ_IL17_NIL17[5];;108.63072;39.50208;509007;805051;601021;601021;</v>
      </c>
    </row>
    <row r="753" spans="1:11">
      <c r="A753" t="s">
        <v>2236</v>
      </c>
      <c r="B753" t="str">
        <f>_xlfn.XLOOKUP(A753,SITE1!$S$4:$S$1223,SITE1!$T$4:$T$1223)</f>
        <v>DDRDQ_IL17_NIL17[1]</v>
      </c>
      <c r="C753" t="str" cm="1">
        <f t="array" ref="C753">_xlfn.TEXTJOIN(",",TRUE,_xlfn.UNIQUE(TRANSPOSE(_xlfn.MAP(_xlfn.XLOOKUP(A753,SITE1!$C$4:$C$1223,SITE1!$G$4:$L$1223),_xlfn.LAMBDA(_xlpm.x,IF(_xlpm.x&lt;&gt;"",TRIM(CLEAN(LEFT(_xlpm.x,FIND(".",_xlpm.x &amp; ".")-1))),""))))))</f>
        <v/>
      </c>
      <c r="D753">
        <v>105.33887999999899</v>
      </c>
      <c r="E753">
        <v>39.502079999999999</v>
      </c>
      <c r="F753" t="str">
        <f>_xlfn.LET(_xlpm.raw,_xlfn.XLOOKUP(A753,SITE1!$C$4:$C$1223,SITE1!$E$4:$E$1223,_xlfn.XLOOKUP(A753,SITE1!$C$4:$C$1223,SITE1!$F$4:$F$1223)),_xlpm.cleanRaw,SUBSTITUTE(SUBSTITUTE(_xlpm.raw,"_PIN","."),"PIN","."),_xlpm.mainPart,MID(_xlpm.cleanRaw,2,FIND(".",_xlpm.cleanRaw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G753" t="str">
        <f>_xlfn.LET(_xlpm.raw,_xlfn.XLOOKUP(A753,SITE3!$C$4:$C$1223,SITE3!$E$4:$E$1223,_xlfn.XLOOKUP(A753,SITE3!$C$4:$C$1223,SITE3!$F$4:$F$1223)),_xlpm.cleanRaw,SUBSTITUTE(_xlpm.raw,"_PIN","."),_xlpm.mainPart,MID(_xlpm.cleanRaw,2,FIND(".",_xlpm.cleanRaw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805049</v>
      </c>
      <c r="H753" t="str">
        <f>_xlfn.LET(_xlpm.raw,_xlfn.XLOOKUP(A753,SITE5!$C$4:$C$1223,SITE5!$E$4:$E$1223,_xlfn.XLOOKUP(A753,SITE5!$C$4:$C$1223,SITE5!$F$4:$F$1223)),_xlpm.cleanRaw,SUBSTITUTE(_xlpm.raw,"_PIN","."),_xlpm.mainPart,MID(_xlpm.cleanRaw,2,FIND(".",_xlpm.cleanRaw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I753" t="str">
        <f>_xlfn.LET(_xlpm.raw,_xlfn.XLOOKUP(A753,SITE5!$C$4:$C$1223,SITE5!$E$4:$E$1223,_xlfn.XLOOKUP(A753,SITE5!$C$4:$C$1223,SITE5!$F$4:$F$1223)),_xlpm.cleanRaw,SUBSTITUTE(_xlpm.raw,"_PIN","."),_xlpm.mainPart,MID(_xlpm.cleanRaw,2,FIND(".",_xlpm.cleanRaw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J753" t="str">
        <f>""</f>
        <v/>
      </c>
      <c r="K753" t="str">
        <f t="shared" si="11"/>
        <v>AH8;DDRDQ_IL17_NIL17[1];;105.338879999999;39.50208;509005;805049;601019;601019;</v>
      </c>
    </row>
    <row r="754" spans="1:11">
      <c r="A754" t="s">
        <v>3492</v>
      </c>
      <c r="B754" t="str">
        <f>_xlfn.XLOOKUP(A754,SITE1!$S$4:$S$1223,SITE1!$T$4:$T$1223)</f>
        <v>THERMDC2</v>
      </c>
      <c r="C754" t="str" cm="1">
        <f t="array" ref="C754">_xlfn.TEXTJOIN(",",TRUE,_xlfn.UNIQUE(TRANSPOSE(_xlfn.MAP(_xlfn.XLOOKUP(A754,SITE1!$C$4:$C$1223,SITE1!$G$4:$L$1223),_xlfn.LAMBDA(_xlpm.x,IF(_xlpm.x&lt;&gt;"",TRIM(CLEAN(LEFT(_xlpm.x,FIND(".",_xlpm.x &amp; ".")-1))),""))))))</f>
        <v/>
      </c>
      <c r="D754">
        <v>26.334719999999901</v>
      </c>
      <c r="E754">
        <v>39.502079999999999</v>
      </c>
      <c r="F754" t="str">
        <f>_xlfn.LET(_xlpm.raw,_xlfn.XLOOKUP(A754,SITE1!$C$4:$C$1223,SITE1!$E$4:$E$1223,_xlfn.XLOOKUP(A754,SITE1!$C$4:$C$1223,SITE1!$F$4:$F$1223)),_xlpm.cleanRaw,SUBSTITUTE(SUBSTITUTE(_xlpm.raw,"_PIN","."),"PIN","."),_xlpm.mainPart,MID(_xlpm.cleanRaw,2,FIND(".",_xlpm.cleanRaw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4" t="str">
        <f>_xlfn.LET(_xlpm.raw,_xlfn.XLOOKUP(A754,SITE3!$C$4:$C$1223,SITE3!$E$4:$E$1223,_xlfn.XLOOKUP(A754,SITE3!$C$4:$C$1223,SITE3!$F$4:$F$1223)),_xlpm.cleanRaw,SUBSTITUTE(_xlpm.raw,"_PIN","."),_xlpm.mainPart,MID(_xlpm.cleanRaw,2,FIND(".",_xlpm.cleanRaw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4" t="str">
        <f>_xlfn.LET(_xlpm.raw,_xlfn.XLOOKUP(A754,SITE5!$C$4:$C$1223,SITE5!$E$4:$E$1223,_xlfn.XLOOKUP(A754,SITE5!$C$4:$C$1223,SITE5!$F$4:$F$1223)),_xlpm.cleanRaw,SUBSTITUTE(_xlpm.raw,"_PIN","."),_xlpm.mainPart,MID(_xlpm.cleanRaw,2,FIND(".",_xlpm.cleanRaw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4" t="str">
        <f>_xlfn.LET(_xlpm.raw,_xlfn.XLOOKUP(A754,SITE5!$C$4:$C$1223,SITE5!$E$4:$E$1223,_xlfn.XLOOKUP(A754,SITE5!$C$4:$C$1223,SITE5!$F$4:$F$1223)),_xlpm.cleanRaw,SUBSTITUTE(_xlpm.raw,"_PIN","."),_xlpm.mainPart,MID(_xlpm.cleanRaw,2,FIND(".",_xlpm.cleanRaw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4" t="str">
        <f>""</f>
        <v/>
      </c>
      <c r="K754" t="str">
        <f t="shared" si="11"/>
        <v>AH32;THERMDC2;;26.3347199999999;39.50208;;;;;</v>
      </c>
    </row>
    <row r="755" spans="1:11">
      <c r="A755" t="s">
        <v>3488</v>
      </c>
      <c r="B755" t="str">
        <f>_xlfn.XLOOKUP(A755,SITE1!$S$4:$S$1223,SITE1!$T$4:$T$1223)</f>
        <v>THERMDA2</v>
      </c>
      <c r="C755" t="str" cm="1">
        <f t="array" ref="C755">_xlfn.TEXTJOIN(",",TRUE,_xlfn.UNIQUE(TRANSPOSE(_xlfn.MAP(_xlfn.XLOOKUP(A755,SITE1!$C$4:$C$1223,SITE1!$G$4:$L$1223),_xlfn.LAMBDA(_xlpm.x,IF(_xlpm.x&lt;&gt;"",TRIM(CLEAN(LEFT(_xlpm.x,FIND(".",_xlpm.x &amp; ".")-1))),""))))))</f>
        <v/>
      </c>
      <c r="D755">
        <v>23.04288</v>
      </c>
      <c r="E755">
        <v>39.502079999999999</v>
      </c>
      <c r="F755" t="str">
        <f>_xlfn.LET(_xlpm.raw,_xlfn.XLOOKUP(A755,SITE1!$C$4:$C$1223,SITE1!$E$4:$E$1223,_xlfn.XLOOKUP(A755,SITE1!$C$4:$C$1223,SITE1!$F$4:$F$1223)),_xlpm.cleanRaw,SUBSTITUTE(SUBSTITUTE(_xlpm.raw,"_PIN","."),"PIN","."),_xlpm.mainPart,MID(_xlpm.cleanRaw,2,FIND(".",_xlpm.cleanRaw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5" t="str">
        <f>_xlfn.LET(_xlpm.raw,_xlfn.XLOOKUP(A755,SITE3!$C$4:$C$1223,SITE3!$E$4:$E$1223,_xlfn.XLOOKUP(A755,SITE3!$C$4:$C$1223,SITE3!$F$4:$F$1223)),_xlpm.cleanRaw,SUBSTITUTE(_xlpm.raw,"_PIN","."),_xlpm.mainPart,MID(_xlpm.cleanRaw,2,FIND(".",_xlpm.cleanRaw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5" t="str">
        <f>_xlfn.LET(_xlpm.raw,_xlfn.XLOOKUP(A755,SITE5!$C$4:$C$1223,SITE5!$E$4:$E$1223,_xlfn.XLOOKUP(A755,SITE5!$C$4:$C$1223,SITE5!$F$4:$F$1223)),_xlpm.cleanRaw,SUBSTITUTE(_xlpm.raw,"_PIN","."),_xlpm.mainPart,MID(_xlpm.cleanRaw,2,FIND(".",_xlpm.cleanRaw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5" t="str">
        <f>_xlfn.LET(_xlpm.raw,_xlfn.XLOOKUP(A755,SITE5!$C$4:$C$1223,SITE5!$E$4:$E$1223,_xlfn.XLOOKUP(A755,SITE5!$C$4:$C$1223,SITE5!$F$4:$F$1223)),_xlpm.cleanRaw,SUBSTITUTE(_xlpm.raw,"_PIN","."),_xlpm.mainPart,MID(_xlpm.cleanRaw,2,FIND(".",_xlpm.cleanRaw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5" t="str">
        <f>""</f>
        <v/>
      </c>
      <c r="K755" t="str">
        <f t="shared" si="11"/>
        <v>AH33;THERMDA2;;23.04288;39.50208;;;;;</v>
      </c>
    </row>
    <row r="756" spans="1:11">
      <c r="A756" t="s">
        <v>3875</v>
      </c>
      <c r="B756" t="str">
        <f>_xlfn.XLOOKUP(A756,SITE1!$S$4:$S$1223,SITE1!$T$4:$T$1223)</f>
        <v>VSS</v>
      </c>
      <c r="C756" t="str" cm="1">
        <f t="array" ref="C756">_xlfn.TEXTJOIN(",",TRUE,_xlfn.UNIQUE(TRANSPOSE(_xlfn.MAP(_xlfn.XLOOKUP(A756,SITE1!$C$4:$C$1223,SITE1!$G$4:$L$1223),_xlfn.LAMBDA(_xlpm.x,IF(_xlpm.x&lt;&gt;"",TRIM(CLEAN(LEFT(_xlpm.x,FIND(".",_xlpm.x &amp; ".")-1))),""))))))</f>
        <v/>
      </c>
      <c r="D756">
        <v>19.75104</v>
      </c>
      <c r="E756">
        <v>39.502079999999999</v>
      </c>
      <c r="F756" t="str">
        <f>_xlfn.LET(_xlpm.raw,_xlfn.XLOOKUP(A756,SITE1!$C$4:$C$1223,SITE1!$E$4:$E$1223,_xlfn.XLOOKUP(A756,SITE1!$C$4:$C$1223,SITE1!$F$4:$F$1223)),_xlpm.cleanRaw,SUBSTITUTE(SUBSTITUTE(_xlpm.raw,"_PIN","."),"PIN","."),_xlpm.mainPart,MID(_xlpm.cleanRaw,2,FIND(".",_xlpm.cleanRaw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6" t="str">
        <f>_xlfn.LET(_xlpm.raw,_xlfn.XLOOKUP(A756,SITE3!$C$4:$C$1223,SITE3!$E$4:$E$1223,_xlfn.XLOOKUP(A756,SITE3!$C$4:$C$1223,SITE3!$F$4:$F$1223)),_xlpm.cleanRaw,SUBSTITUTE(_xlpm.raw,"_PIN","."),_xlpm.mainPart,MID(_xlpm.cleanRaw,2,FIND(".",_xlpm.cleanRaw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6" t="str">
        <f>_xlfn.LET(_xlpm.raw,_xlfn.XLOOKUP(A756,SITE5!$C$4:$C$1223,SITE5!$E$4:$E$1223,_xlfn.XLOOKUP(A756,SITE5!$C$4:$C$1223,SITE5!$F$4:$F$1223)),_xlpm.cleanRaw,SUBSTITUTE(_xlpm.raw,"_PIN","."),_xlpm.mainPart,MID(_xlpm.cleanRaw,2,FIND(".",_xlpm.cleanRaw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6" t="str">
        <f>_xlfn.LET(_xlpm.raw,_xlfn.XLOOKUP(A756,SITE5!$C$4:$C$1223,SITE5!$E$4:$E$1223,_xlfn.XLOOKUP(A756,SITE5!$C$4:$C$1223,SITE5!$F$4:$F$1223)),_xlpm.cleanRaw,SUBSTITUTE(_xlpm.raw,"_PIN","."),_xlpm.mainPart,MID(_xlpm.cleanRaw,2,FIND(".",_xlpm.cleanRaw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6" t="str">
        <f>""</f>
        <v/>
      </c>
      <c r="K756" t="str">
        <f t="shared" si="11"/>
        <v>AH34;VSS;;19.75104;39.50208;;;;;</v>
      </c>
    </row>
    <row r="757" spans="1:11">
      <c r="A757" t="s">
        <v>3876</v>
      </c>
      <c r="B757" t="str">
        <f>_xlfn.XLOOKUP(A757,SITE1!$S$4:$S$1223,SITE1!$T$4:$T$1223)</f>
        <v>VSS</v>
      </c>
      <c r="C757" t="str" cm="1">
        <f t="array" ref="C757">_xlfn.TEXTJOIN(",",TRUE,_xlfn.UNIQUE(TRANSPOSE(_xlfn.MAP(_xlfn.XLOOKUP(A757,SITE1!$C$4:$C$1223,SITE1!$G$4:$L$1223),_xlfn.LAMBDA(_xlpm.x,IF(_xlpm.x&lt;&gt;"",TRIM(CLEAN(LEFT(_xlpm.x,FIND(".",_xlpm.x &amp; ".")-1))),""))))))</f>
        <v/>
      </c>
      <c r="D757">
        <v>16.459199999999999</v>
      </c>
      <c r="E757">
        <v>39.502079999999999</v>
      </c>
      <c r="F757" t="str">
        <f>_xlfn.LET(_xlpm.raw,_xlfn.XLOOKUP(A757,SITE1!$C$4:$C$1223,SITE1!$E$4:$E$1223,_xlfn.XLOOKUP(A757,SITE1!$C$4:$C$1223,SITE1!$F$4:$F$1223)),_xlpm.cleanRaw,SUBSTITUTE(SUBSTITUTE(_xlpm.raw,"_PIN","."),"PIN","."),_xlpm.mainPart,MID(_xlpm.cleanRaw,2,FIND(".",_xlpm.cleanRaw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7" t="str">
        <f>_xlfn.LET(_xlpm.raw,_xlfn.XLOOKUP(A757,SITE3!$C$4:$C$1223,SITE3!$E$4:$E$1223,_xlfn.XLOOKUP(A757,SITE3!$C$4:$C$1223,SITE3!$F$4:$F$1223)),_xlpm.cleanRaw,SUBSTITUTE(_xlpm.raw,"_PIN","."),_xlpm.mainPart,MID(_xlpm.cleanRaw,2,FIND(".",_xlpm.cleanRaw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7" t="str">
        <f>_xlfn.LET(_xlpm.raw,_xlfn.XLOOKUP(A757,SITE5!$C$4:$C$1223,SITE5!$E$4:$E$1223,_xlfn.XLOOKUP(A757,SITE5!$C$4:$C$1223,SITE5!$F$4:$F$1223)),_xlpm.cleanRaw,SUBSTITUTE(_xlpm.raw,"_PIN","."),_xlpm.mainPart,MID(_xlpm.cleanRaw,2,FIND(".",_xlpm.cleanRaw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7" t="str">
        <f>_xlfn.LET(_xlpm.raw,_xlfn.XLOOKUP(A757,SITE5!$C$4:$C$1223,SITE5!$E$4:$E$1223,_xlfn.XLOOKUP(A757,SITE5!$C$4:$C$1223,SITE5!$F$4:$F$1223)),_xlpm.cleanRaw,SUBSTITUTE(_xlpm.raw,"_PIN","."),_xlpm.mainPart,MID(_xlpm.cleanRaw,2,FIND(".",_xlpm.cleanRaw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7" t="str">
        <f>""</f>
        <v/>
      </c>
      <c r="K757" t="str">
        <f t="shared" si="11"/>
        <v>AH35;VSS;;16.4592;39.50208;;;;;</v>
      </c>
    </row>
    <row r="758" spans="1:11">
      <c r="A758" t="s">
        <v>3877</v>
      </c>
      <c r="B758" t="str">
        <f>_xlfn.XLOOKUP(A758,SITE1!$S$4:$S$1223,SITE1!$T$4:$T$1223)</f>
        <v>VSS</v>
      </c>
      <c r="C758" t="str" cm="1">
        <f t="array" ref="C758">_xlfn.TEXTJOIN(",",TRUE,_xlfn.UNIQUE(TRANSPOSE(_xlfn.MAP(_xlfn.XLOOKUP(A758,SITE1!$C$4:$C$1223,SITE1!$G$4:$L$1223),_xlfn.LAMBDA(_xlpm.x,IF(_xlpm.x&lt;&gt;"",TRIM(CLEAN(LEFT(_xlpm.x,FIND(".",_xlpm.x &amp; ".")-1))),""))))))</f>
        <v/>
      </c>
      <c r="D758">
        <v>13.167359999999899</v>
      </c>
      <c r="E758">
        <v>39.502079999999999</v>
      </c>
      <c r="F758" t="str">
        <f>_xlfn.LET(_xlpm.raw,_xlfn.XLOOKUP(A758,SITE1!$C$4:$C$1223,SITE1!$E$4:$E$1223,_xlfn.XLOOKUP(A758,SITE1!$C$4:$C$1223,SITE1!$F$4:$F$1223)),_xlpm.cleanRaw,SUBSTITUTE(SUBSTITUTE(_xlpm.raw,"_PIN","."),"PIN","."),_xlpm.mainPart,MID(_xlpm.cleanRaw,2,FIND(".",_xlpm.cleanRaw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8" t="str">
        <f>_xlfn.LET(_xlpm.raw,_xlfn.XLOOKUP(A758,SITE3!$C$4:$C$1223,SITE3!$E$4:$E$1223,_xlfn.XLOOKUP(A758,SITE3!$C$4:$C$1223,SITE3!$F$4:$F$1223)),_xlpm.cleanRaw,SUBSTITUTE(_xlpm.raw,"_PIN","."),_xlpm.mainPart,MID(_xlpm.cleanRaw,2,FIND(".",_xlpm.cleanRaw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8" t="str">
        <f>_xlfn.LET(_xlpm.raw,_xlfn.XLOOKUP(A758,SITE5!$C$4:$C$1223,SITE5!$E$4:$E$1223,_xlfn.XLOOKUP(A758,SITE5!$C$4:$C$1223,SITE5!$F$4:$F$1223)),_xlpm.cleanRaw,SUBSTITUTE(_xlpm.raw,"_PIN","."),_xlpm.mainPart,MID(_xlpm.cleanRaw,2,FIND(".",_xlpm.cleanRaw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8" t="str">
        <f>_xlfn.LET(_xlpm.raw,_xlfn.XLOOKUP(A758,SITE5!$C$4:$C$1223,SITE5!$E$4:$E$1223,_xlfn.XLOOKUP(A758,SITE5!$C$4:$C$1223,SITE5!$F$4:$F$1223)),_xlpm.cleanRaw,SUBSTITUTE(_xlpm.raw,"_PIN","."),_xlpm.mainPart,MID(_xlpm.cleanRaw,2,FIND(".",_xlpm.cleanRaw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8" t="str">
        <f>""</f>
        <v/>
      </c>
      <c r="K758" t="str">
        <f t="shared" si="11"/>
        <v>AH36;VSS;;13.1673599999999;39.50208;;;;;</v>
      </c>
    </row>
    <row r="759" spans="1:11">
      <c r="A759" t="s">
        <v>3878</v>
      </c>
      <c r="B759" t="str">
        <f>_xlfn.XLOOKUP(A759,SITE1!$S$4:$S$1223,SITE1!$T$4:$T$1223)</f>
        <v>VSS</v>
      </c>
      <c r="C759" t="str" cm="1">
        <f t="array" ref="C759">_xlfn.TEXTJOIN(",",TRUE,_xlfn.UNIQUE(TRANSPOSE(_xlfn.MAP(_xlfn.XLOOKUP(A759,SITE1!$C$4:$C$1223,SITE1!$G$4:$L$1223),_xlfn.LAMBDA(_xlpm.x,IF(_xlpm.x&lt;&gt;"",TRIM(CLEAN(LEFT(_xlpm.x,FIND(".",_xlpm.x &amp; ".")-1))),""))))))</f>
        <v/>
      </c>
      <c r="D759">
        <v>9.8755199999999999</v>
      </c>
      <c r="E759">
        <v>39.502079999999999</v>
      </c>
      <c r="F759" t="str">
        <f>_xlfn.LET(_xlpm.raw,_xlfn.XLOOKUP(A759,SITE1!$C$4:$C$1223,SITE1!$E$4:$E$1223,_xlfn.XLOOKUP(A759,SITE1!$C$4:$C$1223,SITE1!$F$4:$F$1223)),_xlpm.cleanRaw,SUBSTITUTE(SUBSTITUTE(_xlpm.raw,"_PIN","."),"PIN","."),_xlpm.mainPart,MID(_xlpm.cleanRaw,2,FIND(".",_xlpm.cleanRaw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9" t="str">
        <f>_xlfn.LET(_xlpm.raw,_xlfn.XLOOKUP(A759,SITE3!$C$4:$C$1223,SITE3!$E$4:$E$1223,_xlfn.XLOOKUP(A759,SITE3!$C$4:$C$1223,SITE3!$F$4:$F$1223)),_xlpm.cleanRaw,SUBSTITUTE(_xlpm.raw,"_PIN","."),_xlpm.mainPart,MID(_xlpm.cleanRaw,2,FIND(".",_xlpm.cleanRaw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9" t="str">
        <f>_xlfn.LET(_xlpm.raw,_xlfn.XLOOKUP(A759,SITE5!$C$4:$C$1223,SITE5!$E$4:$E$1223,_xlfn.XLOOKUP(A759,SITE5!$C$4:$C$1223,SITE5!$F$4:$F$1223)),_xlpm.cleanRaw,SUBSTITUTE(_xlpm.raw,"_PIN","."),_xlpm.mainPart,MID(_xlpm.cleanRaw,2,FIND(".",_xlpm.cleanRaw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9" t="str">
        <f>_xlfn.LET(_xlpm.raw,_xlfn.XLOOKUP(A759,SITE5!$C$4:$C$1223,SITE5!$E$4:$E$1223,_xlfn.XLOOKUP(A759,SITE5!$C$4:$C$1223,SITE5!$F$4:$F$1223)),_xlpm.cleanRaw,SUBSTITUTE(_xlpm.raw,"_PIN","."),_xlpm.mainPart,MID(_xlpm.cleanRaw,2,FIND(".",_xlpm.cleanRaw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9" t="str">
        <f>""</f>
        <v/>
      </c>
      <c r="K759" t="str">
        <f t="shared" si="11"/>
        <v>AH37;VSS;;9.87552;39.50208;;;;;</v>
      </c>
    </row>
    <row r="760" spans="1:11">
      <c r="A760" t="s">
        <v>1514</v>
      </c>
      <c r="B760" t="str">
        <f>_xlfn.XLOOKUP(A760,SITE1!$S$4:$S$1223,SITE1!$T$4:$T$1223)</f>
        <v>DDRDQ_IL00_NIL00[3]</v>
      </c>
      <c r="C760" t="str" cm="1">
        <f t="array" ref="C760">_xlfn.TEXTJOIN(",",TRUE,_xlfn.UNIQUE(TRANSPOSE(_xlfn.MAP(_xlfn.XLOOKUP(A760,SITE1!$C$4:$C$1223,SITE1!$G$4:$L$1223),_xlfn.LAMBDA(_xlpm.x,IF(_xlpm.x&lt;&gt;"",TRIM(CLEAN(LEFT(_xlpm.x,FIND(".",_xlpm.x &amp; ".")-1))),""))))))</f>
        <v/>
      </c>
      <c r="D760">
        <v>6.5836799999999904</v>
      </c>
      <c r="E760">
        <v>39.502079999999999</v>
      </c>
      <c r="F760" t="str">
        <f>_xlfn.LET(_xlpm.raw,_xlfn.XLOOKUP(A760,SITE1!$C$4:$C$1223,SITE1!$E$4:$E$1223,_xlfn.XLOOKUP(A760,SITE1!$C$4:$C$1223,SITE1!$F$4:$F$1223)),_xlpm.cleanRaw,SUBSTITUTE(SUBSTITUTE(_xlpm.raw,"_PIN","."),"PIN","."),_xlpm.mainPart,MID(_xlpm.cleanRaw,2,FIND(".",_xlpm.cleanRaw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760" t="str">
        <f>_xlfn.LET(_xlpm.raw,_xlfn.XLOOKUP(A760,SITE3!$C$4:$C$1223,SITE3!$E$4:$E$1223,_xlfn.XLOOKUP(A760,SITE3!$C$4:$C$1223,SITE3!$F$4:$F$1223)),_xlpm.cleanRaw,SUBSTITUTE(_xlpm.raw,"_PIN","."),_xlpm.mainPart,MID(_xlpm.cleanRaw,2,FIND(".",_xlpm.cleanRaw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501104</v>
      </c>
      <c r="H760" t="str">
        <f>_xlfn.LET(_xlpm.raw,_xlfn.XLOOKUP(A760,SITE5!$C$4:$C$1223,SITE5!$E$4:$E$1223,_xlfn.XLOOKUP(A760,SITE5!$C$4:$C$1223,SITE5!$F$4:$F$1223)),_xlpm.cleanRaw,SUBSTITUTE(_xlpm.raw,"_PIN","."),_xlpm.mainPart,MID(_xlpm.cleanRaw,2,FIND(".",_xlpm.cleanRaw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I760" t="str">
        <f>_xlfn.LET(_xlpm.raw,_xlfn.XLOOKUP(A760,SITE5!$C$4:$C$1223,SITE5!$E$4:$E$1223,_xlfn.XLOOKUP(A760,SITE5!$C$4:$C$1223,SITE5!$F$4:$F$1223)),_xlpm.cleanRaw,SUBSTITUTE(_xlpm.raw,"_PIN","."),_xlpm.mainPart,MID(_xlpm.cleanRaw,2,FIND(".",_xlpm.cleanRaw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J760" t="str">
        <f>""</f>
        <v/>
      </c>
      <c r="K760" t="str">
        <f t="shared" si="11"/>
        <v>AH38;DDRDQ_IL00_NIL00[3];;6.58367999999999;39.50208;605066;501104;705066;705066;</v>
      </c>
    </row>
    <row r="761" spans="1:11">
      <c r="A761" t="s">
        <v>1508</v>
      </c>
      <c r="B761" t="str">
        <f>_xlfn.XLOOKUP(A761,SITE1!$S$4:$S$1223,SITE1!$T$4:$T$1223)</f>
        <v>DDRDQ_IL00_NIL00[2]</v>
      </c>
      <c r="C761" t="str" cm="1">
        <f t="array" ref="C761">_xlfn.TEXTJOIN(",",TRUE,_xlfn.UNIQUE(TRANSPOSE(_xlfn.MAP(_xlfn.XLOOKUP(A761,SITE1!$C$4:$C$1223,SITE1!$G$4:$L$1223),_xlfn.LAMBDA(_xlpm.x,IF(_xlpm.x&lt;&gt;"",TRIM(CLEAN(LEFT(_xlpm.x,FIND(".",_xlpm.x &amp; ".")-1))),""))))))</f>
        <v/>
      </c>
      <c r="D761">
        <v>3.2918399999999899</v>
      </c>
      <c r="E761">
        <v>39.502079999999999</v>
      </c>
      <c r="F761" t="str">
        <f>_xlfn.LET(_xlpm.raw,_xlfn.XLOOKUP(A761,SITE1!$C$4:$C$1223,SITE1!$E$4:$E$1223,_xlfn.XLOOKUP(A761,SITE1!$C$4:$C$1223,SITE1!$F$4:$F$1223)),_xlpm.cleanRaw,SUBSTITUTE(SUBSTITUTE(_xlpm.raw,"_PIN","."),"PIN","."),_xlpm.mainPart,MID(_xlpm.cleanRaw,2,FIND(".",_xlpm.cleanRaw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761" t="str">
        <f>_xlfn.LET(_xlpm.raw,_xlfn.XLOOKUP(A761,SITE3!$C$4:$C$1223,SITE3!$E$4:$E$1223,_xlfn.XLOOKUP(A761,SITE3!$C$4:$C$1223,SITE3!$F$4:$F$1223)),_xlpm.cleanRaw,SUBSTITUTE(_xlpm.raw,"_PIN","."),_xlpm.mainPart,MID(_xlpm.cleanRaw,2,FIND(".",_xlpm.cleanRaw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501106</v>
      </c>
      <c r="H761" t="str">
        <f>_xlfn.LET(_xlpm.raw,_xlfn.XLOOKUP(A761,SITE5!$C$4:$C$1223,SITE5!$E$4:$E$1223,_xlfn.XLOOKUP(A761,SITE5!$C$4:$C$1223,SITE5!$F$4:$F$1223)),_xlpm.cleanRaw,SUBSTITUTE(_xlpm.raw,"_PIN","."),_xlpm.mainPart,MID(_xlpm.cleanRaw,2,FIND(".",_xlpm.cleanRaw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I761" t="str">
        <f>_xlfn.LET(_xlpm.raw,_xlfn.XLOOKUP(A761,SITE5!$C$4:$C$1223,SITE5!$E$4:$E$1223,_xlfn.XLOOKUP(A761,SITE5!$C$4:$C$1223,SITE5!$F$4:$F$1223)),_xlpm.cleanRaw,SUBSTITUTE(_xlpm.raw,"_PIN","."),_xlpm.mainPart,MID(_xlpm.cleanRaw,2,FIND(".",_xlpm.cleanRaw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J761" t="str">
        <f>""</f>
        <v/>
      </c>
      <c r="K761" t="str">
        <f t="shared" si="11"/>
        <v>AH39;DDRDQ_IL00_NIL00[2];;3.29183999999999;39.50208;605065;501106;705065;705065;</v>
      </c>
    </row>
    <row r="762" spans="1:11">
      <c r="A762" t="s">
        <v>1532</v>
      </c>
      <c r="B762" t="str">
        <f>_xlfn.XLOOKUP(A762,SITE1!$S$4:$S$1223,SITE1!$T$4:$T$1223)</f>
        <v>DDRDQ_IL00_NIL00[6]</v>
      </c>
      <c r="C762" t="str" cm="1">
        <f t="array" ref="C762">_xlfn.TEXTJOIN(",",TRUE,_xlfn.UNIQUE(TRANSPOSE(_xlfn.MAP(_xlfn.XLOOKUP(A762,SITE1!$C$4:$C$1223,SITE1!$G$4:$L$1223),_xlfn.LAMBDA(_xlpm.x,IF(_xlpm.x&lt;&gt;"",TRIM(CLEAN(LEFT(_xlpm.x,FIND(".",_xlpm.x &amp; ".")-1))),""))))))</f>
        <v/>
      </c>
      <c r="D762">
        <v>0</v>
      </c>
      <c r="E762">
        <v>39.502079999999999</v>
      </c>
      <c r="F762" t="str">
        <f>_xlfn.LET(_xlpm.raw,_xlfn.XLOOKUP(A762,SITE1!$C$4:$C$1223,SITE1!$E$4:$E$1223,_xlfn.XLOOKUP(A762,SITE1!$C$4:$C$1223,SITE1!$F$4:$F$1223)),_xlpm.cleanRaw,SUBSTITUTE(SUBSTITUTE(_xlpm.raw,"_PIN","."),"PIN","."),_xlpm.mainPart,MID(_xlpm.cleanRaw,2,FIND(".",_xlpm.cleanRaw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762" t="str">
        <f>_xlfn.LET(_xlpm.raw,_xlfn.XLOOKUP(A762,SITE3!$C$4:$C$1223,SITE3!$E$4:$E$1223,_xlfn.XLOOKUP(A762,SITE3!$C$4:$C$1223,SITE3!$F$4:$F$1223)),_xlpm.cleanRaw,SUBSTITUTE(_xlpm.raw,"_PIN","."),_xlpm.mainPart,MID(_xlpm.cleanRaw,2,FIND(".",_xlpm.cleanRaw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501108</v>
      </c>
      <c r="H762" t="str">
        <f>_xlfn.LET(_xlpm.raw,_xlfn.XLOOKUP(A762,SITE5!$C$4:$C$1223,SITE5!$E$4:$E$1223,_xlfn.XLOOKUP(A762,SITE5!$C$4:$C$1223,SITE5!$F$4:$F$1223)),_xlpm.cleanRaw,SUBSTITUTE(_xlpm.raw,"_PIN","."),_xlpm.mainPart,MID(_xlpm.cleanRaw,2,FIND(".",_xlpm.cleanRaw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I762" t="str">
        <f>_xlfn.LET(_xlpm.raw,_xlfn.XLOOKUP(A762,SITE5!$C$4:$C$1223,SITE5!$E$4:$E$1223,_xlfn.XLOOKUP(A762,SITE5!$C$4:$C$1223,SITE5!$F$4:$F$1223)),_xlpm.cleanRaw,SUBSTITUTE(_xlpm.raw,"_PIN","."),_xlpm.mainPart,MID(_xlpm.cleanRaw,2,FIND(".",_xlpm.cleanRaw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J762" t="str">
        <f>""</f>
        <v/>
      </c>
      <c r="K762" t="str">
        <f t="shared" si="11"/>
        <v>AH40;DDRDQ_IL00_NIL00[6];;0;39.50208;605067;501108;705067;705067;</v>
      </c>
    </row>
    <row r="763" spans="1:11">
      <c r="A763" t="s">
        <v>1857</v>
      </c>
      <c r="B763" t="str">
        <f>_xlfn.XLOOKUP(A763,SITE1!$S$4:$S$1223,SITE1!$T$4:$T$1223)</f>
        <v>DDRDQ_IL07_NIL15[3]</v>
      </c>
      <c r="C763" t="str" cm="1">
        <f t="array" ref="C763">_xlfn.TEXTJOIN(",",TRUE,_xlfn.UNIQUE(TRANSPOSE(_xlfn.MAP(_xlfn.XLOOKUP(A763,SITE1!$C$4:$C$1223,SITE1!$G$4:$L$1223),_xlfn.LAMBDA(_xlpm.x,IF(_xlpm.x&lt;&gt;"",TRIM(CLEAN(LEFT(_xlpm.x,FIND(".",_xlpm.x &amp; ".")-1))),""))))))</f>
        <v/>
      </c>
      <c r="D763">
        <v>128.38176000000001</v>
      </c>
      <c r="E763">
        <v>36.210239999999999</v>
      </c>
      <c r="F763" t="str">
        <f>_xlfn.LET(_xlpm.raw,_xlfn.XLOOKUP(A763,SITE1!$C$4:$C$1223,SITE1!$E$4:$E$1223,_xlfn.XLOOKUP(A763,SITE1!$C$4:$C$1223,SITE1!$F$4:$F$1223)),_xlpm.cleanRaw,SUBSTITUTE(SUBSTITUTE(_xlpm.raw,"_PIN","."),"PIN","."),_xlpm.mainPart,MID(_xlpm.cleanRaw,2,FIND(".",_xlpm.cleanRaw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G763" t="str">
        <f>_xlfn.LET(_xlpm.raw,_xlfn.XLOOKUP(A763,SITE3!$C$4:$C$1223,SITE3!$E$4:$E$1223,_xlfn.XLOOKUP(A763,SITE3!$C$4:$C$1223,SITE3!$F$4:$F$1223)),_xlpm.cleanRaw,SUBSTITUTE(_xlpm.raw,"_PIN","."),_xlpm.mainPart,MID(_xlpm.cleanRaw,2,FIND(".",_xlpm.cleanRaw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806128</v>
      </c>
      <c r="H763" t="str">
        <f>_xlfn.LET(_xlpm.raw,_xlfn.XLOOKUP(A763,SITE5!$C$4:$C$1223,SITE5!$E$4:$E$1223,_xlfn.XLOOKUP(A763,SITE5!$C$4:$C$1223,SITE5!$F$4:$F$1223)),_xlpm.cleanRaw,SUBSTITUTE(_xlpm.raw,"_PIN","."),_xlpm.mainPart,MID(_xlpm.cleanRaw,2,FIND(".",_xlpm.cleanRaw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I763" t="str">
        <f>_xlfn.LET(_xlpm.raw,_xlfn.XLOOKUP(A763,SITE5!$C$4:$C$1223,SITE5!$E$4:$E$1223,_xlfn.XLOOKUP(A763,SITE5!$C$4:$C$1223,SITE5!$F$4:$F$1223)),_xlpm.cleanRaw,SUBSTITUTE(_xlpm.raw,"_PIN","."),_xlpm.mainPart,MID(_xlpm.cleanRaw,2,FIND(".",_xlpm.cleanRaw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J763" t="str">
        <f>""</f>
        <v/>
      </c>
      <c r="K763" t="str">
        <f t="shared" si="11"/>
        <v>AJ1;DDRDQ_IL07_NIL15[3];;128.38176;36.21024;509030;806128;601012;601012;</v>
      </c>
    </row>
    <row r="764" spans="1:11">
      <c r="A764" t="s">
        <v>3881</v>
      </c>
      <c r="B764" t="str">
        <f>_xlfn.XLOOKUP(A764,SITE1!$S$4:$S$1223,SITE1!$T$4:$T$1223)</f>
        <v>VSS</v>
      </c>
      <c r="C764" t="str" cm="1">
        <f t="array" ref="C764">_xlfn.TEXTJOIN(",",TRUE,_xlfn.UNIQUE(TRANSPOSE(_xlfn.MAP(_xlfn.XLOOKUP(A764,SITE1!$C$4:$C$1223,SITE1!$G$4:$L$1223),_xlfn.LAMBDA(_xlpm.x,IF(_xlpm.x&lt;&gt;"",TRIM(CLEAN(LEFT(_xlpm.x,FIND(".",_xlpm.x &amp; ".")-1))),""))))))</f>
        <v/>
      </c>
      <c r="D764">
        <v>125.08992000000001</v>
      </c>
      <c r="E764">
        <v>36.210239999999999</v>
      </c>
      <c r="F764" t="str">
        <f>_xlfn.LET(_xlpm.raw,_xlfn.XLOOKUP(A764,SITE1!$C$4:$C$1223,SITE1!$E$4:$E$1223,_xlfn.XLOOKUP(A764,SITE1!$C$4:$C$1223,SITE1!$F$4:$F$1223)),_xlpm.cleanRaw,SUBSTITUTE(SUBSTITUTE(_xlpm.raw,"_PIN","."),"PIN","."),_xlpm.mainPart,MID(_xlpm.cleanRaw,2,FIND(".",_xlpm.cleanRaw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4" t="str">
        <f>_xlfn.LET(_xlpm.raw,_xlfn.XLOOKUP(A764,SITE3!$C$4:$C$1223,SITE3!$E$4:$E$1223,_xlfn.XLOOKUP(A764,SITE3!$C$4:$C$1223,SITE3!$F$4:$F$1223)),_xlpm.cleanRaw,SUBSTITUTE(_xlpm.raw,"_PIN","."),_xlpm.mainPart,MID(_xlpm.cleanRaw,2,FIND(".",_xlpm.cleanRaw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4" t="str">
        <f>_xlfn.LET(_xlpm.raw,_xlfn.XLOOKUP(A764,SITE5!$C$4:$C$1223,SITE5!$E$4:$E$1223,_xlfn.XLOOKUP(A764,SITE5!$C$4:$C$1223,SITE5!$F$4:$F$1223)),_xlpm.cleanRaw,SUBSTITUTE(_xlpm.raw,"_PIN","."),_xlpm.mainPart,MID(_xlpm.cleanRaw,2,FIND(".",_xlpm.cleanRaw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4" t="str">
        <f>_xlfn.LET(_xlpm.raw,_xlfn.XLOOKUP(A764,SITE5!$C$4:$C$1223,SITE5!$E$4:$E$1223,_xlfn.XLOOKUP(A764,SITE5!$C$4:$C$1223,SITE5!$F$4:$F$1223)),_xlpm.cleanRaw,SUBSTITUTE(_xlpm.raw,"_PIN","."),_xlpm.mainPart,MID(_xlpm.cleanRaw,2,FIND(".",_xlpm.cleanRaw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4" t="str">
        <f>""</f>
        <v/>
      </c>
      <c r="K764" t="str">
        <f t="shared" si="11"/>
        <v>AJ2;VSS;;125.08992;36.21024;;;;;</v>
      </c>
    </row>
    <row r="765" spans="1:11">
      <c r="A765" t="s">
        <v>2431</v>
      </c>
      <c r="B765" t="str">
        <f>_xlfn.XLOOKUP(A765,SITE1!$S$4:$S$1223,SITE1!$T$4:$T$1223)</f>
        <v>DDRDQSP_IL07_NIL15</v>
      </c>
      <c r="C765" t="str" cm="1">
        <f t="array" ref="C765">_xlfn.TEXTJOIN(",",TRUE,_xlfn.UNIQUE(TRANSPOSE(_xlfn.MAP(_xlfn.XLOOKUP(A765,SITE1!$C$4:$C$1223,SITE1!$G$4:$L$1223),_xlfn.LAMBDA(_xlpm.x,IF(_xlpm.x&lt;&gt;"",TRIM(CLEAN(LEFT(_xlpm.x,FIND(".",_xlpm.x &amp; ".")-1))),""))))))</f>
        <v/>
      </c>
      <c r="D765">
        <v>121.79808</v>
      </c>
      <c r="E765">
        <v>36.210239999999999</v>
      </c>
      <c r="F765" t="str">
        <f>_xlfn.LET(_xlpm.raw,_xlfn.XLOOKUP(A765,SITE1!$C$4:$C$1223,SITE1!$E$4:$E$1223,_xlfn.XLOOKUP(A765,SITE1!$C$4:$C$1223,SITE1!$F$4:$F$1223)),_xlpm.cleanRaw,SUBSTITUTE(SUBSTITUTE(_xlpm.raw,"_PIN","."),"PIN","."),_xlpm.mainPart,MID(_xlpm.cleanRaw,2,FIND(".",_xlpm.cleanRaw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509023</v>
      </c>
      <c r="G765" t="str">
        <f>_xlfn.LET(_xlpm.raw,_xlfn.XLOOKUP(A765,SITE3!$C$4:$C$1223,SITE3!$E$4:$E$1223,_xlfn.XLOOKUP(A765,SITE3!$C$4:$C$1223,SITE3!$F$4:$F$1223)),_xlpm.cleanRaw,SUBSTITUTE(_xlpm.raw,"_PIN","."),_xlpm.mainPart,MID(_xlpm.cleanRaw,2,FIND(".",_xlpm.cleanRaw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806085</v>
      </c>
      <c r="H765" t="str">
        <f>_xlfn.LET(_xlpm.raw,_xlfn.XLOOKUP(A765,SITE5!$C$4:$C$1223,SITE5!$E$4:$E$1223,_xlfn.XLOOKUP(A765,SITE5!$C$4:$C$1223,SITE5!$F$4:$F$1223)),_xlpm.cleanRaw,SUBSTITUTE(_xlpm.raw,"_PIN","."),_xlpm.mainPart,MID(_xlpm.cleanRaw,2,FIND(".",_xlpm.cleanRaw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I765" t="str">
        <f>_xlfn.LET(_xlpm.raw,_xlfn.XLOOKUP(A765,SITE5!$C$4:$C$1223,SITE5!$E$4:$E$1223,_xlfn.XLOOKUP(A765,SITE5!$C$4:$C$1223,SITE5!$F$4:$F$1223)),_xlpm.cleanRaw,SUBSTITUTE(_xlpm.raw,"_PIN","."),_xlpm.mainPart,MID(_xlpm.cleanRaw,2,FIND(".",_xlpm.cleanRaw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J765" t="str">
        <f>""</f>
        <v/>
      </c>
      <c r="K765" t="str">
        <f t="shared" si="11"/>
        <v>AJ3;DDRDQSP_IL07_NIL15;;121.79808;36.21024;509023;806085;601009;601009;</v>
      </c>
    </row>
    <row r="766" spans="1:11">
      <c r="A766" t="s">
        <v>3888</v>
      </c>
      <c r="B766" t="str">
        <f>_xlfn.XLOOKUP(A766,SITE1!$S$4:$S$1223,SITE1!$T$4:$T$1223)</f>
        <v>VSS</v>
      </c>
      <c r="C766" t="str" cm="1">
        <f t="array" ref="C766">_xlfn.TEXTJOIN(",",TRUE,_xlfn.UNIQUE(TRANSPOSE(_xlfn.MAP(_xlfn.XLOOKUP(A766,SITE1!$C$4:$C$1223,SITE1!$G$4:$L$1223),_xlfn.LAMBDA(_xlpm.x,IF(_xlpm.x&lt;&gt;"",TRIM(CLEAN(LEFT(_xlpm.x,FIND(".",_xlpm.x &amp; ".")-1))),""))))))</f>
        <v/>
      </c>
      <c r="D766">
        <v>118.50624000000001</v>
      </c>
      <c r="E766">
        <v>36.210239999999999</v>
      </c>
      <c r="F766" t="str">
        <f>_xlfn.LET(_xlpm.raw,_xlfn.XLOOKUP(A766,SITE1!$C$4:$C$1223,SITE1!$E$4:$E$1223,_xlfn.XLOOKUP(A766,SITE1!$C$4:$C$1223,SITE1!$F$4:$F$1223)),_xlpm.cleanRaw,SUBSTITUTE(SUBSTITUTE(_xlpm.raw,"_PIN","."),"PIN","."),_xlpm.mainPart,MID(_xlpm.cleanRaw,2,FIND(".",_xlpm.cleanRaw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_xlfn.LET(_xlpm.raw,_xlfn.XLOOKUP(A766,SITE3!$C$4:$C$1223,SITE3!$E$4:$E$1223,_xlfn.XLOOKUP(A766,SITE3!$C$4:$C$1223,SITE3!$F$4:$F$1223)),_xlpm.cleanRaw,SUBSTITUTE(_xlpm.raw,"_PIN","."),_xlpm.mainPart,MID(_xlpm.cleanRaw,2,FIND(".",_xlpm.cleanRaw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6" t="str">
        <f>_xlfn.LET(_xlpm.raw,_xlfn.XLOOKUP(A766,SITE5!$C$4:$C$1223,SITE5!$E$4:$E$1223,_xlfn.XLOOKUP(A766,SITE5!$C$4:$C$1223,SITE5!$F$4:$F$1223)),_xlpm.cleanRaw,SUBSTITUTE(_xlpm.raw,"_PIN","."),_xlpm.mainPart,MID(_xlpm.cleanRaw,2,FIND(".",_xlpm.cleanRaw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6" t="str">
        <f>_xlfn.LET(_xlpm.raw,_xlfn.XLOOKUP(A766,SITE5!$C$4:$C$1223,SITE5!$E$4:$E$1223,_xlfn.XLOOKUP(A766,SITE5!$C$4:$C$1223,SITE5!$F$4:$F$1223)),_xlpm.cleanRaw,SUBSTITUTE(_xlpm.raw,"_PIN","."),_xlpm.mainPart,MID(_xlpm.cleanRaw,2,FIND(".",_xlpm.cleanRaw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6" t="str">
        <f>""</f>
        <v/>
      </c>
      <c r="K766" t="str">
        <f t="shared" si="11"/>
        <v>AJ4;VSS;;118.50624;36.21024;;;;;</v>
      </c>
    </row>
    <row r="767" spans="1:11">
      <c r="A767" t="s">
        <v>3890</v>
      </c>
      <c r="B767" t="str">
        <f>_xlfn.XLOOKUP(A767,SITE1!$S$4:$S$1223,SITE1!$T$4:$T$1223)</f>
        <v>VSS</v>
      </c>
      <c r="C767" t="str" cm="1">
        <f t="array" ref="C767">_xlfn.TEXTJOIN(",",TRUE,_xlfn.UNIQUE(TRANSPOSE(_xlfn.MAP(_xlfn.XLOOKUP(A767,SITE1!$C$4:$C$1223,SITE1!$G$4:$L$1223),_xlfn.LAMBDA(_xlpm.x,IF(_xlpm.x&lt;&gt;"",TRIM(CLEAN(LEFT(_xlpm.x,FIND(".",_xlpm.x &amp; ".")-1))),""))))))</f>
        <v/>
      </c>
      <c r="D767">
        <v>115.2144</v>
      </c>
      <c r="E767">
        <v>36.210239999999999</v>
      </c>
      <c r="F767" t="str">
        <f>_xlfn.LET(_xlpm.raw,_xlfn.XLOOKUP(A767,SITE1!$C$4:$C$1223,SITE1!$E$4:$E$1223,_xlfn.XLOOKUP(A767,SITE1!$C$4:$C$1223,SITE1!$F$4:$F$1223)),_xlpm.cleanRaw,SUBSTITUTE(SUBSTITUTE(_xlpm.raw,"_PIN","."),"PIN","."),_xlpm.mainPart,MID(_xlpm.cleanRaw,2,FIND(".",_xlpm.cleanRaw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_xlfn.LET(_xlpm.raw,_xlfn.XLOOKUP(A767,SITE3!$C$4:$C$1223,SITE3!$E$4:$E$1223,_xlfn.XLOOKUP(A767,SITE3!$C$4:$C$1223,SITE3!$F$4:$F$1223)),_xlpm.cleanRaw,SUBSTITUTE(_xlpm.raw,"_PIN","."),_xlpm.mainPart,MID(_xlpm.cleanRaw,2,FIND(".",_xlpm.cleanRaw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7" t="str">
        <f>_xlfn.LET(_xlpm.raw,_xlfn.XLOOKUP(A767,SITE5!$C$4:$C$1223,SITE5!$E$4:$E$1223,_xlfn.XLOOKUP(A767,SITE5!$C$4:$C$1223,SITE5!$F$4:$F$1223)),_xlpm.cleanRaw,SUBSTITUTE(_xlpm.raw,"_PIN","."),_xlpm.mainPart,MID(_xlpm.cleanRaw,2,FIND(".",_xlpm.cleanRaw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7" t="str">
        <f>_xlfn.LET(_xlpm.raw,_xlfn.XLOOKUP(A767,SITE5!$C$4:$C$1223,SITE5!$E$4:$E$1223,_xlfn.XLOOKUP(A767,SITE5!$C$4:$C$1223,SITE5!$F$4:$F$1223)),_xlpm.cleanRaw,SUBSTITUTE(_xlpm.raw,"_PIN","."),_xlpm.mainPart,MID(_xlpm.cleanRaw,2,FIND(".",_xlpm.cleanRaw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7" t="str">
        <f>""</f>
        <v/>
      </c>
      <c r="K767" t="str">
        <f t="shared" si="11"/>
        <v>AJ5;VSS;;115.2144;36.21024;;;;;</v>
      </c>
    </row>
    <row r="768" spans="1:11">
      <c r="A768" t="s">
        <v>3891</v>
      </c>
      <c r="B768" t="str">
        <f>_xlfn.XLOOKUP(A768,SITE1!$S$4:$S$1223,SITE1!$T$4:$T$1223)</f>
        <v>VSS</v>
      </c>
      <c r="C768" t="str" cm="1">
        <f t="array" ref="C768">_xlfn.TEXTJOIN(",",TRUE,_xlfn.UNIQUE(TRANSPOSE(_xlfn.MAP(_xlfn.XLOOKUP(A768,SITE1!$C$4:$C$1223,SITE1!$G$4:$L$1223),_xlfn.LAMBDA(_xlpm.x,IF(_xlpm.x&lt;&gt;"",TRIM(CLEAN(LEFT(_xlpm.x,FIND(".",_xlpm.x &amp; ".")-1))),""))))))</f>
        <v/>
      </c>
      <c r="D768">
        <v>111.92256</v>
      </c>
      <c r="E768">
        <v>36.210239999999999</v>
      </c>
      <c r="F768" t="str">
        <f>_xlfn.LET(_xlpm.raw,_xlfn.XLOOKUP(A768,SITE1!$C$4:$C$1223,SITE1!$E$4:$E$1223,_xlfn.XLOOKUP(A768,SITE1!$C$4:$C$1223,SITE1!$F$4:$F$1223)),_xlpm.cleanRaw,SUBSTITUTE(SUBSTITUTE(_xlpm.raw,"_PIN","."),"PIN","."),_xlpm.mainPart,MID(_xlpm.cleanRaw,2,FIND(".",_xlpm.cleanRaw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8" t="str">
        <f>_xlfn.LET(_xlpm.raw,_xlfn.XLOOKUP(A768,SITE3!$C$4:$C$1223,SITE3!$E$4:$E$1223,_xlfn.XLOOKUP(A768,SITE3!$C$4:$C$1223,SITE3!$F$4:$F$1223)),_xlpm.cleanRaw,SUBSTITUTE(_xlpm.raw,"_PIN","."),_xlpm.mainPart,MID(_xlpm.cleanRaw,2,FIND(".",_xlpm.cleanRaw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8" t="str">
        <f>_xlfn.LET(_xlpm.raw,_xlfn.XLOOKUP(A768,SITE5!$C$4:$C$1223,SITE5!$E$4:$E$1223,_xlfn.XLOOKUP(A768,SITE5!$C$4:$C$1223,SITE5!$F$4:$F$1223)),_xlpm.cleanRaw,SUBSTITUTE(_xlpm.raw,"_PIN","."),_xlpm.mainPart,MID(_xlpm.cleanRaw,2,FIND(".",_xlpm.cleanRaw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8" t="str">
        <f>_xlfn.LET(_xlpm.raw,_xlfn.XLOOKUP(A768,SITE5!$C$4:$C$1223,SITE5!$E$4:$E$1223,_xlfn.XLOOKUP(A768,SITE5!$C$4:$C$1223,SITE5!$F$4:$F$1223)),_xlpm.cleanRaw,SUBSTITUTE(_xlpm.raw,"_PIN","."),_xlpm.mainPart,MID(_xlpm.cleanRaw,2,FIND(".",_xlpm.cleanRaw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8" t="str">
        <f>""</f>
        <v/>
      </c>
      <c r="K768" t="str">
        <f t="shared" si="11"/>
        <v>AJ6;VSS;;111.92256;36.21024;;;;;</v>
      </c>
    </row>
    <row r="769" spans="1:11">
      <c r="A769" t="s">
        <v>3892</v>
      </c>
      <c r="B769" t="str">
        <f>_xlfn.XLOOKUP(A769,SITE1!$S$4:$S$1223,SITE1!$T$4:$T$1223)</f>
        <v>VSS</v>
      </c>
      <c r="C769" t="str" cm="1">
        <f t="array" ref="C769">_xlfn.TEXTJOIN(",",TRUE,_xlfn.UNIQUE(TRANSPOSE(_xlfn.MAP(_xlfn.XLOOKUP(A769,SITE1!$C$4:$C$1223,SITE1!$G$4:$L$1223),_xlfn.LAMBDA(_xlpm.x,IF(_xlpm.x&lt;&gt;"",TRIM(CLEAN(LEFT(_xlpm.x,FIND(".",_xlpm.x &amp; ".")-1))),""))))))</f>
        <v/>
      </c>
      <c r="D769">
        <v>108.63072</v>
      </c>
      <c r="E769">
        <v>36.210239999999999</v>
      </c>
      <c r="F769" t="str">
        <f>_xlfn.LET(_xlpm.raw,_xlfn.XLOOKUP(A769,SITE1!$C$4:$C$1223,SITE1!$E$4:$E$1223,_xlfn.XLOOKUP(A769,SITE1!$C$4:$C$1223,SITE1!$F$4:$F$1223)),_xlpm.cleanRaw,SUBSTITUTE(SUBSTITUTE(_xlpm.raw,"_PIN","."),"PIN","."),_xlpm.mainPart,MID(_xlpm.cleanRaw,2,FIND(".",_xlpm.cleanRaw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9" t="str">
        <f>_xlfn.LET(_xlpm.raw,_xlfn.XLOOKUP(A769,SITE3!$C$4:$C$1223,SITE3!$E$4:$E$1223,_xlfn.XLOOKUP(A769,SITE3!$C$4:$C$1223,SITE3!$F$4:$F$1223)),_xlpm.cleanRaw,SUBSTITUTE(_xlpm.raw,"_PIN","."),_xlpm.mainPart,MID(_xlpm.cleanRaw,2,FIND(".",_xlpm.cleanRaw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9" t="str">
        <f>_xlfn.LET(_xlpm.raw,_xlfn.XLOOKUP(A769,SITE5!$C$4:$C$1223,SITE5!$E$4:$E$1223,_xlfn.XLOOKUP(A769,SITE5!$C$4:$C$1223,SITE5!$F$4:$F$1223)),_xlpm.cleanRaw,SUBSTITUTE(_xlpm.raw,"_PIN","."),_xlpm.mainPart,MID(_xlpm.cleanRaw,2,FIND(".",_xlpm.cleanRaw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9" t="str">
        <f>_xlfn.LET(_xlpm.raw,_xlfn.XLOOKUP(A769,SITE5!$C$4:$C$1223,SITE5!$E$4:$E$1223,_xlfn.XLOOKUP(A769,SITE5!$C$4:$C$1223,SITE5!$F$4:$F$1223)),_xlpm.cleanRaw,SUBSTITUTE(_xlpm.raw,"_PIN","."),_xlpm.mainPart,MID(_xlpm.cleanRaw,2,FIND(".",_xlpm.cleanRaw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9" t="str">
        <f>""</f>
        <v/>
      </c>
      <c r="K769" t="str">
        <f t="shared" si="11"/>
        <v>AJ7;VSS;;108.63072;36.21024;;;;;</v>
      </c>
    </row>
    <row r="770" spans="1:11">
      <c r="A770" t="s">
        <v>3893</v>
      </c>
      <c r="B770" t="str">
        <f>_xlfn.XLOOKUP(A770,SITE1!$S$4:$S$1223,SITE1!$T$4:$T$1223)</f>
        <v>VSS</v>
      </c>
      <c r="C770" t="str" cm="1">
        <f t="array" ref="C770">_xlfn.TEXTJOIN(",",TRUE,_xlfn.UNIQUE(TRANSPOSE(_xlfn.MAP(_xlfn.XLOOKUP(A770,SITE1!$C$4:$C$1223,SITE1!$G$4:$L$1223),_xlfn.LAMBDA(_xlpm.x,IF(_xlpm.x&lt;&gt;"",TRIM(CLEAN(LEFT(_xlpm.x,FIND(".",_xlpm.x &amp; ".")-1))),""))))))</f>
        <v/>
      </c>
      <c r="D770">
        <v>105.33887999999899</v>
      </c>
      <c r="E770">
        <v>36.210239999999999</v>
      </c>
      <c r="F770" t="str">
        <f>_xlfn.LET(_xlpm.raw,_xlfn.XLOOKUP(A770,SITE1!$C$4:$C$1223,SITE1!$E$4:$E$1223,_xlfn.XLOOKUP(A770,SITE1!$C$4:$C$1223,SITE1!$F$4:$F$1223)),_xlpm.cleanRaw,SUBSTITUTE(SUBSTITUTE(_xlpm.raw,"_PIN","."),"PIN","."),_xlpm.mainPart,MID(_xlpm.cleanRaw,2,FIND(".",_xlpm.cleanRaw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0" t="str">
        <f>_xlfn.LET(_xlpm.raw,_xlfn.XLOOKUP(A770,SITE3!$C$4:$C$1223,SITE3!$E$4:$E$1223,_xlfn.XLOOKUP(A770,SITE3!$C$4:$C$1223,SITE3!$F$4:$F$1223)),_xlpm.cleanRaw,SUBSTITUTE(_xlpm.raw,"_PIN","."),_xlpm.mainPart,MID(_xlpm.cleanRaw,2,FIND(".",_xlpm.cleanRaw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0" t="str">
        <f>_xlfn.LET(_xlpm.raw,_xlfn.XLOOKUP(A770,SITE5!$C$4:$C$1223,SITE5!$E$4:$E$1223,_xlfn.XLOOKUP(A770,SITE5!$C$4:$C$1223,SITE5!$F$4:$F$1223)),_xlpm.cleanRaw,SUBSTITUTE(_xlpm.raw,"_PIN","."),_xlpm.mainPart,MID(_xlpm.cleanRaw,2,FIND(".",_xlpm.cleanRaw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0" t="str">
        <f>_xlfn.LET(_xlpm.raw,_xlfn.XLOOKUP(A770,SITE5!$C$4:$C$1223,SITE5!$E$4:$E$1223,_xlfn.XLOOKUP(A770,SITE5!$C$4:$C$1223,SITE5!$F$4:$F$1223)),_xlpm.cleanRaw,SUBSTITUTE(_xlpm.raw,"_PIN","."),_xlpm.mainPart,MID(_xlpm.cleanRaw,2,FIND(".",_xlpm.cleanRaw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0" t="str">
        <f>""</f>
        <v/>
      </c>
      <c r="K770" t="str">
        <f t="shared" ref="K770:K833" si="12">A770&amp;";"&amp;B770&amp;";"&amp;C770&amp;";"&amp;D770&amp;";"&amp;E770&amp;";"&amp;F770&amp;";"&amp;G770&amp;";"&amp;H770&amp;";"&amp;I770&amp;";"&amp;J770</f>
        <v>AJ8;VSS;;105.338879999999;36.21024;;;;;</v>
      </c>
    </row>
    <row r="771" spans="1:11">
      <c r="A771" t="s">
        <v>326</v>
      </c>
      <c r="B771" t="str">
        <f>_xlfn.XLOOKUP(A771,SITE1!$S$4:$S$1223,SITE1!$T$4:$T$1223)</f>
        <v>VCCIO_2</v>
      </c>
      <c r="C771" t="str" cm="1">
        <f t="array" ref="C771">_xlfn.TEXTJOIN(",",TRUE,_xlfn.UNIQUE(TRANSPOSE(_xlfn.MAP(_xlfn.XLOOKUP(A771,SITE1!$C$4:$C$1223,SITE1!$G$4:$L$1223),_xlfn.LAMBDA(_xlpm.x,IF(_xlpm.x&lt;&gt;"",TRIM(CLEAN(LEFT(_xlpm.x,FIND(".",_xlpm.x &amp; ".")-1))),""))))))</f>
        <v/>
      </c>
      <c r="D771">
        <v>102.04704</v>
      </c>
      <c r="E771">
        <v>36.210239999999999</v>
      </c>
      <c r="F771" t="str">
        <f>_xlfn.LET(_xlpm.raw,_xlfn.XLOOKUP(A771,SITE1!$C$4:$C$1223,SITE1!$E$4:$E$1223,_xlfn.XLOOKUP(A771,SITE1!$C$4:$C$1223,SITE1!$F$4:$F$1223)),_xlpm.cleanRaw,SUBSTITUTE(SUBSTITUTE(_xlpm.raw,"_PIN","."),"PIN","."),_xlpm.mainPart,MID(_xlpm.cleanRaw,2,FIND(".",_xlpm.cleanRaw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771" t="str">
        <f>_xlfn.LET(_xlpm.raw,_xlfn.XLOOKUP(A771,SITE3!$C$4:$C$1223,SITE3!$E$4:$E$1223,_xlfn.XLOOKUP(A771,SITE3!$C$4:$C$1223,SITE3!$F$4:$F$1223)),_xlpm.cleanRaw,SUBSTITUTE(_xlpm.raw,"_PIN","."),_xlpm.mainPart,MID(_xlpm.cleanRaw,2,FIND(".",_xlpm.cleanRaw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771" t="str">
        <f>_xlfn.LET(_xlpm.raw,_xlfn.XLOOKUP(A771,SITE5!$C$4:$C$1223,SITE5!$E$4:$E$1223,_xlfn.XLOOKUP(A771,SITE5!$C$4:$C$1223,SITE5!$F$4:$F$1223)),_xlpm.cleanRaw,SUBSTITUTE(_xlpm.raw,"_PIN","."),_xlpm.mainPart,MID(_xlpm.cleanRaw,2,FIND(".",_xlpm.cleanRaw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771" t="str">
        <f>_xlfn.LET(_xlpm.raw,_xlfn.XLOOKUP(A771,SITE5!$C$4:$C$1223,SITE5!$E$4:$E$1223,_xlfn.XLOOKUP(A771,SITE5!$C$4:$C$1223,SITE5!$F$4:$F$1223)),_xlpm.cleanRaw,SUBSTITUTE(_xlpm.raw,"_PIN","."),_xlpm.mainPart,MID(_xlpm.cleanRaw,2,FIND(".",_xlpm.cleanRaw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771" t="str">
        <f>""</f>
        <v/>
      </c>
      <c r="K771" t="str">
        <f t="shared" si="12"/>
        <v>AJ9;VCCIO_2;;102.04704;36.21024;508081;807030;602079;602079;</v>
      </c>
    </row>
    <row r="772" spans="1:11">
      <c r="A772" t="s">
        <v>3880</v>
      </c>
      <c r="B772" t="str">
        <f>_xlfn.XLOOKUP(A772,SITE1!$S$4:$S$1223,SITE1!$T$4:$T$1223)</f>
        <v>VSS</v>
      </c>
      <c r="C772" t="str" cm="1">
        <f t="array" ref="C772">_xlfn.TEXTJOIN(",",TRUE,_xlfn.UNIQUE(TRANSPOSE(_xlfn.MAP(_xlfn.XLOOKUP(A772,SITE1!$C$4:$C$1223,SITE1!$G$4:$L$1223),_xlfn.LAMBDA(_xlpm.x,IF(_xlpm.x&lt;&gt;"",TRIM(CLEAN(LEFT(_xlpm.x,FIND(".",_xlpm.x &amp; ".")-1))),""))))))</f>
        <v/>
      </c>
      <c r="D772">
        <v>95.463359999999597</v>
      </c>
      <c r="E772">
        <v>36.210239999999999</v>
      </c>
      <c r="F772" t="str">
        <f>_xlfn.LET(_xlpm.raw,_xlfn.XLOOKUP(A772,SITE1!$C$4:$C$1223,SITE1!$E$4:$E$1223,_xlfn.XLOOKUP(A772,SITE1!$C$4:$C$1223,SITE1!$F$4:$F$1223)),_xlpm.cleanRaw,SUBSTITUTE(SUBSTITUTE(_xlpm.raw,"_PIN","."),"PIN","."),_xlpm.mainPart,MID(_xlpm.cleanRaw,2,FIND(".",_xlpm.cleanRaw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2" t="str">
        <f>_xlfn.LET(_xlpm.raw,_xlfn.XLOOKUP(A772,SITE3!$C$4:$C$1223,SITE3!$E$4:$E$1223,_xlfn.XLOOKUP(A772,SITE3!$C$4:$C$1223,SITE3!$F$4:$F$1223)),_xlpm.cleanRaw,SUBSTITUTE(_xlpm.raw,"_PIN","."),_xlpm.mainPart,MID(_xlpm.cleanRaw,2,FIND(".",_xlpm.cleanRaw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2" t="str">
        <f>_xlfn.LET(_xlpm.raw,_xlfn.XLOOKUP(A772,SITE5!$C$4:$C$1223,SITE5!$E$4:$E$1223,_xlfn.XLOOKUP(A772,SITE5!$C$4:$C$1223,SITE5!$F$4:$F$1223)),_xlpm.cleanRaw,SUBSTITUTE(_xlpm.raw,"_PIN","."),_xlpm.mainPart,MID(_xlpm.cleanRaw,2,FIND(".",_xlpm.cleanRaw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2" t="str">
        <f>_xlfn.LET(_xlpm.raw,_xlfn.XLOOKUP(A772,SITE5!$C$4:$C$1223,SITE5!$E$4:$E$1223,_xlfn.XLOOKUP(A772,SITE5!$C$4:$C$1223,SITE5!$F$4:$F$1223)),_xlpm.cleanRaw,SUBSTITUTE(_xlpm.raw,"_PIN","."),_xlpm.mainPart,MID(_xlpm.cleanRaw,2,FIND(".",_xlpm.cleanRaw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2" t="str">
        <f>""</f>
        <v/>
      </c>
      <c r="K772" t="str">
        <f t="shared" si="12"/>
        <v>AJ11;VSS;;95.4633599999996;36.21024;;;;;</v>
      </c>
    </row>
    <row r="773" spans="1:11">
      <c r="A773" t="s">
        <v>3559</v>
      </c>
      <c r="B773" t="str">
        <f>_xlfn.XLOOKUP(A773,SITE1!$S$4:$S$1223,SITE1!$T$4:$T$1223)</f>
        <v>VCCCORE</v>
      </c>
      <c r="C773" t="str" cm="1">
        <f t="array" ref="C773">_xlfn.TEXTJOIN(",",TRUE,_xlfn.UNIQUE(TRANSPOSE(_xlfn.MAP(_xlfn.XLOOKUP(A773,SITE1!$C$4:$C$1223,SITE1!$G$4:$L$1223),_xlfn.LAMBDA(_xlpm.x,IF(_xlpm.x&lt;&gt;"",TRIM(CLEAN(LEFT(_xlpm.x,FIND(".",_xlpm.x &amp; ".")-1))),""))))))</f>
        <v/>
      </c>
      <c r="D773">
        <v>92.171519999999603</v>
      </c>
      <c r="E773">
        <v>36.210239999999999</v>
      </c>
      <c r="F773" t="str">
        <f>_xlfn.LET(_xlpm.raw,_xlfn.XLOOKUP(A773,SITE1!$C$4:$C$1223,SITE1!$E$4:$E$1223,_xlfn.XLOOKUP(A773,SITE1!$C$4:$C$1223,SITE1!$F$4:$F$1223)),_xlpm.cleanRaw,SUBSTITUTE(SUBSTITUTE(_xlpm.raw,"_PIN","."),"PIN","."),_xlpm.mainPart,MID(_xlpm.cleanRaw,2,FIND(".",_xlpm.cleanRaw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3" t="str">
        <f>_xlfn.LET(_xlpm.raw,_xlfn.XLOOKUP(A773,SITE3!$C$4:$C$1223,SITE3!$E$4:$E$1223,_xlfn.XLOOKUP(A773,SITE3!$C$4:$C$1223,SITE3!$F$4:$F$1223)),_xlpm.cleanRaw,SUBSTITUTE(_xlpm.raw,"_PIN","."),_xlpm.mainPart,MID(_xlpm.cleanRaw,2,FIND(".",_xlpm.cleanRaw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3" t="str">
        <f>_xlfn.LET(_xlpm.raw,_xlfn.XLOOKUP(A773,SITE5!$C$4:$C$1223,SITE5!$E$4:$E$1223,_xlfn.XLOOKUP(A773,SITE5!$C$4:$C$1223,SITE5!$F$4:$F$1223)),_xlpm.cleanRaw,SUBSTITUTE(_xlpm.raw,"_PIN","."),_xlpm.mainPart,MID(_xlpm.cleanRaw,2,FIND(".",_xlpm.cleanRaw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3" t="str">
        <f>_xlfn.LET(_xlpm.raw,_xlfn.XLOOKUP(A773,SITE5!$C$4:$C$1223,SITE5!$E$4:$E$1223,_xlfn.XLOOKUP(A773,SITE5!$C$4:$C$1223,SITE5!$F$4:$F$1223)),_xlpm.cleanRaw,SUBSTITUTE(_xlpm.raw,"_PIN","."),_xlpm.mainPart,MID(_xlpm.cleanRaw,2,FIND(".",_xlpm.cleanRaw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3" t="str">
        <f>""</f>
        <v/>
      </c>
      <c r="K773" t="str">
        <f t="shared" si="12"/>
        <v>AJ12;VCCCORE;;92.1715199999996;36.21024;;;;;</v>
      </c>
    </row>
    <row r="774" spans="1:11">
      <c r="A774" t="s">
        <v>3560</v>
      </c>
      <c r="B774" t="str">
        <f>_xlfn.XLOOKUP(A774,SITE1!$S$4:$S$1223,SITE1!$T$4:$T$1223)</f>
        <v>VCCCORE</v>
      </c>
      <c r="C774" t="str" cm="1">
        <f t="array" ref="C774">_xlfn.TEXTJOIN(",",TRUE,_xlfn.UNIQUE(TRANSPOSE(_xlfn.MAP(_xlfn.XLOOKUP(A774,SITE1!$C$4:$C$1223,SITE1!$G$4:$L$1223),_xlfn.LAMBDA(_xlpm.x,IF(_xlpm.x&lt;&gt;"",TRIM(CLEAN(LEFT(_xlpm.x,FIND(".",_xlpm.x &amp; ".")-1))),""))))))</f>
        <v/>
      </c>
      <c r="D774">
        <v>88.879679999999595</v>
      </c>
      <c r="E774">
        <v>36.210239999999999</v>
      </c>
      <c r="F774" t="str">
        <f>_xlfn.LET(_xlpm.raw,_xlfn.XLOOKUP(A774,SITE1!$C$4:$C$1223,SITE1!$E$4:$E$1223,_xlfn.XLOOKUP(A774,SITE1!$C$4:$C$1223,SITE1!$F$4:$F$1223)),_xlpm.cleanRaw,SUBSTITUTE(SUBSTITUTE(_xlpm.raw,"_PIN","."),"PIN","."),_xlpm.mainPart,MID(_xlpm.cleanRaw,2,FIND(".",_xlpm.cleanRaw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4" t="str">
        <f>_xlfn.LET(_xlpm.raw,_xlfn.XLOOKUP(A774,SITE3!$C$4:$C$1223,SITE3!$E$4:$E$1223,_xlfn.XLOOKUP(A774,SITE3!$C$4:$C$1223,SITE3!$F$4:$F$1223)),_xlpm.cleanRaw,SUBSTITUTE(_xlpm.raw,"_PIN","."),_xlpm.mainPart,MID(_xlpm.cleanRaw,2,FIND(".",_xlpm.cleanRaw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4" t="str">
        <f>_xlfn.LET(_xlpm.raw,_xlfn.XLOOKUP(A774,SITE5!$C$4:$C$1223,SITE5!$E$4:$E$1223,_xlfn.XLOOKUP(A774,SITE5!$C$4:$C$1223,SITE5!$F$4:$F$1223)),_xlpm.cleanRaw,SUBSTITUTE(_xlpm.raw,"_PIN","."),_xlpm.mainPart,MID(_xlpm.cleanRaw,2,FIND(".",_xlpm.cleanRaw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4" t="str">
        <f>_xlfn.LET(_xlpm.raw,_xlfn.XLOOKUP(A774,SITE5!$C$4:$C$1223,SITE5!$E$4:$E$1223,_xlfn.XLOOKUP(A774,SITE5!$C$4:$C$1223,SITE5!$F$4:$F$1223)),_xlpm.cleanRaw,SUBSTITUTE(_xlpm.raw,"_PIN","."),_xlpm.mainPart,MID(_xlpm.cleanRaw,2,FIND(".",_xlpm.cleanRaw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4" t="str">
        <f>""</f>
        <v/>
      </c>
      <c r="K774" t="str">
        <f t="shared" si="12"/>
        <v>AJ13;VCCCORE;;88.8796799999996;36.21024;;;;;</v>
      </c>
    </row>
    <row r="775" spans="1:11">
      <c r="A775" t="s">
        <v>3561</v>
      </c>
      <c r="B775" t="str">
        <f>_xlfn.XLOOKUP(A775,SITE1!$S$4:$S$1223,SITE1!$T$4:$T$1223)</f>
        <v>VCCCORE</v>
      </c>
      <c r="C775" t="str" cm="1">
        <f t="array" ref="C775">_xlfn.TEXTJOIN(",",TRUE,_xlfn.UNIQUE(TRANSPOSE(_xlfn.MAP(_xlfn.XLOOKUP(A775,SITE1!$C$4:$C$1223,SITE1!$G$4:$L$1223),_xlfn.LAMBDA(_xlpm.x,IF(_xlpm.x&lt;&gt;"",TRIM(CLEAN(LEFT(_xlpm.x,FIND(".",_xlpm.x &amp; ".")-1))),""))))))</f>
        <v/>
      </c>
      <c r="D775">
        <v>85.58784</v>
      </c>
      <c r="E775">
        <v>36.210239999999999</v>
      </c>
      <c r="F775" t="str">
        <f>_xlfn.LET(_xlpm.raw,_xlfn.XLOOKUP(A775,SITE1!$C$4:$C$1223,SITE1!$E$4:$E$1223,_xlfn.XLOOKUP(A775,SITE1!$C$4:$C$1223,SITE1!$F$4:$F$1223)),_xlpm.cleanRaw,SUBSTITUTE(SUBSTITUTE(_xlpm.raw,"_PIN","."),"PIN","."),_xlpm.mainPart,MID(_xlpm.cleanRaw,2,FIND(".",_xlpm.cleanRaw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5" t="str">
        <f>_xlfn.LET(_xlpm.raw,_xlfn.XLOOKUP(A775,SITE3!$C$4:$C$1223,SITE3!$E$4:$E$1223,_xlfn.XLOOKUP(A775,SITE3!$C$4:$C$1223,SITE3!$F$4:$F$1223)),_xlpm.cleanRaw,SUBSTITUTE(_xlpm.raw,"_PIN","."),_xlpm.mainPart,MID(_xlpm.cleanRaw,2,FIND(".",_xlpm.cleanRaw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5" t="str">
        <f>_xlfn.LET(_xlpm.raw,_xlfn.XLOOKUP(A775,SITE5!$C$4:$C$1223,SITE5!$E$4:$E$1223,_xlfn.XLOOKUP(A775,SITE5!$C$4:$C$1223,SITE5!$F$4:$F$1223)),_xlpm.cleanRaw,SUBSTITUTE(_xlpm.raw,"_PIN","."),_xlpm.mainPart,MID(_xlpm.cleanRaw,2,FIND(".",_xlpm.cleanRaw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5" t="str">
        <f>_xlfn.LET(_xlpm.raw,_xlfn.XLOOKUP(A775,SITE5!$C$4:$C$1223,SITE5!$E$4:$E$1223,_xlfn.XLOOKUP(A775,SITE5!$C$4:$C$1223,SITE5!$F$4:$F$1223)),_xlpm.cleanRaw,SUBSTITUTE(_xlpm.raw,"_PIN","."),_xlpm.mainPart,MID(_xlpm.cleanRaw,2,FIND(".",_xlpm.cleanRaw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5" t="str">
        <f>""</f>
        <v/>
      </c>
      <c r="K775" t="str">
        <f t="shared" si="12"/>
        <v>AJ14;VCCCORE;;85.58784;36.21024;;;;;</v>
      </c>
    </row>
    <row r="776" spans="1:11">
      <c r="A776" t="s">
        <v>3562</v>
      </c>
      <c r="B776" t="str">
        <f>_xlfn.XLOOKUP(A776,SITE1!$S$4:$S$1223,SITE1!$T$4:$T$1223)</f>
        <v>VCCCORE</v>
      </c>
      <c r="C776" t="str" cm="1">
        <f t="array" ref="C776">_xlfn.TEXTJOIN(",",TRUE,_xlfn.UNIQUE(TRANSPOSE(_xlfn.MAP(_xlfn.XLOOKUP(A776,SITE1!$C$4:$C$1223,SITE1!$G$4:$L$1223),_xlfn.LAMBDA(_xlpm.x,IF(_xlpm.x&lt;&gt;"",TRIM(CLEAN(LEFT(_xlpm.x,FIND(".",_xlpm.x &amp; ".")-1))),""))))))</f>
        <v/>
      </c>
      <c r="D776">
        <v>82.296000000000006</v>
      </c>
      <c r="E776">
        <v>36.210239999999999</v>
      </c>
      <c r="F776" t="str">
        <f>_xlfn.LET(_xlpm.raw,_xlfn.XLOOKUP(A776,SITE1!$C$4:$C$1223,SITE1!$E$4:$E$1223,_xlfn.XLOOKUP(A776,SITE1!$C$4:$C$1223,SITE1!$F$4:$F$1223)),_xlpm.cleanRaw,SUBSTITUTE(SUBSTITUTE(_xlpm.raw,"_PIN","."),"PIN","."),_xlpm.mainPart,MID(_xlpm.cleanRaw,2,FIND(".",_xlpm.cleanRaw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6" t="str">
        <f>_xlfn.LET(_xlpm.raw,_xlfn.XLOOKUP(A776,SITE3!$C$4:$C$1223,SITE3!$E$4:$E$1223,_xlfn.XLOOKUP(A776,SITE3!$C$4:$C$1223,SITE3!$F$4:$F$1223)),_xlpm.cleanRaw,SUBSTITUTE(_xlpm.raw,"_PIN","."),_xlpm.mainPart,MID(_xlpm.cleanRaw,2,FIND(".",_xlpm.cleanRaw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6" t="str">
        <f>_xlfn.LET(_xlpm.raw,_xlfn.XLOOKUP(A776,SITE5!$C$4:$C$1223,SITE5!$E$4:$E$1223,_xlfn.XLOOKUP(A776,SITE5!$C$4:$C$1223,SITE5!$F$4:$F$1223)),_xlpm.cleanRaw,SUBSTITUTE(_xlpm.raw,"_PIN","."),_xlpm.mainPart,MID(_xlpm.cleanRaw,2,FIND(".",_xlpm.cleanRaw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6" t="str">
        <f>_xlfn.LET(_xlpm.raw,_xlfn.XLOOKUP(A776,SITE5!$C$4:$C$1223,SITE5!$E$4:$E$1223,_xlfn.XLOOKUP(A776,SITE5!$C$4:$C$1223,SITE5!$F$4:$F$1223)),_xlpm.cleanRaw,SUBSTITUTE(_xlpm.raw,"_PIN","."),_xlpm.mainPart,MID(_xlpm.cleanRaw,2,FIND(".",_xlpm.cleanRaw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6" t="str">
        <f>""</f>
        <v/>
      </c>
      <c r="K776" t="str">
        <f t="shared" si="12"/>
        <v>AJ15;VCCCORE;;82.296;36.21024;;;;;</v>
      </c>
    </row>
    <row r="777" spans="1:11">
      <c r="A777" t="s">
        <v>3563</v>
      </c>
      <c r="B777" t="str">
        <f>_xlfn.XLOOKUP(A777,SITE1!$S$4:$S$1223,SITE1!$T$4:$T$1223)</f>
        <v>VCCCORE</v>
      </c>
      <c r="C777" t="str" cm="1">
        <f t="array" ref="C777">_xlfn.TEXTJOIN(",",TRUE,_xlfn.UNIQUE(TRANSPOSE(_xlfn.MAP(_xlfn.XLOOKUP(A777,SITE1!$C$4:$C$1223,SITE1!$G$4:$L$1223),_xlfn.LAMBDA(_xlpm.x,IF(_xlpm.x&lt;&gt;"",TRIM(CLEAN(LEFT(_xlpm.x,FIND(".",_xlpm.x &amp; ".")-1))),""))))))</f>
        <v/>
      </c>
      <c r="D777">
        <v>79.004159999999999</v>
      </c>
      <c r="E777">
        <v>36.210239999999999</v>
      </c>
      <c r="F777" t="str">
        <f>_xlfn.LET(_xlpm.raw,_xlfn.XLOOKUP(A777,SITE1!$C$4:$C$1223,SITE1!$E$4:$E$1223,_xlfn.XLOOKUP(A777,SITE1!$C$4:$C$1223,SITE1!$F$4:$F$1223)),_xlpm.cleanRaw,SUBSTITUTE(SUBSTITUTE(_xlpm.raw,"_PIN","."),"PIN","."),_xlpm.mainPart,MID(_xlpm.cleanRaw,2,FIND(".",_xlpm.cleanRaw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7" t="str">
        <f>_xlfn.LET(_xlpm.raw,_xlfn.XLOOKUP(A777,SITE3!$C$4:$C$1223,SITE3!$E$4:$E$1223,_xlfn.XLOOKUP(A777,SITE3!$C$4:$C$1223,SITE3!$F$4:$F$1223)),_xlpm.cleanRaw,SUBSTITUTE(_xlpm.raw,"_PIN","."),_xlpm.mainPart,MID(_xlpm.cleanRaw,2,FIND(".",_xlpm.cleanRaw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7" t="str">
        <f>_xlfn.LET(_xlpm.raw,_xlfn.XLOOKUP(A777,SITE5!$C$4:$C$1223,SITE5!$E$4:$E$1223,_xlfn.XLOOKUP(A777,SITE5!$C$4:$C$1223,SITE5!$F$4:$F$1223)),_xlpm.cleanRaw,SUBSTITUTE(_xlpm.raw,"_PIN","."),_xlpm.mainPart,MID(_xlpm.cleanRaw,2,FIND(".",_xlpm.cleanRaw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7" t="str">
        <f>_xlfn.LET(_xlpm.raw,_xlfn.XLOOKUP(A777,SITE5!$C$4:$C$1223,SITE5!$E$4:$E$1223,_xlfn.XLOOKUP(A777,SITE5!$C$4:$C$1223,SITE5!$F$4:$F$1223)),_xlpm.cleanRaw,SUBSTITUTE(_xlpm.raw,"_PIN","."),_xlpm.mainPart,MID(_xlpm.cleanRaw,2,FIND(".",_xlpm.cleanRaw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7" t="str">
        <f>""</f>
        <v/>
      </c>
      <c r="K777" t="str">
        <f t="shared" si="12"/>
        <v>AJ16;VCCCORE;;79.00416;36.21024;;;;;</v>
      </c>
    </row>
    <row r="778" spans="1:11">
      <c r="A778" t="s">
        <v>3564</v>
      </c>
      <c r="B778" t="str">
        <f>_xlfn.XLOOKUP(A778,SITE1!$S$4:$S$1223,SITE1!$T$4:$T$1223)</f>
        <v>VCCCORE</v>
      </c>
      <c r="C778" t="str" cm="1">
        <f t="array" ref="C778">_xlfn.TEXTJOIN(",",TRUE,_xlfn.UNIQUE(TRANSPOSE(_xlfn.MAP(_xlfn.XLOOKUP(A778,SITE1!$C$4:$C$1223,SITE1!$G$4:$L$1223),_xlfn.LAMBDA(_xlpm.x,IF(_xlpm.x&lt;&gt;"",TRIM(CLEAN(LEFT(_xlpm.x,FIND(".",_xlpm.x &amp; ".")-1))),""))))))</f>
        <v/>
      </c>
      <c r="D778">
        <v>75.712320000000005</v>
      </c>
      <c r="E778">
        <v>36.210239999999999</v>
      </c>
      <c r="F778" t="str">
        <f>_xlfn.LET(_xlpm.raw,_xlfn.XLOOKUP(A778,SITE1!$C$4:$C$1223,SITE1!$E$4:$E$1223,_xlfn.XLOOKUP(A778,SITE1!$C$4:$C$1223,SITE1!$F$4:$F$1223)),_xlpm.cleanRaw,SUBSTITUTE(SUBSTITUTE(_xlpm.raw,"_PIN","."),"PIN","."),_xlpm.mainPart,MID(_xlpm.cleanRaw,2,FIND(".",_xlpm.cleanRaw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8" t="str">
        <f>_xlfn.LET(_xlpm.raw,_xlfn.XLOOKUP(A778,SITE3!$C$4:$C$1223,SITE3!$E$4:$E$1223,_xlfn.XLOOKUP(A778,SITE3!$C$4:$C$1223,SITE3!$F$4:$F$1223)),_xlpm.cleanRaw,SUBSTITUTE(_xlpm.raw,"_PIN","."),_xlpm.mainPart,MID(_xlpm.cleanRaw,2,FIND(".",_xlpm.cleanRaw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8" t="str">
        <f>_xlfn.LET(_xlpm.raw,_xlfn.XLOOKUP(A778,SITE5!$C$4:$C$1223,SITE5!$E$4:$E$1223,_xlfn.XLOOKUP(A778,SITE5!$C$4:$C$1223,SITE5!$F$4:$F$1223)),_xlpm.cleanRaw,SUBSTITUTE(_xlpm.raw,"_PIN","."),_xlpm.mainPart,MID(_xlpm.cleanRaw,2,FIND(".",_xlpm.cleanRaw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8" t="str">
        <f>_xlfn.LET(_xlpm.raw,_xlfn.XLOOKUP(A778,SITE5!$C$4:$C$1223,SITE5!$E$4:$E$1223,_xlfn.XLOOKUP(A778,SITE5!$C$4:$C$1223,SITE5!$F$4:$F$1223)),_xlpm.cleanRaw,SUBSTITUTE(_xlpm.raw,"_PIN","."),_xlpm.mainPart,MID(_xlpm.cleanRaw,2,FIND(".",_xlpm.cleanRaw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8" t="str">
        <f>""</f>
        <v/>
      </c>
      <c r="K778" t="str">
        <f t="shared" si="12"/>
        <v>AJ17;VCCCORE;;75.71232;36.21024;;;;;</v>
      </c>
    </row>
    <row r="779" spans="1:11">
      <c r="A779" t="s">
        <v>3565</v>
      </c>
      <c r="B779" t="str">
        <f>_xlfn.XLOOKUP(A779,SITE1!$S$4:$S$1223,SITE1!$T$4:$T$1223)</f>
        <v>VCCCORE</v>
      </c>
      <c r="C779" t="str" cm="1">
        <f t="array" ref="C779">_xlfn.TEXTJOIN(",",TRUE,_xlfn.UNIQUE(TRANSPOSE(_xlfn.MAP(_xlfn.XLOOKUP(A779,SITE1!$C$4:$C$1223,SITE1!$G$4:$L$1223),_xlfn.LAMBDA(_xlpm.x,IF(_xlpm.x&lt;&gt;"",TRIM(CLEAN(LEFT(_xlpm.x,FIND(".",_xlpm.x &amp; ".")-1))),""))))))</f>
        <v/>
      </c>
      <c r="D779">
        <v>72.420479999999998</v>
      </c>
      <c r="E779">
        <v>36.210239999999999</v>
      </c>
      <c r="F779" t="str">
        <f>_xlfn.LET(_xlpm.raw,_xlfn.XLOOKUP(A779,SITE1!$C$4:$C$1223,SITE1!$E$4:$E$1223,_xlfn.XLOOKUP(A779,SITE1!$C$4:$C$1223,SITE1!$F$4:$F$1223)),_xlpm.cleanRaw,SUBSTITUTE(SUBSTITUTE(_xlpm.raw,"_PIN","."),"PIN","."),_xlpm.mainPart,MID(_xlpm.cleanRaw,2,FIND(".",_xlpm.cleanRaw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9" t="str">
        <f>_xlfn.LET(_xlpm.raw,_xlfn.XLOOKUP(A779,SITE3!$C$4:$C$1223,SITE3!$E$4:$E$1223,_xlfn.XLOOKUP(A779,SITE3!$C$4:$C$1223,SITE3!$F$4:$F$1223)),_xlpm.cleanRaw,SUBSTITUTE(_xlpm.raw,"_PIN","."),_xlpm.mainPart,MID(_xlpm.cleanRaw,2,FIND(".",_xlpm.cleanRaw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9" t="str">
        <f>_xlfn.LET(_xlpm.raw,_xlfn.XLOOKUP(A779,SITE5!$C$4:$C$1223,SITE5!$E$4:$E$1223,_xlfn.XLOOKUP(A779,SITE5!$C$4:$C$1223,SITE5!$F$4:$F$1223)),_xlpm.cleanRaw,SUBSTITUTE(_xlpm.raw,"_PIN","."),_xlpm.mainPart,MID(_xlpm.cleanRaw,2,FIND(".",_xlpm.cleanRaw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9" t="str">
        <f>_xlfn.LET(_xlpm.raw,_xlfn.XLOOKUP(A779,SITE5!$C$4:$C$1223,SITE5!$E$4:$E$1223,_xlfn.XLOOKUP(A779,SITE5!$C$4:$C$1223,SITE5!$F$4:$F$1223)),_xlpm.cleanRaw,SUBSTITUTE(_xlpm.raw,"_PIN","."),_xlpm.mainPart,MID(_xlpm.cleanRaw,2,FIND(".",_xlpm.cleanRaw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9" t="str">
        <f>""</f>
        <v/>
      </c>
      <c r="K779" t="str">
        <f t="shared" si="12"/>
        <v>AJ18;VCCCORE;;72.42048;36.21024;;;;;</v>
      </c>
    </row>
    <row r="780" spans="1:11">
      <c r="A780" t="s">
        <v>3566</v>
      </c>
      <c r="B780" t="str">
        <f>_xlfn.XLOOKUP(A780,SITE1!$S$4:$S$1223,SITE1!$T$4:$T$1223)</f>
        <v>VCCCORE</v>
      </c>
      <c r="C780" t="str" cm="1">
        <f t="array" ref="C780">_xlfn.TEXTJOIN(",",TRUE,_xlfn.UNIQUE(TRANSPOSE(_xlfn.MAP(_xlfn.XLOOKUP(A780,SITE1!$C$4:$C$1223,SITE1!$G$4:$L$1223),_xlfn.LAMBDA(_xlpm.x,IF(_xlpm.x&lt;&gt;"",TRIM(CLEAN(LEFT(_xlpm.x,FIND(".",_xlpm.x &amp; ".")-1))),""))))))</f>
        <v/>
      </c>
      <c r="D780">
        <v>69.128639999999905</v>
      </c>
      <c r="E780">
        <v>36.210239999999999</v>
      </c>
      <c r="F780" t="str">
        <f>_xlfn.LET(_xlpm.raw,_xlfn.XLOOKUP(A780,SITE1!$C$4:$C$1223,SITE1!$E$4:$E$1223,_xlfn.XLOOKUP(A780,SITE1!$C$4:$C$1223,SITE1!$F$4:$F$1223)),_xlpm.cleanRaw,SUBSTITUTE(SUBSTITUTE(_xlpm.raw,"_PIN","."),"PIN","."),_xlpm.mainPart,MID(_xlpm.cleanRaw,2,FIND(".",_xlpm.cleanRaw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0" t="str">
        <f>_xlfn.LET(_xlpm.raw,_xlfn.XLOOKUP(A780,SITE3!$C$4:$C$1223,SITE3!$E$4:$E$1223,_xlfn.XLOOKUP(A780,SITE3!$C$4:$C$1223,SITE3!$F$4:$F$1223)),_xlpm.cleanRaw,SUBSTITUTE(_xlpm.raw,"_PIN","."),_xlpm.mainPart,MID(_xlpm.cleanRaw,2,FIND(".",_xlpm.cleanRaw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0" t="str">
        <f>_xlfn.LET(_xlpm.raw,_xlfn.XLOOKUP(A780,SITE5!$C$4:$C$1223,SITE5!$E$4:$E$1223,_xlfn.XLOOKUP(A780,SITE5!$C$4:$C$1223,SITE5!$F$4:$F$1223)),_xlpm.cleanRaw,SUBSTITUTE(_xlpm.raw,"_PIN","."),_xlpm.mainPart,MID(_xlpm.cleanRaw,2,FIND(".",_xlpm.cleanRaw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0" t="str">
        <f>_xlfn.LET(_xlpm.raw,_xlfn.XLOOKUP(A780,SITE5!$C$4:$C$1223,SITE5!$E$4:$E$1223,_xlfn.XLOOKUP(A780,SITE5!$C$4:$C$1223,SITE5!$F$4:$F$1223)),_xlpm.cleanRaw,SUBSTITUTE(_xlpm.raw,"_PIN","."),_xlpm.mainPart,MID(_xlpm.cleanRaw,2,FIND(".",_xlpm.cleanRaw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0" t="str">
        <f>""</f>
        <v/>
      </c>
      <c r="K780" t="str">
        <f t="shared" si="12"/>
        <v>AJ19;VCCCORE;;69.1286399999999;36.21024;;;;;</v>
      </c>
    </row>
    <row r="781" spans="1:11">
      <c r="A781" t="s">
        <v>3567</v>
      </c>
      <c r="B781" t="str">
        <f>_xlfn.XLOOKUP(A781,SITE1!$S$4:$S$1223,SITE1!$T$4:$T$1223)</f>
        <v>VCCCORE</v>
      </c>
      <c r="C781" t="str" cm="1">
        <f t="array" ref="C781">_xlfn.TEXTJOIN(",",TRUE,_xlfn.UNIQUE(TRANSPOSE(_xlfn.MAP(_xlfn.XLOOKUP(A781,SITE1!$C$4:$C$1223,SITE1!$G$4:$L$1223),_xlfn.LAMBDA(_xlpm.x,IF(_xlpm.x&lt;&gt;"",TRIM(CLEAN(LEFT(_xlpm.x,FIND(".",_xlpm.x &amp; ".")-1))),""))))))</f>
        <v/>
      </c>
      <c r="D781">
        <v>65.836799999999997</v>
      </c>
      <c r="E781">
        <v>36.210239999999999</v>
      </c>
      <c r="F781" t="str">
        <f>_xlfn.LET(_xlpm.raw,_xlfn.XLOOKUP(A781,SITE1!$C$4:$C$1223,SITE1!$E$4:$E$1223,_xlfn.XLOOKUP(A781,SITE1!$C$4:$C$1223,SITE1!$F$4:$F$1223)),_xlpm.cleanRaw,SUBSTITUTE(SUBSTITUTE(_xlpm.raw,"_PIN","."),"PIN","."),_xlpm.mainPart,MID(_xlpm.cleanRaw,2,FIND(".",_xlpm.cleanRaw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1" t="str">
        <f>_xlfn.LET(_xlpm.raw,_xlfn.XLOOKUP(A781,SITE3!$C$4:$C$1223,SITE3!$E$4:$E$1223,_xlfn.XLOOKUP(A781,SITE3!$C$4:$C$1223,SITE3!$F$4:$F$1223)),_xlpm.cleanRaw,SUBSTITUTE(_xlpm.raw,"_PIN","."),_xlpm.mainPart,MID(_xlpm.cleanRaw,2,FIND(".",_xlpm.cleanRaw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1" t="str">
        <f>_xlfn.LET(_xlpm.raw,_xlfn.XLOOKUP(A781,SITE5!$C$4:$C$1223,SITE5!$E$4:$E$1223,_xlfn.XLOOKUP(A781,SITE5!$C$4:$C$1223,SITE5!$F$4:$F$1223)),_xlpm.cleanRaw,SUBSTITUTE(_xlpm.raw,"_PIN","."),_xlpm.mainPart,MID(_xlpm.cleanRaw,2,FIND(".",_xlpm.cleanRaw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1" t="str">
        <f>_xlfn.LET(_xlpm.raw,_xlfn.XLOOKUP(A781,SITE5!$C$4:$C$1223,SITE5!$E$4:$E$1223,_xlfn.XLOOKUP(A781,SITE5!$C$4:$C$1223,SITE5!$F$4:$F$1223)),_xlpm.cleanRaw,SUBSTITUTE(_xlpm.raw,"_PIN","."),_xlpm.mainPart,MID(_xlpm.cleanRaw,2,FIND(".",_xlpm.cleanRaw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1" t="str">
        <f>""</f>
        <v/>
      </c>
      <c r="K781" t="str">
        <f t="shared" si="12"/>
        <v>AJ20;VCCCORE;;65.8368;36.21024;;;;;</v>
      </c>
    </row>
    <row r="782" spans="1:11">
      <c r="A782" t="s">
        <v>3568</v>
      </c>
      <c r="B782" t="str">
        <f>_xlfn.XLOOKUP(A782,SITE1!$S$4:$S$1223,SITE1!$T$4:$T$1223)</f>
        <v>VCCCORE</v>
      </c>
      <c r="C782" t="str" cm="1">
        <f t="array" ref="C782">_xlfn.TEXTJOIN(",",TRUE,_xlfn.UNIQUE(TRANSPOSE(_xlfn.MAP(_xlfn.XLOOKUP(A782,SITE1!$C$4:$C$1223,SITE1!$G$4:$L$1223),_xlfn.LAMBDA(_xlpm.x,IF(_xlpm.x&lt;&gt;"",TRIM(CLEAN(LEFT(_xlpm.x,FIND(".",_xlpm.x &amp; ".")-1))),""))))))</f>
        <v/>
      </c>
      <c r="D782">
        <v>62.544960000000003</v>
      </c>
      <c r="E782">
        <v>36.210239999999999</v>
      </c>
      <c r="F782" t="str">
        <f>_xlfn.LET(_xlpm.raw,_xlfn.XLOOKUP(A782,SITE1!$C$4:$C$1223,SITE1!$E$4:$E$1223,_xlfn.XLOOKUP(A782,SITE1!$C$4:$C$1223,SITE1!$F$4:$F$1223)),_xlpm.cleanRaw,SUBSTITUTE(SUBSTITUTE(_xlpm.raw,"_PIN","."),"PIN","."),_xlpm.mainPart,MID(_xlpm.cleanRaw,2,FIND(".",_xlpm.cleanRaw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2" t="str">
        <f>_xlfn.LET(_xlpm.raw,_xlfn.XLOOKUP(A782,SITE3!$C$4:$C$1223,SITE3!$E$4:$E$1223,_xlfn.XLOOKUP(A782,SITE3!$C$4:$C$1223,SITE3!$F$4:$F$1223)),_xlpm.cleanRaw,SUBSTITUTE(_xlpm.raw,"_PIN","."),_xlpm.mainPart,MID(_xlpm.cleanRaw,2,FIND(".",_xlpm.cleanRaw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2" t="str">
        <f>_xlfn.LET(_xlpm.raw,_xlfn.XLOOKUP(A782,SITE5!$C$4:$C$1223,SITE5!$E$4:$E$1223,_xlfn.XLOOKUP(A782,SITE5!$C$4:$C$1223,SITE5!$F$4:$F$1223)),_xlpm.cleanRaw,SUBSTITUTE(_xlpm.raw,"_PIN","."),_xlpm.mainPart,MID(_xlpm.cleanRaw,2,FIND(".",_xlpm.cleanRaw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2" t="str">
        <f>_xlfn.LET(_xlpm.raw,_xlfn.XLOOKUP(A782,SITE5!$C$4:$C$1223,SITE5!$E$4:$E$1223,_xlfn.XLOOKUP(A782,SITE5!$C$4:$C$1223,SITE5!$F$4:$F$1223)),_xlpm.cleanRaw,SUBSTITUTE(_xlpm.raw,"_PIN","."),_xlpm.mainPart,MID(_xlpm.cleanRaw,2,FIND(".",_xlpm.cleanRaw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2" t="str">
        <f>""</f>
        <v/>
      </c>
      <c r="K782" t="str">
        <f t="shared" si="12"/>
        <v>AJ21;VCCCORE;;62.54496;36.21024;;;;;</v>
      </c>
    </row>
    <row r="783" spans="1:11">
      <c r="A783" t="s">
        <v>3569</v>
      </c>
      <c r="B783" t="str">
        <f>_xlfn.XLOOKUP(A783,SITE1!$S$4:$S$1223,SITE1!$T$4:$T$1223)</f>
        <v>VCCCORE</v>
      </c>
      <c r="C783" t="str" cm="1">
        <f t="array" ref="C783">_xlfn.TEXTJOIN(",",TRUE,_xlfn.UNIQUE(TRANSPOSE(_xlfn.MAP(_xlfn.XLOOKUP(A783,SITE1!$C$4:$C$1223,SITE1!$G$4:$L$1223),_xlfn.LAMBDA(_xlpm.x,IF(_xlpm.x&lt;&gt;"",TRIM(CLEAN(LEFT(_xlpm.x,FIND(".",_xlpm.x &amp; ".")-1))),""))))))</f>
        <v/>
      </c>
      <c r="D783">
        <v>59.253120000000003</v>
      </c>
      <c r="E783">
        <v>36.210239999999999</v>
      </c>
      <c r="F783" t="str">
        <f>_xlfn.LET(_xlpm.raw,_xlfn.XLOOKUP(A783,SITE1!$C$4:$C$1223,SITE1!$E$4:$E$1223,_xlfn.XLOOKUP(A783,SITE1!$C$4:$C$1223,SITE1!$F$4:$F$1223)),_xlpm.cleanRaw,SUBSTITUTE(SUBSTITUTE(_xlpm.raw,"_PIN","."),"PIN","."),_xlpm.mainPart,MID(_xlpm.cleanRaw,2,FIND(".",_xlpm.cleanRaw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3" t="str">
        <f>_xlfn.LET(_xlpm.raw,_xlfn.XLOOKUP(A783,SITE3!$C$4:$C$1223,SITE3!$E$4:$E$1223,_xlfn.XLOOKUP(A783,SITE3!$C$4:$C$1223,SITE3!$F$4:$F$1223)),_xlpm.cleanRaw,SUBSTITUTE(_xlpm.raw,"_PIN","."),_xlpm.mainPart,MID(_xlpm.cleanRaw,2,FIND(".",_xlpm.cleanRaw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3" t="str">
        <f>_xlfn.LET(_xlpm.raw,_xlfn.XLOOKUP(A783,SITE5!$C$4:$C$1223,SITE5!$E$4:$E$1223,_xlfn.XLOOKUP(A783,SITE5!$C$4:$C$1223,SITE5!$F$4:$F$1223)),_xlpm.cleanRaw,SUBSTITUTE(_xlpm.raw,"_PIN","."),_xlpm.mainPart,MID(_xlpm.cleanRaw,2,FIND(".",_xlpm.cleanRaw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3" t="str">
        <f>_xlfn.LET(_xlpm.raw,_xlfn.XLOOKUP(A783,SITE5!$C$4:$C$1223,SITE5!$E$4:$E$1223,_xlfn.XLOOKUP(A783,SITE5!$C$4:$C$1223,SITE5!$F$4:$F$1223)),_xlpm.cleanRaw,SUBSTITUTE(_xlpm.raw,"_PIN","."),_xlpm.mainPart,MID(_xlpm.cleanRaw,2,FIND(".",_xlpm.cleanRaw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3" t="str">
        <f>""</f>
        <v/>
      </c>
      <c r="K783" t="str">
        <f t="shared" si="12"/>
        <v>AJ22;VCCCORE;;59.25312;36.21024;;;;;</v>
      </c>
    </row>
    <row r="784" spans="1:11">
      <c r="A784" t="s">
        <v>3570</v>
      </c>
      <c r="B784" t="str">
        <f>_xlfn.XLOOKUP(A784,SITE1!$S$4:$S$1223,SITE1!$T$4:$T$1223)</f>
        <v>VCCCORE</v>
      </c>
      <c r="C784" t="str" cm="1">
        <f t="array" ref="C784">_xlfn.TEXTJOIN(",",TRUE,_xlfn.UNIQUE(TRANSPOSE(_xlfn.MAP(_xlfn.XLOOKUP(A784,SITE1!$C$4:$C$1223,SITE1!$G$4:$L$1223),_xlfn.LAMBDA(_xlpm.x,IF(_xlpm.x&lt;&gt;"",TRIM(CLEAN(LEFT(_xlpm.x,FIND(".",_xlpm.x &amp; ".")-1))),""))))))</f>
        <v/>
      </c>
      <c r="D784">
        <v>55.961279999999597</v>
      </c>
      <c r="E784">
        <v>36.210239999999999</v>
      </c>
      <c r="F784" t="str">
        <f>_xlfn.LET(_xlpm.raw,_xlfn.XLOOKUP(A784,SITE1!$C$4:$C$1223,SITE1!$E$4:$E$1223,_xlfn.XLOOKUP(A784,SITE1!$C$4:$C$1223,SITE1!$F$4:$F$1223)),_xlpm.cleanRaw,SUBSTITUTE(SUBSTITUTE(_xlpm.raw,"_PIN","."),"PIN","."),_xlpm.mainPart,MID(_xlpm.cleanRaw,2,FIND(".",_xlpm.cleanRaw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4" t="str">
        <f>_xlfn.LET(_xlpm.raw,_xlfn.XLOOKUP(A784,SITE3!$C$4:$C$1223,SITE3!$E$4:$E$1223,_xlfn.XLOOKUP(A784,SITE3!$C$4:$C$1223,SITE3!$F$4:$F$1223)),_xlpm.cleanRaw,SUBSTITUTE(_xlpm.raw,"_PIN","."),_xlpm.mainPart,MID(_xlpm.cleanRaw,2,FIND(".",_xlpm.cleanRaw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4" t="str">
        <f>_xlfn.LET(_xlpm.raw,_xlfn.XLOOKUP(A784,SITE5!$C$4:$C$1223,SITE5!$E$4:$E$1223,_xlfn.XLOOKUP(A784,SITE5!$C$4:$C$1223,SITE5!$F$4:$F$1223)),_xlpm.cleanRaw,SUBSTITUTE(_xlpm.raw,"_PIN","."),_xlpm.mainPart,MID(_xlpm.cleanRaw,2,FIND(".",_xlpm.cleanRaw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4" t="str">
        <f>_xlfn.LET(_xlpm.raw,_xlfn.XLOOKUP(A784,SITE5!$C$4:$C$1223,SITE5!$E$4:$E$1223,_xlfn.XLOOKUP(A784,SITE5!$C$4:$C$1223,SITE5!$F$4:$F$1223)),_xlpm.cleanRaw,SUBSTITUTE(_xlpm.raw,"_PIN","."),_xlpm.mainPart,MID(_xlpm.cleanRaw,2,FIND(".",_xlpm.cleanRaw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4" t="str">
        <f>""</f>
        <v/>
      </c>
      <c r="K784" t="str">
        <f t="shared" si="12"/>
        <v>AJ23;VCCCORE;;55.9612799999996;36.21024;;;;;</v>
      </c>
    </row>
    <row r="785" spans="1:11">
      <c r="A785" t="s">
        <v>3571</v>
      </c>
      <c r="B785" t="str">
        <f>_xlfn.XLOOKUP(A785,SITE1!$S$4:$S$1223,SITE1!$T$4:$T$1223)</f>
        <v>VCCCORE</v>
      </c>
      <c r="C785" t="str" cm="1">
        <f t="array" ref="C785">_xlfn.TEXTJOIN(",",TRUE,_xlfn.UNIQUE(TRANSPOSE(_xlfn.MAP(_xlfn.XLOOKUP(A785,SITE1!$C$4:$C$1223,SITE1!$G$4:$L$1223),_xlfn.LAMBDA(_xlpm.x,IF(_xlpm.x&lt;&gt;"",TRIM(CLEAN(LEFT(_xlpm.x,FIND(".",_xlpm.x &amp; ".")-1))),""))))))</f>
        <v/>
      </c>
      <c r="D785">
        <v>52.669439999999597</v>
      </c>
      <c r="E785">
        <v>36.210239999999999</v>
      </c>
      <c r="F785" t="str">
        <f>_xlfn.LET(_xlpm.raw,_xlfn.XLOOKUP(A785,SITE1!$C$4:$C$1223,SITE1!$E$4:$E$1223,_xlfn.XLOOKUP(A785,SITE1!$C$4:$C$1223,SITE1!$F$4:$F$1223)),_xlpm.cleanRaw,SUBSTITUTE(SUBSTITUTE(_xlpm.raw,"_PIN","."),"PIN","."),_xlpm.mainPart,MID(_xlpm.cleanRaw,2,FIND(".",_xlpm.cleanRaw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5" t="str">
        <f>_xlfn.LET(_xlpm.raw,_xlfn.XLOOKUP(A785,SITE3!$C$4:$C$1223,SITE3!$E$4:$E$1223,_xlfn.XLOOKUP(A785,SITE3!$C$4:$C$1223,SITE3!$F$4:$F$1223)),_xlpm.cleanRaw,SUBSTITUTE(_xlpm.raw,"_PIN","."),_xlpm.mainPart,MID(_xlpm.cleanRaw,2,FIND(".",_xlpm.cleanRaw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5" t="str">
        <f>_xlfn.LET(_xlpm.raw,_xlfn.XLOOKUP(A785,SITE5!$C$4:$C$1223,SITE5!$E$4:$E$1223,_xlfn.XLOOKUP(A785,SITE5!$C$4:$C$1223,SITE5!$F$4:$F$1223)),_xlpm.cleanRaw,SUBSTITUTE(_xlpm.raw,"_PIN","."),_xlpm.mainPart,MID(_xlpm.cleanRaw,2,FIND(".",_xlpm.cleanRaw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5" t="str">
        <f>_xlfn.LET(_xlpm.raw,_xlfn.XLOOKUP(A785,SITE5!$C$4:$C$1223,SITE5!$E$4:$E$1223,_xlfn.XLOOKUP(A785,SITE5!$C$4:$C$1223,SITE5!$F$4:$F$1223)),_xlpm.cleanRaw,SUBSTITUTE(_xlpm.raw,"_PIN","."),_xlpm.mainPart,MID(_xlpm.cleanRaw,2,FIND(".",_xlpm.cleanRaw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5" t="str">
        <f>""</f>
        <v/>
      </c>
      <c r="K785" t="str">
        <f t="shared" si="12"/>
        <v>AJ24;VCCCORE;;52.6694399999996;36.21024;;;;;</v>
      </c>
    </row>
    <row r="786" spans="1:11">
      <c r="A786" t="s">
        <v>3882</v>
      </c>
      <c r="B786" t="str">
        <f>_xlfn.XLOOKUP(A786,SITE1!$S$4:$S$1223,SITE1!$T$4:$T$1223)</f>
        <v>VSS</v>
      </c>
      <c r="C786" t="str" cm="1">
        <f t="array" ref="C786">_xlfn.TEXTJOIN(",",TRUE,_xlfn.UNIQUE(TRANSPOSE(_xlfn.MAP(_xlfn.XLOOKUP(A786,SITE1!$C$4:$C$1223,SITE1!$G$4:$L$1223),_xlfn.LAMBDA(_xlpm.x,IF(_xlpm.x&lt;&gt;"",TRIM(CLEAN(LEFT(_xlpm.x,FIND(".",_xlpm.x &amp; ".")-1))),""))))))</f>
        <v/>
      </c>
      <c r="D786">
        <v>49.377599999999603</v>
      </c>
      <c r="E786">
        <v>36.210239999999999</v>
      </c>
      <c r="F786" t="str">
        <f>_xlfn.LET(_xlpm.raw,_xlfn.XLOOKUP(A786,SITE1!$C$4:$C$1223,SITE1!$E$4:$E$1223,_xlfn.XLOOKUP(A786,SITE1!$C$4:$C$1223,SITE1!$F$4:$F$1223)),_xlpm.cleanRaw,SUBSTITUTE(SUBSTITUTE(_xlpm.raw,"_PIN","."),"PIN","."),_xlpm.mainPart,MID(_xlpm.cleanRaw,2,FIND(".",_xlpm.cleanRaw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6" t="str">
        <f>_xlfn.LET(_xlpm.raw,_xlfn.XLOOKUP(A786,SITE3!$C$4:$C$1223,SITE3!$E$4:$E$1223,_xlfn.XLOOKUP(A786,SITE3!$C$4:$C$1223,SITE3!$F$4:$F$1223)),_xlpm.cleanRaw,SUBSTITUTE(_xlpm.raw,"_PIN","."),_xlpm.mainPart,MID(_xlpm.cleanRaw,2,FIND(".",_xlpm.cleanRaw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6" t="str">
        <f>_xlfn.LET(_xlpm.raw,_xlfn.XLOOKUP(A786,SITE5!$C$4:$C$1223,SITE5!$E$4:$E$1223,_xlfn.XLOOKUP(A786,SITE5!$C$4:$C$1223,SITE5!$F$4:$F$1223)),_xlpm.cleanRaw,SUBSTITUTE(_xlpm.raw,"_PIN","."),_xlpm.mainPart,MID(_xlpm.cleanRaw,2,FIND(".",_xlpm.cleanRaw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6" t="str">
        <f>_xlfn.LET(_xlpm.raw,_xlfn.XLOOKUP(A786,SITE5!$C$4:$C$1223,SITE5!$E$4:$E$1223,_xlfn.XLOOKUP(A786,SITE5!$C$4:$C$1223,SITE5!$F$4:$F$1223)),_xlpm.cleanRaw,SUBSTITUTE(_xlpm.raw,"_PIN","."),_xlpm.mainPart,MID(_xlpm.cleanRaw,2,FIND(".",_xlpm.cleanRaw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6" t="str">
        <f>""</f>
        <v/>
      </c>
      <c r="K786" t="str">
        <f t="shared" si="12"/>
        <v>AJ25;VSS;;49.3775999999996;36.21024;;;;;</v>
      </c>
    </row>
    <row r="787" spans="1:11">
      <c r="A787" t="s">
        <v>1294</v>
      </c>
      <c r="B787" t="str">
        <f>_xlfn.XLOOKUP(A787,SITE1!$S$4:$S$1223,SITE1!$T$4:$T$1223)</f>
        <v>DDR1_DQS_N[8]</v>
      </c>
      <c r="C787" t="str" cm="1">
        <f t="array" ref="C787">_xlfn.TEXTJOIN(",",TRUE,_xlfn.UNIQUE(TRANSPOSE(_xlfn.MAP(_xlfn.XLOOKUP(A787,SITE1!$C$4:$C$1223,SITE1!$G$4:$L$1223),_xlfn.LAMBDA(_xlpm.x,IF(_xlpm.x&lt;&gt;"",TRIM(CLEAN(LEFT(_xlpm.x,FIND(".",_xlpm.x &amp; ".")-1))),""))))))</f>
        <v/>
      </c>
      <c r="D787">
        <v>46.085759999999603</v>
      </c>
      <c r="E787">
        <v>36.210239999999999</v>
      </c>
      <c r="F787" t="str">
        <f>_xlfn.LET(_xlpm.raw,_xlfn.XLOOKUP(A787,SITE1!$C$4:$C$1223,SITE1!$E$4:$E$1223,_xlfn.XLOOKUP(A787,SITE1!$C$4:$C$1223,SITE1!$F$4:$F$1223)),_xlpm.cleanRaw,SUBSTITUTE(SUBSTITUTE(_xlpm.raw,"_PIN","."),"PIN","."),_xlpm.mainPart,MID(_xlpm.cleanRaw,2,FIND(".",_xlpm.cleanRaw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787" t="str">
        <f>_xlfn.LET(_xlpm.raw,_xlfn.XLOOKUP(A787,SITE3!$C$4:$C$1223,SITE3!$E$4:$E$1223,_xlfn.XLOOKUP(A787,SITE3!$C$4:$C$1223,SITE3!$F$4:$F$1223)),_xlpm.cleanRaw,SUBSTITUTE(_xlpm.raw,"_PIN","."),_xlpm.mainPart,MID(_xlpm.cleanRaw,2,FIND(".",_xlpm.cleanRaw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802073</v>
      </c>
      <c r="H787" t="str">
        <f>_xlfn.LET(_xlpm.raw,_xlfn.XLOOKUP(A787,SITE5!$C$4:$C$1223,SITE5!$E$4:$E$1223,_xlfn.XLOOKUP(A787,SITE5!$C$4:$C$1223,SITE5!$F$4:$F$1223)),_xlpm.cleanRaw,SUBSTITUTE(_xlpm.raw,"_PIN","."),_xlpm.mainPart,MID(_xlpm.cleanRaw,2,FIND(".",_xlpm.cleanRaw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I787" t="str">
        <f>_xlfn.LET(_xlpm.raw,_xlfn.XLOOKUP(A787,SITE5!$C$4:$C$1223,SITE5!$E$4:$E$1223,_xlfn.XLOOKUP(A787,SITE5!$C$4:$C$1223,SITE5!$F$4:$F$1223)),_xlpm.cleanRaw,SUBSTITUTE(_xlpm.raw,"_PIN","."),_xlpm.mainPart,MID(_xlpm.cleanRaw,2,FIND(".",_xlpm.cleanRaw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J787" t="str">
        <f>""</f>
        <v/>
      </c>
      <c r="K787" t="str">
        <f t="shared" si="12"/>
        <v>AJ26;DDR1_DQS_N[8];;46.0857599999996;36.21024;604028;802073;706032;706032;</v>
      </c>
    </row>
    <row r="788" spans="1:11">
      <c r="A788" t="s">
        <v>1302</v>
      </c>
      <c r="B788" t="str">
        <f>_xlfn.XLOOKUP(A788,SITE1!$S$4:$S$1223,SITE1!$T$4:$T$1223)</f>
        <v>DDR1_DQS_P[8]</v>
      </c>
      <c r="C788" t="str" cm="1">
        <f t="array" ref="C788">_xlfn.TEXTJOIN(",",TRUE,_xlfn.UNIQUE(TRANSPOSE(_xlfn.MAP(_xlfn.XLOOKUP(A788,SITE1!$C$4:$C$1223,SITE1!$G$4:$L$1223),_xlfn.LAMBDA(_xlpm.x,IF(_xlpm.x&lt;&gt;"",TRIM(CLEAN(LEFT(_xlpm.x,FIND(".",_xlpm.x &amp; ".")-1))),""))))))</f>
        <v/>
      </c>
      <c r="D788">
        <v>42.793919999999602</v>
      </c>
      <c r="E788">
        <v>36.210239999999999</v>
      </c>
      <c r="F788" t="str">
        <f>_xlfn.LET(_xlpm.raw,_xlfn.XLOOKUP(A788,SITE1!$C$4:$C$1223,SITE1!$E$4:$E$1223,_xlfn.XLOOKUP(A788,SITE1!$C$4:$C$1223,SITE1!$F$4:$F$1223)),_xlpm.cleanRaw,SUBSTITUTE(SUBSTITUTE(_xlpm.raw,"_PIN","."),"PIN","."),_xlpm.mainPart,MID(_xlpm.cleanRaw,2,FIND(".",_xlpm.cleanRaw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788" t="str">
        <f>_xlfn.LET(_xlpm.raw,_xlfn.XLOOKUP(A788,SITE3!$C$4:$C$1223,SITE3!$E$4:$E$1223,_xlfn.XLOOKUP(A788,SITE3!$C$4:$C$1223,SITE3!$F$4:$F$1223)),_xlpm.cleanRaw,SUBSTITUTE(_xlpm.raw,"_PIN","."),_xlpm.mainPart,MID(_xlpm.cleanRaw,2,FIND(".",_xlpm.cleanRaw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802075</v>
      </c>
      <c r="H788" t="str">
        <f>_xlfn.LET(_xlpm.raw,_xlfn.XLOOKUP(A788,SITE5!$C$4:$C$1223,SITE5!$E$4:$E$1223,_xlfn.XLOOKUP(A788,SITE5!$C$4:$C$1223,SITE5!$F$4:$F$1223)),_xlpm.cleanRaw,SUBSTITUTE(_xlpm.raw,"_PIN","."),_xlpm.mainPart,MID(_xlpm.cleanRaw,2,FIND(".",_xlpm.cleanRaw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I788" t="str">
        <f>_xlfn.LET(_xlpm.raw,_xlfn.XLOOKUP(A788,SITE5!$C$4:$C$1223,SITE5!$E$4:$E$1223,_xlfn.XLOOKUP(A788,SITE5!$C$4:$C$1223,SITE5!$F$4:$F$1223)),_xlpm.cleanRaw,SUBSTITUTE(_xlpm.raw,"_PIN","."),_xlpm.mainPart,MID(_xlpm.cleanRaw,2,FIND(".",_xlpm.cleanRaw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J788" t="str">
        <f>""</f>
        <v/>
      </c>
      <c r="K788" t="str">
        <f t="shared" si="12"/>
        <v>AJ27;DDR1_DQS_P[8];;42.7939199999996;36.21024;604026;802075;706030;706030;</v>
      </c>
    </row>
    <row r="789" spans="1:11">
      <c r="A789" t="s">
        <v>1308</v>
      </c>
      <c r="B789" t="str">
        <f>_xlfn.XLOOKUP(A789,SITE1!$S$4:$S$1223,SITE1!$T$4:$T$1223)</f>
        <v>DDR1_ECC[0]</v>
      </c>
      <c r="C789" t="str" cm="1">
        <f t="array" ref="C789">_xlfn.TEXTJOIN(",",TRUE,_xlfn.UNIQUE(TRANSPOSE(_xlfn.MAP(_xlfn.XLOOKUP(A789,SITE1!$C$4:$C$1223,SITE1!$G$4:$L$1223),_xlfn.LAMBDA(_xlpm.x,IF(_xlpm.x&lt;&gt;"",TRIM(CLEAN(LEFT(_xlpm.x,FIND(".",_xlpm.x &amp; ".")-1))),""))))))</f>
        <v/>
      </c>
      <c r="D789">
        <v>39.502079999999999</v>
      </c>
      <c r="E789">
        <v>36.210239999999999</v>
      </c>
      <c r="F789" t="str">
        <f>_xlfn.LET(_xlpm.raw,_xlfn.XLOOKUP(A789,SITE1!$C$4:$C$1223,SITE1!$E$4:$E$1223,_xlfn.XLOOKUP(A789,SITE1!$C$4:$C$1223,SITE1!$F$4:$F$1223)),_xlpm.cleanRaw,SUBSTITUTE(SUBSTITUTE(_xlpm.raw,"_PIN","."),"PIN","."),_xlpm.mainPart,MID(_xlpm.cleanRaw,2,FIND(".",_xlpm.cleanRaw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789" t="str">
        <f>_xlfn.LET(_xlpm.raw,_xlfn.XLOOKUP(A789,SITE3!$C$4:$C$1223,SITE3!$E$4:$E$1223,_xlfn.XLOOKUP(A789,SITE3!$C$4:$C$1223,SITE3!$F$4:$F$1223)),_xlpm.cleanRaw,SUBSTITUTE(_xlpm.raw,"_PIN","."),_xlpm.mainPart,MID(_xlpm.cleanRaw,2,FIND(".",_xlpm.cleanRaw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802055</v>
      </c>
      <c r="H789" t="str">
        <f>_xlfn.LET(_xlpm.raw,_xlfn.XLOOKUP(A789,SITE5!$C$4:$C$1223,SITE5!$E$4:$E$1223,_xlfn.XLOOKUP(A789,SITE5!$C$4:$C$1223,SITE5!$F$4:$F$1223)),_xlpm.cleanRaw,SUBSTITUTE(_xlpm.raw,"_PIN","."),_xlpm.mainPart,MID(_xlpm.cleanRaw,2,FIND(".",_xlpm.cleanRaw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I789" t="str">
        <f>_xlfn.LET(_xlpm.raw,_xlfn.XLOOKUP(A789,SITE5!$C$4:$C$1223,SITE5!$E$4:$E$1223,_xlfn.XLOOKUP(A789,SITE5!$C$4:$C$1223,SITE5!$F$4:$F$1223)),_xlpm.cleanRaw,SUBSTITUTE(_xlpm.raw,"_PIN","."),_xlpm.mainPart,MID(_xlpm.cleanRaw,2,FIND(".",_xlpm.cleanRaw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J789" t="str">
        <f>""</f>
        <v/>
      </c>
      <c r="K789" t="str">
        <f t="shared" si="12"/>
        <v>AJ28;DDR1_ECC[0];;39.50208;36.21024;604025;802055;706029;706029;</v>
      </c>
    </row>
    <row r="790" spans="1:11">
      <c r="A790" t="s">
        <v>3883</v>
      </c>
      <c r="B790" t="str">
        <f>_xlfn.XLOOKUP(A790,SITE1!$S$4:$S$1223,SITE1!$T$4:$T$1223)</f>
        <v>VSS</v>
      </c>
      <c r="C790" t="str" cm="1">
        <f t="array" ref="C790">_xlfn.TEXTJOIN(",",TRUE,_xlfn.UNIQUE(TRANSPOSE(_xlfn.MAP(_xlfn.XLOOKUP(A790,SITE1!$C$4:$C$1223,SITE1!$G$4:$L$1223),_xlfn.LAMBDA(_xlpm.x,IF(_xlpm.x&lt;&gt;"",TRIM(CLEAN(LEFT(_xlpm.x,FIND(".",_xlpm.x &amp; ".")-1))),""))))))</f>
        <v/>
      </c>
      <c r="D790">
        <v>36.210239999999999</v>
      </c>
      <c r="E790">
        <v>36.210239999999999</v>
      </c>
      <c r="F790" t="str">
        <f>_xlfn.LET(_xlpm.raw,_xlfn.XLOOKUP(A790,SITE1!$C$4:$C$1223,SITE1!$E$4:$E$1223,_xlfn.XLOOKUP(A790,SITE1!$C$4:$C$1223,SITE1!$F$4:$F$1223)),_xlpm.cleanRaw,SUBSTITUTE(SUBSTITUTE(_xlpm.raw,"_PIN","."),"PIN","."),_xlpm.mainPart,MID(_xlpm.cleanRaw,2,FIND(".",_xlpm.cleanRaw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0" t="str">
        <f>_xlfn.LET(_xlpm.raw,_xlfn.XLOOKUP(A790,SITE3!$C$4:$C$1223,SITE3!$E$4:$E$1223,_xlfn.XLOOKUP(A790,SITE3!$C$4:$C$1223,SITE3!$F$4:$F$1223)),_xlpm.cleanRaw,SUBSTITUTE(_xlpm.raw,"_PIN","."),_xlpm.mainPart,MID(_xlpm.cleanRaw,2,FIND(".",_xlpm.cleanRaw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0" t="str">
        <f>_xlfn.LET(_xlpm.raw,_xlfn.XLOOKUP(A790,SITE5!$C$4:$C$1223,SITE5!$E$4:$E$1223,_xlfn.XLOOKUP(A790,SITE5!$C$4:$C$1223,SITE5!$F$4:$F$1223)),_xlpm.cleanRaw,SUBSTITUTE(_xlpm.raw,"_PIN","."),_xlpm.mainPart,MID(_xlpm.cleanRaw,2,FIND(".",_xlpm.cleanRaw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0" t="str">
        <f>_xlfn.LET(_xlpm.raw,_xlfn.XLOOKUP(A790,SITE5!$C$4:$C$1223,SITE5!$E$4:$E$1223,_xlfn.XLOOKUP(A790,SITE5!$C$4:$C$1223,SITE5!$F$4:$F$1223)),_xlpm.cleanRaw,SUBSTITUTE(_xlpm.raw,"_PIN","."),_xlpm.mainPart,MID(_xlpm.cleanRaw,2,FIND(".",_xlpm.cleanRaw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0" t="str">
        <f>""</f>
        <v/>
      </c>
      <c r="K790" t="str">
        <f t="shared" si="12"/>
        <v>AJ29;VSS;;36.21024;36.21024;;;;;</v>
      </c>
    </row>
    <row r="791" spans="1:11">
      <c r="A791" t="s">
        <v>971</v>
      </c>
      <c r="B791" t="str">
        <f>_xlfn.XLOOKUP(A791,SITE1!$S$4:$S$1223,SITE1!$T$4:$T$1223)</f>
        <v>DDR0_DQS_P[8]</v>
      </c>
      <c r="C791" t="str" cm="1">
        <f t="array" ref="C791">_xlfn.TEXTJOIN(",",TRUE,_xlfn.UNIQUE(TRANSPOSE(_xlfn.MAP(_xlfn.XLOOKUP(A791,SITE1!$C$4:$C$1223,SITE1!$G$4:$L$1223),_xlfn.LAMBDA(_xlpm.x,IF(_xlpm.x&lt;&gt;"",TRIM(CLEAN(LEFT(_xlpm.x,FIND(".",_xlpm.x &amp; ".")-1))),""))))))</f>
        <v/>
      </c>
      <c r="D791">
        <v>32.918399999999998</v>
      </c>
      <c r="E791">
        <v>36.210239999999999</v>
      </c>
      <c r="F791" t="str">
        <f>_xlfn.LET(_xlpm.raw,_xlfn.XLOOKUP(A791,SITE1!$C$4:$C$1223,SITE1!$E$4:$E$1223,_xlfn.XLOOKUP(A791,SITE1!$C$4:$C$1223,SITE1!$F$4:$F$1223)),_xlpm.cleanRaw,SUBSTITUTE(SUBSTITUTE(_xlpm.raw,"_PIN","."),"PIN","."),_xlpm.mainPart,MID(_xlpm.cleanRaw,2,FIND(".",_xlpm.cleanRaw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91" t="str">
        <f>_xlfn.LET(_xlpm.raw,_xlfn.XLOOKUP(A791,SITE3!$C$4:$C$1223,SITE3!$E$4:$E$1223,_xlfn.XLOOKUP(A791,SITE3!$C$4:$C$1223,SITE3!$F$4:$F$1223)),_xlpm.cleanRaw,SUBSTITUTE(_xlpm.raw,"_PIN","."),_xlpm.mainPart,MID(_xlpm.cleanRaw,2,FIND(".",_xlpm.cleanRaw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801027</v>
      </c>
      <c r="H791" t="str">
        <f>_xlfn.LET(_xlpm.raw,_xlfn.XLOOKUP(A791,SITE5!$C$4:$C$1223,SITE5!$E$4:$E$1223,_xlfn.XLOOKUP(A791,SITE5!$C$4:$C$1223,SITE5!$F$4:$F$1223)),_xlpm.cleanRaw,SUBSTITUTE(_xlpm.raw,"_PIN","."),_xlpm.mainPart,MID(_xlpm.cleanRaw,2,FIND(".",_xlpm.cleanRaw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I791" t="str">
        <f>_xlfn.LET(_xlpm.raw,_xlfn.XLOOKUP(A791,SITE5!$C$4:$C$1223,SITE5!$E$4:$E$1223,_xlfn.XLOOKUP(A791,SITE5!$C$4:$C$1223,SITE5!$F$4:$F$1223)),_xlpm.cleanRaw,SUBSTITUTE(_xlpm.raw,"_PIN","."),_xlpm.mainPart,MID(_xlpm.cleanRaw,2,FIND(".",_xlpm.cleanRaw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J791" t="str">
        <f>""</f>
        <v/>
      </c>
      <c r="K791" t="str">
        <f t="shared" si="12"/>
        <v>AJ30;DDR0_DQS_P[8];;32.9184;36.21024;604027;801027;706038;706038;</v>
      </c>
    </row>
    <row r="792" spans="1:11">
      <c r="A792" t="s">
        <v>962</v>
      </c>
      <c r="B792" t="str">
        <f>_xlfn.XLOOKUP(A792,SITE1!$S$4:$S$1223,SITE1!$T$4:$T$1223)</f>
        <v>DDR0_DQS_N[8]</v>
      </c>
      <c r="C792" t="str" cm="1">
        <f t="array" ref="C792">_xlfn.TEXTJOIN(",",TRUE,_xlfn.UNIQUE(TRANSPOSE(_xlfn.MAP(_xlfn.XLOOKUP(A792,SITE1!$C$4:$C$1223,SITE1!$G$4:$L$1223),_xlfn.LAMBDA(_xlpm.x,IF(_xlpm.x&lt;&gt;"",TRIM(CLEAN(LEFT(_xlpm.x,FIND(".",_xlpm.x &amp; ".")-1))),""))))))</f>
        <v/>
      </c>
      <c r="D792">
        <v>29.626560000000001</v>
      </c>
      <c r="E792">
        <v>36.210239999999999</v>
      </c>
      <c r="F792" t="str">
        <f>_xlfn.LET(_xlpm.raw,_xlfn.XLOOKUP(A792,SITE1!$C$4:$C$1223,SITE1!$E$4:$E$1223,_xlfn.XLOOKUP(A792,SITE1!$C$4:$C$1223,SITE1!$F$4:$F$1223)),_xlpm.cleanRaw,SUBSTITUTE(SUBSTITUTE(_xlpm.raw,"_PIN","."),"PIN","."),_xlpm.mainPart,MID(_xlpm.cleanRaw,2,FIND(".",_xlpm.cleanRaw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792" t="str">
        <f>_xlfn.LET(_xlpm.raw,_xlfn.XLOOKUP(A792,SITE3!$C$4:$C$1223,SITE3!$E$4:$E$1223,_xlfn.XLOOKUP(A792,SITE3!$C$4:$C$1223,SITE3!$F$4:$F$1223)),_xlpm.cleanRaw,SUBSTITUTE(_xlpm.raw,"_PIN","."),_xlpm.mainPart,MID(_xlpm.cleanRaw,2,FIND(".",_xlpm.cleanRaw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801029</v>
      </c>
      <c r="H792" t="str">
        <f>_xlfn.LET(_xlpm.raw,_xlfn.XLOOKUP(A792,SITE5!$C$4:$C$1223,SITE5!$E$4:$E$1223,_xlfn.XLOOKUP(A792,SITE5!$C$4:$C$1223,SITE5!$F$4:$F$1223)),_xlpm.cleanRaw,SUBSTITUTE(_xlpm.raw,"_PIN","."),_xlpm.mainPart,MID(_xlpm.cleanRaw,2,FIND(".",_xlpm.cleanRaw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I792" t="str">
        <f>_xlfn.LET(_xlpm.raw,_xlfn.XLOOKUP(A792,SITE5!$C$4:$C$1223,SITE5!$E$4:$E$1223,_xlfn.XLOOKUP(A792,SITE5!$C$4:$C$1223,SITE5!$F$4:$F$1223)),_xlpm.cleanRaw,SUBSTITUTE(_xlpm.raw,"_PIN","."),_xlpm.mainPart,MID(_xlpm.cleanRaw,2,FIND(".",_xlpm.cleanRaw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J792" t="str">
        <f>""</f>
        <v/>
      </c>
      <c r="K792" t="str">
        <f t="shared" si="12"/>
        <v>AJ31;DDR0_DQS_N[8];;29.62656;36.21024;604029;801029;706037;706037;</v>
      </c>
    </row>
    <row r="793" spans="1:11">
      <c r="A793" t="s">
        <v>1007</v>
      </c>
      <c r="B793" t="str">
        <f>_xlfn.XLOOKUP(A793,SITE1!$S$4:$S$1223,SITE1!$T$4:$T$1223)</f>
        <v>DDR0_ECC[5]</v>
      </c>
      <c r="C793" t="str" cm="1">
        <f t="array" ref="C793">_xlfn.TEXTJOIN(",",TRUE,_xlfn.UNIQUE(TRANSPOSE(_xlfn.MAP(_xlfn.XLOOKUP(A793,SITE1!$C$4:$C$1223,SITE1!$G$4:$L$1223),_xlfn.LAMBDA(_xlpm.x,IF(_xlpm.x&lt;&gt;"",TRIM(CLEAN(LEFT(_xlpm.x,FIND(".",_xlpm.x &amp; ".")-1))),""))))))</f>
        <v/>
      </c>
      <c r="D793">
        <v>26.334719999999901</v>
      </c>
      <c r="E793">
        <v>36.210239999999999</v>
      </c>
      <c r="F793" t="str">
        <f>_xlfn.LET(_xlpm.raw,_xlfn.XLOOKUP(A793,SITE1!$C$4:$C$1223,SITE1!$E$4:$E$1223,_xlfn.XLOOKUP(A793,SITE1!$C$4:$C$1223,SITE1!$F$4:$F$1223)),_xlpm.cleanRaw,SUBSTITUTE(SUBSTITUTE(_xlpm.raw,"_PIN","."),"PIN","."),_xlpm.mainPart,MID(_xlpm.cleanRaw,2,FIND(".",_xlpm.cleanRaw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93" t="str">
        <f>_xlfn.LET(_xlpm.raw,_xlfn.XLOOKUP(A793,SITE3!$C$4:$C$1223,SITE3!$E$4:$E$1223,_xlfn.XLOOKUP(A793,SITE3!$C$4:$C$1223,SITE3!$F$4:$F$1223)),_xlpm.cleanRaw,SUBSTITUTE(_xlpm.raw,"_PIN","."),_xlpm.mainPart,MID(_xlpm.cleanRaw,2,FIND(".",_xlpm.cleanRaw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801010</v>
      </c>
      <c r="H793" t="str">
        <f>_xlfn.LET(_xlpm.raw,_xlfn.XLOOKUP(A793,SITE5!$C$4:$C$1223,SITE5!$E$4:$E$1223,_xlfn.XLOOKUP(A793,SITE5!$C$4:$C$1223,SITE5!$F$4:$F$1223)),_xlpm.cleanRaw,SUBSTITUTE(_xlpm.raw,"_PIN","."),_xlpm.mainPart,MID(_xlpm.cleanRaw,2,FIND(".",_xlpm.cleanRaw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I793" t="str">
        <f>_xlfn.LET(_xlpm.raw,_xlfn.XLOOKUP(A793,SITE5!$C$4:$C$1223,SITE5!$E$4:$E$1223,_xlfn.XLOOKUP(A793,SITE5!$C$4:$C$1223,SITE5!$F$4:$F$1223)),_xlpm.cleanRaw,SUBSTITUTE(_xlpm.raw,"_PIN","."),_xlpm.mainPart,MID(_xlpm.cleanRaw,2,FIND(".",_xlpm.cleanRaw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J793" t="str">
        <f>""</f>
        <v/>
      </c>
      <c r="K793" t="str">
        <f t="shared" si="12"/>
        <v>AJ32;DDR0_ECC[5];;26.3347199999999;36.21024;604007;801010;706008;706008;</v>
      </c>
    </row>
    <row r="794" spans="1:11">
      <c r="A794" t="s">
        <v>3884</v>
      </c>
      <c r="B794" t="str">
        <f>_xlfn.XLOOKUP(A794,SITE1!$S$4:$S$1223,SITE1!$T$4:$T$1223)</f>
        <v>VSS</v>
      </c>
      <c r="C794" t="str" cm="1">
        <f t="array" ref="C794">_xlfn.TEXTJOIN(",",TRUE,_xlfn.UNIQUE(TRANSPOSE(_xlfn.MAP(_xlfn.XLOOKUP(A794,SITE1!$C$4:$C$1223,SITE1!$G$4:$L$1223),_xlfn.LAMBDA(_xlpm.x,IF(_xlpm.x&lt;&gt;"",TRIM(CLEAN(LEFT(_xlpm.x,FIND(".",_xlpm.x &amp; ".")-1))),""))))))</f>
        <v/>
      </c>
      <c r="D794">
        <v>23.04288</v>
      </c>
      <c r="E794">
        <v>36.210239999999999</v>
      </c>
      <c r="F794" t="str">
        <f>_xlfn.LET(_xlpm.raw,_xlfn.XLOOKUP(A794,SITE1!$C$4:$C$1223,SITE1!$E$4:$E$1223,_xlfn.XLOOKUP(A794,SITE1!$C$4:$C$1223,SITE1!$F$4:$F$1223)),_xlpm.cleanRaw,SUBSTITUTE(SUBSTITUTE(_xlpm.raw,"_PIN","."),"PIN","."),_xlpm.mainPart,MID(_xlpm.cleanRaw,2,FIND(".",_xlpm.cleanRaw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4" t="str">
        <f>_xlfn.LET(_xlpm.raw,_xlfn.XLOOKUP(A794,SITE3!$C$4:$C$1223,SITE3!$E$4:$E$1223,_xlfn.XLOOKUP(A794,SITE3!$C$4:$C$1223,SITE3!$F$4:$F$1223)),_xlpm.cleanRaw,SUBSTITUTE(_xlpm.raw,"_PIN","."),_xlpm.mainPart,MID(_xlpm.cleanRaw,2,FIND(".",_xlpm.cleanRaw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4" t="str">
        <f>_xlfn.LET(_xlpm.raw,_xlfn.XLOOKUP(A794,SITE5!$C$4:$C$1223,SITE5!$E$4:$E$1223,_xlfn.XLOOKUP(A794,SITE5!$C$4:$C$1223,SITE5!$F$4:$F$1223)),_xlpm.cleanRaw,SUBSTITUTE(_xlpm.raw,"_PIN","."),_xlpm.mainPart,MID(_xlpm.cleanRaw,2,FIND(".",_xlpm.cleanRaw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4" t="str">
        <f>_xlfn.LET(_xlpm.raw,_xlfn.XLOOKUP(A794,SITE5!$C$4:$C$1223,SITE5!$E$4:$E$1223,_xlfn.XLOOKUP(A794,SITE5!$C$4:$C$1223,SITE5!$F$4:$F$1223)),_xlpm.cleanRaw,SUBSTITUTE(_xlpm.raw,"_PIN","."),_xlpm.mainPart,MID(_xlpm.cleanRaw,2,FIND(".",_xlpm.cleanRaw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4" t="str">
        <f>""</f>
        <v/>
      </c>
      <c r="K794" t="str">
        <f t="shared" si="12"/>
        <v>AJ33;VSS;;23.04288;36.21024;;;;;</v>
      </c>
    </row>
    <row r="795" spans="1:11">
      <c r="A795" t="s">
        <v>1967</v>
      </c>
      <c r="B795" t="str">
        <f>_xlfn.XLOOKUP(A795,SITE1!$S$4:$S$1223,SITE1!$T$4:$T$1223)</f>
        <v>DDRDQ_IL11_NIL03[5]</v>
      </c>
      <c r="C795" t="str" cm="1">
        <f t="array" ref="C795">_xlfn.TEXTJOIN(",",TRUE,_xlfn.UNIQUE(TRANSPOSE(_xlfn.MAP(_xlfn.XLOOKUP(A795,SITE1!$C$4:$C$1223,SITE1!$G$4:$L$1223),_xlfn.LAMBDA(_xlpm.x,IF(_xlpm.x&lt;&gt;"",TRIM(CLEAN(LEFT(_xlpm.x,FIND(".",_xlpm.x &amp; ".")-1))),""))))))</f>
        <v/>
      </c>
      <c r="D795">
        <v>19.75104</v>
      </c>
      <c r="E795">
        <v>36.210239999999999</v>
      </c>
      <c r="F795" t="str">
        <f>_xlfn.LET(_xlpm.raw,_xlfn.XLOOKUP(A795,SITE1!$C$4:$C$1223,SITE1!$E$4:$E$1223,_xlfn.XLOOKUP(A795,SITE1!$C$4:$C$1223,SITE1!$F$4:$F$1223)),_xlpm.cleanRaw,SUBSTITUTE(SUBSTITUTE(_xlpm.raw,"_PIN","."),"PIN","."),_xlpm.mainPart,MID(_xlpm.cleanRaw,2,FIND(".",_xlpm.cleanRaw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795" t="str">
        <f>_xlfn.LET(_xlpm.raw,_xlfn.XLOOKUP(A795,SITE3!$C$4:$C$1223,SITE3!$E$4:$E$1223,_xlfn.XLOOKUP(A795,SITE3!$C$4:$C$1223,SITE3!$F$4:$F$1223)),_xlpm.cleanRaw,SUBSTITUTE(_xlpm.raw,"_PIN","."),_xlpm.mainPart,MID(_xlpm.cleanRaw,2,FIND(".",_xlpm.cleanRaw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501118</v>
      </c>
      <c r="H795" t="str">
        <f>_xlfn.LET(_xlpm.raw,_xlfn.XLOOKUP(A795,SITE5!$C$4:$C$1223,SITE5!$E$4:$E$1223,_xlfn.XLOOKUP(A795,SITE5!$C$4:$C$1223,SITE5!$F$4:$F$1223)),_xlpm.cleanRaw,SUBSTITUTE(_xlpm.raw,"_PIN","."),_xlpm.mainPart,MID(_xlpm.cleanRaw,2,FIND(".",_xlpm.cleanRaw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I795" t="str">
        <f>_xlfn.LET(_xlpm.raw,_xlfn.XLOOKUP(A795,SITE5!$C$4:$C$1223,SITE5!$E$4:$E$1223,_xlfn.XLOOKUP(A795,SITE5!$C$4:$C$1223,SITE5!$F$4:$F$1223)),_xlpm.cleanRaw,SUBSTITUTE(_xlpm.raw,"_PIN","."),_xlpm.mainPart,MID(_xlpm.cleanRaw,2,FIND(".",_xlpm.cleanRaw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J795" t="str">
        <f>""</f>
        <v/>
      </c>
      <c r="K795" t="str">
        <f t="shared" si="12"/>
        <v>AJ34;DDRDQ_IL11_NIL03[5];;19.75104;36.21024;604036;501118;706036;706036;</v>
      </c>
    </row>
    <row r="796" spans="1:11">
      <c r="A796" t="s">
        <v>1943</v>
      </c>
      <c r="B796" t="str">
        <f>_xlfn.XLOOKUP(A796,SITE1!$S$4:$S$1223,SITE1!$T$4:$T$1223)</f>
        <v>DDRDQ_IL11_NIL03[1]</v>
      </c>
      <c r="C796" t="str" cm="1">
        <f t="array" ref="C796">_xlfn.TEXTJOIN(",",TRUE,_xlfn.UNIQUE(TRANSPOSE(_xlfn.MAP(_xlfn.XLOOKUP(A796,SITE1!$C$4:$C$1223,SITE1!$G$4:$L$1223),_xlfn.LAMBDA(_xlpm.x,IF(_xlpm.x&lt;&gt;"",TRIM(CLEAN(LEFT(_xlpm.x,FIND(".",_xlpm.x &amp; ".")-1))),""))))))</f>
        <v/>
      </c>
      <c r="D796">
        <v>16.459199999999999</v>
      </c>
      <c r="E796">
        <v>36.210239999999999</v>
      </c>
      <c r="F796" t="str">
        <f>_xlfn.LET(_xlpm.raw,_xlfn.XLOOKUP(A796,SITE1!$C$4:$C$1223,SITE1!$E$4:$E$1223,_xlfn.XLOOKUP(A796,SITE1!$C$4:$C$1223,SITE1!$F$4:$F$1223)),_xlpm.cleanRaw,SUBSTITUTE(SUBSTITUTE(_xlpm.raw,"_PIN","."),"PIN","."),_xlpm.mainPart,MID(_xlpm.cleanRaw,2,FIND(".",_xlpm.cleanRaw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796" t="str">
        <f>_xlfn.LET(_xlpm.raw,_xlfn.XLOOKUP(A796,SITE3!$C$4:$C$1223,SITE3!$E$4:$E$1223,_xlfn.XLOOKUP(A796,SITE3!$C$4:$C$1223,SITE3!$F$4:$F$1223)),_xlpm.cleanRaw,SUBSTITUTE(_xlpm.raw,"_PIN","."),_xlpm.mainPart,MID(_xlpm.cleanRaw,2,FIND(".",_xlpm.cleanRaw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501120</v>
      </c>
      <c r="H796" t="str">
        <f>_xlfn.LET(_xlpm.raw,_xlfn.XLOOKUP(A796,SITE5!$C$4:$C$1223,SITE5!$E$4:$E$1223,_xlfn.XLOOKUP(A796,SITE5!$C$4:$C$1223,SITE5!$F$4:$F$1223)),_xlpm.cleanRaw,SUBSTITUTE(_xlpm.raw,"_PIN","."),_xlpm.mainPart,MID(_xlpm.cleanRaw,2,FIND(".",_xlpm.cleanRaw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I796" t="str">
        <f>_xlfn.LET(_xlpm.raw,_xlfn.XLOOKUP(A796,SITE5!$C$4:$C$1223,SITE5!$E$4:$E$1223,_xlfn.XLOOKUP(A796,SITE5!$C$4:$C$1223,SITE5!$F$4:$F$1223)),_xlpm.cleanRaw,SUBSTITUTE(_xlpm.raw,"_PIN","."),_xlpm.mainPart,MID(_xlpm.cleanRaw,2,FIND(".",_xlpm.cleanRaw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J796" t="str">
        <f>""</f>
        <v/>
      </c>
      <c r="K796" t="str">
        <f t="shared" si="12"/>
        <v>AJ35;DDRDQ_IL11_NIL03[1];;16.4592;36.21024;604034;501120;706034;706034;</v>
      </c>
    </row>
    <row r="797" spans="1:11">
      <c r="A797" t="s">
        <v>1936</v>
      </c>
      <c r="B797" t="str">
        <f>_xlfn.XLOOKUP(A797,SITE1!$S$4:$S$1223,SITE1!$T$4:$T$1223)</f>
        <v>DDRDQ_IL11_NIL03[0]</v>
      </c>
      <c r="C797" t="str" cm="1">
        <f t="array" ref="C797">_xlfn.TEXTJOIN(",",TRUE,_xlfn.UNIQUE(TRANSPOSE(_xlfn.MAP(_xlfn.XLOOKUP(A797,SITE1!$C$4:$C$1223,SITE1!$G$4:$L$1223),_xlfn.LAMBDA(_xlpm.x,IF(_xlpm.x&lt;&gt;"",TRIM(CLEAN(LEFT(_xlpm.x,FIND(".",_xlpm.x &amp; ".")-1))),""))))))</f>
        <v/>
      </c>
      <c r="D797">
        <v>13.167359999999899</v>
      </c>
      <c r="E797">
        <v>36.210239999999999</v>
      </c>
      <c r="F797" t="str">
        <f>_xlfn.LET(_xlpm.raw,_xlfn.XLOOKUP(A797,SITE1!$C$4:$C$1223,SITE1!$E$4:$E$1223,_xlfn.XLOOKUP(A797,SITE1!$C$4:$C$1223,SITE1!$F$4:$F$1223)),_xlpm.cleanRaw,SUBSTITUTE(SUBSTITUTE(_xlpm.raw,"_PIN","."),"PIN","."),_xlpm.mainPart,MID(_xlpm.cleanRaw,2,FIND(".",_xlpm.cleanRaw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797" t="str">
        <f>_xlfn.LET(_xlpm.raw,_xlfn.XLOOKUP(A797,SITE3!$C$4:$C$1223,SITE3!$E$4:$E$1223,_xlfn.XLOOKUP(A797,SITE3!$C$4:$C$1223,SITE3!$F$4:$F$1223)),_xlpm.cleanRaw,SUBSTITUTE(_xlpm.raw,"_PIN","."),_xlpm.mainPart,MID(_xlpm.cleanRaw,2,FIND(".",_xlpm.cleanRaw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501095</v>
      </c>
      <c r="H797" t="str">
        <f>_xlfn.LET(_xlpm.raw,_xlfn.XLOOKUP(A797,SITE5!$C$4:$C$1223,SITE5!$E$4:$E$1223,_xlfn.XLOOKUP(A797,SITE5!$C$4:$C$1223,SITE5!$F$4:$F$1223)),_xlpm.cleanRaw,SUBSTITUTE(_xlpm.raw,"_PIN","."),_xlpm.mainPart,MID(_xlpm.cleanRaw,2,FIND(".",_xlpm.cleanRaw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I797" t="str">
        <f>_xlfn.LET(_xlpm.raw,_xlfn.XLOOKUP(A797,SITE5!$C$4:$C$1223,SITE5!$E$4:$E$1223,_xlfn.XLOOKUP(A797,SITE5!$C$4:$C$1223,SITE5!$F$4:$F$1223)),_xlpm.cleanRaw,SUBSTITUTE(_xlpm.raw,"_PIN","."),_xlpm.mainPart,MID(_xlpm.cleanRaw,2,FIND(".",_xlpm.cleanRaw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J797" t="str">
        <f>""</f>
        <v/>
      </c>
      <c r="K797" t="str">
        <f t="shared" si="12"/>
        <v>AJ36;DDRDQ_IL11_NIL03[0];;13.1673599999999;36.21024;604035;501095;706035;706035;</v>
      </c>
    </row>
    <row r="798" spans="1:11">
      <c r="A798" t="s">
        <v>3885</v>
      </c>
      <c r="B798" t="str">
        <f>_xlfn.XLOOKUP(A798,SITE1!$S$4:$S$1223,SITE1!$T$4:$T$1223)</f>
        <v>VSS</v>
      </c>
      <c r="C798" t="str" cm="1">
        <f t="array" ref="C798">_xlfn.TEXTJOIN(",",TRUE,_xlfn.UNIQUE(TRANSPOSE(_xlfn.MAP(_xlfn.XLOOKUP(A798,SITE1!$C$4:$C$1223,SITE1!$G$4:$L$1223),_xlfn.LAMBDA(_xlpm.x,IF(_xlpm.x&lt;&gt;"",TRIM(CLEAN(LEFT(_xlpm.x,FIND(".",_xlpm.x &amp; ".")-1))),""))))))</f>
        <v/>
      </c>
      <c r="D798">
        <v>9.8755199999999999</v>
      </c>
      <c r="E798">
        <v>36.210239999999999</v>
      </c>
      <c r="F798" t="str">
        <f>_xlfn.LET(_xlpm.raw,_xlfn.XLOOKUP(A798,SITE1!$C$4:$C$1223,SITE1!$E$4:$E$1223,_xlfn.XLOOKUP(A798,SITE1!$C$4:$C$1223,SITE1!$F$4:$F$1223)),_xlpm.cleanRaw,SUBSTITUTE(SUBSTITUTE(_xlpm.raw,"_PIN","."),"PIN","."),_xlpm.mainPart,MID(_xlpm.cleanRaw,2,FIND(".",_xlpm.cleanRaw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8" t="str">
        <f>_xlfn.LET(_xlpm.raw,_xlfn.XLOOKUP(A798,SITE3!$C$4:$C$1223,SITE3!$E$4:$E$1223,_xlfn.XLOOKUP(A798,SITE3!$C$4:$C$1223,SITE3!$F$4:$F$1223)),_xlpm.cleanRaw,SUBSTITUTE(_xlpm.raw,"_PIN","."),_xlpm.mainPart,MID(_xlpm.cleanRaw,2,FIND(".",_xlpm.cleanRaw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8" t="str">
        <f>_xlfn.LET(_xlpm.raw,_xlfn.XLOOKUP(A798,SITE5!$C$4:$C$1223,SITE5!$E$4:$E$1223,_xlfn.XLOOKUP(A798,SITE5!$C$4:$C$1223,SITE5!$F$4:$F$1223)),_xlpm.cleanRaw,SUBSTITUTE(_xlpm.raw,"_PIN","."),_xlpm.mainPart,MID(_xlpm.cleanRaw,2,FIND(".",_xlpm.cleanRaw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8" t="str">
        <f>_xlfn.LET(_xlpm.raw,_xlfn.XLOOKUP(A798,SITE5!$C$4:$C$1223,SITE5!$E$4:$E$1223,_xlfn.XLOOKUP(A798,SITE5!$C$4:$C$1223,SITE5!$F$4:$F$1223)),_xlpm.cleanRaw,SUBSTITUTE(_xlpm.raw,"_PIN","."),_xlpm.mainPart,MID(_xlpm.cleanRaw,2,FIND(".",_xlpm.cleanRaw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8" t="str">
        <f>""</f>
        <v/>
      </c>
      <c r="K798" t="str">
        <f t="shared" si="12"/>
        <v>AJ37;VSS;;9.87552;36.21024;;;;;</v>
      </c>
    </row>
    <row r="799" spans="1:11">
      <c r="A799" t="s">
        <v>3886</v>
      </c>
      <c r="B799" t="str">
        <f>_xlfn.XLOOKUP(A799,SITE1!$S$4:$S$1223,SITE1!$T$4:$T$1223)</f>
        <v>VSS</v>
      </c>
      <c r="C799" t="str" cm="1">
        <f t="array" ref="C799">_xlfn.TEXTJOIN(",",TRUE,_xlfn.UNIQUE(TRANSPOSE(_xlfn.MAP(_xlfn.XLOOKUP(A799,SITE1!$C$4:$C$1223,SITE1!$G$4:$L$1223),_xlfn.LAMBDA(_xlpm.x,IF(_xlpm.x&lt;&gt;"",TRIM(CLEAN(LEFT(_xlpm.x,FIND(".",_xlpm.x &amp; ".")-1))),""))))))</f>
        <v/>
      </c>
      <c r="D799">
        <v>6.5836799999999904</v>
      </c>
      <c r="E799">
        <v>36.210239999999999</v>
      </c>
      <c r="F799" t="str">
        <f>_xlfn.LET(_xlpm.raw,_xlfn.XLOOKUP(A799,SITE1!$C$4:$C$1223,SITE1!$E$4:$E$1223,_xlfn.XLOOKUP(A799,SITE1!$C$4:$C$1223,SITE1!$F$4:$F$1223)),_xlpm.cleanRaw,SUBSTITUTE(SUBSTITUTE(_xlpm.raw,"_PIN","."),"PIN","."),_xlpm.mainPart,MID(_xlpm.cleanRaw,2,FIND(".",_xlpm.cleanRaw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9" t="str">
        <f>_xlfn.LET(_xlpm.raw,_xlfn.XLOOKUP(A799,SITE3!$C$4:$C$1223,SITE3!$E$4:$E$1223,_xlfn.XLOOKUP(A799,SITE3!$C$4:$C$1223,SITE3!$F$4:$F$1223)),_xlpm.cleanRaw,SUBSTITUTE(_xlpm.raw,"_PIN","."),_xlpm.mainPart,MID(_xlpm.cleanRaw,2,FIND(".",_xlpm.cleanRaw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9" t="str">
        <f>_xlfn.LET(_xlpm.raw,_xlfn.XLOOKUP(A799,SITE5!$C$4:$C$1223,SITE5!$E$4:$E$1223,_xlfn.XLOOKUP(A799,SITE5!$C$4:$C$1223,SITE5!$F$4:$F$1223)),_xlpm.cleanRaw,SUBSTITUTE(_xlpm.raw,"_PIN","."),_xlpm.mainPart,MID(_xlpm.cleanRaw,2,FIND(".",_xlpm.cleanRaw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9" t="str">
        <f>_xlfn.LET(_xlpm.raw,_xlfn.XLOOKUP(A799,SITE5!$C$4:$C$1223,SITE5!$E$4:$E$1223,_xlfn.XLOOKUP(A799,SITE5!$C$4:$C$1223,SITE5!$F$4:$F$1223)),_xlpm.cleanRaw,SUBSTITUTE(_xlpm.raw,"_PIN","."),_xlpm.mainPart,MID(_xlpm.cleanRaw,2,FIND(".",_xlpm.cleanRaw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9" t="str">
        <f>""</f>
        <v/>
      </c>
      <c r="K799" t="str">
        <f t="shared" si="12"/>
        <v>AJ38;VSS;;6.58367999999999;36.21024;;;;;</v>
      </c>
    </row>
    <row r="800" spans="1:11">
      <c r="A800" t="s">
        <v>3887</v>
      </c>
      <c r="B800" t="str">
        <f>_xlfn.XLOOKUP(A800,SITE1!$S$4:$S$1223,SITE1!$T$4:$T$1223)</f>
        <v>VSS</v>
      </c>
      <c r="C800" t="str" cm="1">
        <f t="array" ref="C800">_xlfn.TEXTJOIN(",",TRUE,_xlfn.UNIQUE(TRANSPOSE(_xlfn.MAP(_xlfn.XLOOKUP(A800,SITE1!$C$4:$C$1223,SITE1!$G$4:$L$1223),_xlfn.LAMBDA(_xlpm.x,IF(_xlpm.x&lt;&gt;"",TRIM(CLEAN(LEFT(_xlpm.x,FIND(".",_xlpm.x &amp; ".")-1))),""))))))</f>
        <v/>
      </c>
      <c r="D800">
        <v>3.2918399999999899</v>
      </c>
      <c r="E800">
        <v>36.210239999999999</v>
      </c>
      <c r="F800" t="str">
        <f>_xlfn.LET(_xlpm.raw,_xlfn.XLOOKUP(A800,SITE1!$C$4:$C$1223,SITE1!$E$4:$E$1223,_xlfn.XLOOKUP(A800,SITE1!$C$4:$C$1223,SITE1!$F$4:$F$1223)),_xlpm.cleanRaw,SUBSTITUTE(SUBSTITUTE(_xlpm.raw,"_PIN","."),"PIN","."),_xlpm.mainPart,MID(_xlpm.cleanRaw,2,FIND(".",_xlpm.cleanRaw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0" t="str">
        <f>_xlfn.LET(_xlpm.raw,_xlfn.XLOOKUP(A800,SITE3!$C$4:$C$1223,SITE3!$E$4:$E$1223,_xlfn.XLOOKUP(A800,SITE3!$C$4:$C$1223,SITE3!$F$4:$F$1223)),_xlpm.cleanRaw,SUBSTITUTE(_xlpm.raw,"_PIN","."),_xlpm.mainPart,MID(_xlpm.cleanRaw,2,FIND(".",_xlpm.cleanRaw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0" t="str">
        <f>_xlfn.LET(_xlpm.raw,_xlfn.XLOOKUP(A800,SITE5!$C$4:$C$1223,SITE5!$E$4:$E$1223,_xlfn.XLOOKUP(A800,SITE5!$C$4:$C$1223,SITE5!$F$4:$F$1223)),_xlpm.cleanRaw,SUBSTITUTE(_xlpm.raw,"_PIN","."),_xlpm.mainPart,MID(_xlpm.cleanRaw,2,FIND(".",_xlpm.cleanRaw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0" t="str">
        <f>_xlfn.LET(_xlpm.raw,_xlfn.XLOOKUP(A800,SITE5!$C$4:$C$1223,SITE5!$E$4:$E$1223,_xlfn.XLOOKUP(A800,SITE5!$C$4:$C$1223,SITE5!$F$4:$F$1223)),_xlpm.cleanRaw,SUBSTITUTE(_xlpm.raw,"_PIN","."),_xlpm.mainPart,MID(_xlpm.cleanRaw,2,FIND(".",_xlpm.cleanRaw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0" t="str">
        <f>""</f>
        <v/>
      </c>
      <c r="K800" t="str">
        <f t="shared" si="12"/>
        <v>AJ39;VSS;;3.29183999999999;36.21024;;;;;</v>
      </c>
    </row>
    <row r="801" spans="1:11">
      <c r="A801" t="s">
        <v>3889</v>
      </c>
      <c r="B801" t="str">
        <f>_xlfn.XLOOKUP(A801,SITE1!$S$4:$S$1223,SITE1!$T$4:$T$1223)</f>
        <v>VSS</v>
      </c>
      <c r="C801" t="str" cm="1">
        <f t="array" ref="C801">_xlfn.TEXTJOIN(",",TRUE,_xlfn.UNIQUE(TRANSPOSE(_xlfn.MAP(_xlfn.XLOOKUP(A801,SITE1!$C$4:$C$1223,SITE1!$G$4:$L$1223),_xlfn.LAMBDA(_xlpm.x,IF(_xlpm.x&lt;&gt;"",TRIM(CLEAN(LEFT(_xlpm.x,FIND(".",_xlpm.x &amp; ".")-1))),""))))))</f>
        <v/>
      </c>
      <c r="D801">
        <v>0</v>
      </c>
      <c r="E801">
        <v>36.210239999999999</v>
      </c>
      <c r="F801" t="str">
        <f>_xlfn.LET(_xlpm.raw,_xlfn.XLOOKUP(A801,SITE1!$C$4:$C$1223,SITE1!$E$4:$E$1223,_xlfn.XLOOKUP(A801,SITE1!$C$4:$C$1223,SITE1!$F$4:$F$1223)),_xlpm.cleanRaw,SUBSTITUTE(SUBSTITUTE(_xlpm.raw,"_PIN","."),"PIN","."),_xlpm.mainPart,MID(_xlpm.cleanRaw,2,FIND(".",_xlpm.cleanRaw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1" t="str">
        <f>_xlfn.LET(_xlpm.raw,_xlfn.XLOOKUP(A801,SITE3!$C$4:$C$1223,SITE3!$E$4:$E$1223,_xlfn.XLOOKUP(A801,SITE3!$C$4:$C$1223,SITE3!$F$4:$F$1223)),_xlpm.cleanRaw,SUBSTITUTE(_xlpm.raw,"_PIN","."),_xlpm.mainPart,MID(_xlpm.cleanRaw,2,FIND(".",_xlpm.cleanRaw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1" t="str">
        <f>_xlfn.LET(_xlpm.raw,_xlfn.XLOOKUP(A801,SITE5!$C$4:$C$1223,SITE5!$E$4:$E$1223,_xlfn.XLOOKUP(A801,SITE5!$C$4:$C$1223,SITE5!$F$4:$F$1223)),_xlpm.cleanRaw,SUBSTITUTE(_xlpm.raw,"_PIN","."),_xlpm.mainPart,MID(_xlpm.cleanRaw,2,FIND(".",_xlpm.cleanRaw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1" t="str">
        <f>_xlfn.LET(_xlpm.raw,_xlfn.XLOOKUP(A801,SITE5!$C$4:$C$1223,SITE5!$E$4:$E$1223,_xlfn.XLOOKUP(A801,SITE5!$C$4:$C$1223,SITE5!$F$4:$F$1223)),_xlpm.cleanRaw,SUBSTITUTE(_xlpm.raw,"_PIN","."),_xlpm.mainPart,MID(_xlpm.cleanRaw,2,FIND(".",_xlpm.cleanRaw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1" t="str">
        <f>""</f>
        <v/>
      </c>
      <c r="K801" t="str">
        <f t="shared" si="12"/>
        <v>AJ40;VSS;;0;36.21024;;;;;</v>
      </c>
    </row>
    <row r="802" spans="1:11">
      <c r="A802" t="s">
        <v>1881</v>
      </c>
      <c r="B802" t="str">
        <f>_xlfn.XLOOKUP(A802,SITE1!$S$4:$S$1223,SITE1!$T$4:$T$1223)</f>
        <v>DDRDQ_IL07_NIL15[7]</v>
      </c>
      <c r="C802" t="str" cm="1">
        <f t="array" ref="C802">_xlfn.TEXTJOIN(",",TRUE,_xlfn.UNIQUE(TRANSPOSE(_xlfn.MAP(_xlfn.XLOOKUP(A802,SITE1!$C$4:$C$1223,SITE1!$G$4:$L$1223),_xlfn.LAMBDA(_xlpm.x,IF(_xlpm.x&lt;&gt;"",TRIM(CLEAN(LEFT(_xlpm.x,FIND(".",_xlpm.x &amp; ".")-1))),""))))))</f>
        <v/>
      </c>
      <c r="D802">
        <v>128.38176000000001</v>
      </c>
      <c r="E802">
        <v>32.918399999999998</v>
      </c>
      <c r="F802" t="str">
        <f>_xlfn.LET(_xlpm.raw,_xlfn.XLOOKUP(A802,SITE1!$C$4:$C$1223,SITE1!$E$4:$E$1223,_xlfn.XLOOKUP(A802,SITE1!$C$4:$C$1223,SITE1!$F$4:$F$1223)),_xlpm.cleanRaw,SUBSTITUTE(SUBSTITUTE(_xlpm.raw,"_PIN","."),"PIN","."),_xlpm.mainPart,MID(_xlpm.cleanRaw,2,FIND(".",_xlpm.cleanRaw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G802" t="str">
        <f>_xlfn.LET(_xlpm.raw,_xlfn.XLOOKUP(A802,SITE3!$C$4:$C$1223,SITE3!$E$4:$E$1223,_xlfn.XLOOKUP(A802,SITE3!$C$4:$C$1223,SITE3!$F$4:$F$1223)),_xlpm.cleanRaw,SUBSTITUTE(_xlpm.raw,"_PIN","."),_xlpm.mainPart,MID(_xlpm.cleanRaw,2,FIND(".",_xlpm.cleanRaw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805047</v>
      </c>
      <c r="H802" t="str">
        <f>_xlfn.LET(_xlpm.raw,_xlfn.XLOOKUP(A802,SITE5!$C$4:$C$1223,SITE5!$E$4:$E$1223,_xlfn.XLOOKUP(A802,SITE5!$C$4:$C$1223,SITE5!$F$4:$F$1223)),_xlpm.cleanRaw,SUBSTITUTE(_xlpm.raw,"_PIN","."),_xlpm.mainPart,MID(_xlpm.cleanRaw,2,FIND(".",_xlpm.cleanRaw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I802" t="str">
        <f>_xlfn.LET(_xlpm.raw,_xlfn.XLOOKUP(A802,SITE5!$C$4:$C$1223,SITE5!$E$4:$E$1223,_xlfn.XLOOKUP(A802,SITE5!$C$4:$C$1223,SITE5!$F$4:$F$1223)),_xlpm.cleanRaw,SUBSTITUTE(_xlpm.raw,"_PIN","."),_xlpm.mainPart,MID(_xlpm.cleanRaw,2,FIND(".",_xlpm.cleanRaw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J802" t="str">
        <f>""</f>
        <v/>
      </c>
      <c r="K802" t="str">
        <f t="shared" si="12"/>
        <v>AK1;DDRDQ_IL07_NIL15[7];;128.38176;32.9184;509034;805047;602047;602047;</v>
      </c>
    </row>
    <row r="803" spans="1:11">
      <c r="A803" t="s">
        <v>3895</v>
      </c>
      <c r="B803" t="str">
        <f>_xlfn.XLOOKUP(A803,SITE1!$S$4:$S$1223,SITE1!$T$4:$T$1223)</f>
        <v>VSS</v>
      </c>
      <c r="C803" t="str" cm="1">
        <f t="array" ref="C803">_xlfn.TEXTJOIN(",",TRUE,_xlfn.UNIQUE(TRANSPOSE(_xlfn.MAP(_xlfn.XLOOKUP(A803,SITE1!$C$4:$C$1223,SITE1!$G$4:$L$1223),_xlfn.LAMBDA(_xlpm.x,IF(_xlpm.x&lt;&gt;"",TRIM(CLEAN(LEFT(_xlpm.x,FIND(".",_xlpm.x &amp; ".")-1))),""))))))</f>
        <v/>
      </c>
      <c r="D803">
        <v>125.08992000000001</v>
      </c>
      <c r="E803">
        <v>32.918399999999998</v>
      </c>
      <c r="F803" t="str">
        <f>_xlfn.LET(_xlpm.raw,_xlfn.XLOOKUP(A803,SITE1!$C$4:$C$1223,SITE1!$E$4:$E$1223,_xlfn.XLOOKUP(A803,SITE1!$C$4:$C$1223,SITE1!$F$4:$F$1223)),_xlpm.cleanRaw,SUBSTITUTE(SUBSTITUTE(_xlpm.raw,"_PIN","."),"PIN","."),_xlpm.mainPart,MID(_xlpm.cleanRaw,2,FIND(".",_xlpm.cleanRaw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3" t="str">
        <f>_xlfn.LET(_xlpm.raw,_xlfn.XLOOKUP(A803,SITE3!$C$4:$C$1223,SITE3!$E$4:$E$1223,_xlfn.XLOOKUP(A803,SITE3!$C$4:$C$1223,SITE3!$F$4:$F$1223)),_xlpm.cleanRaw,SUBSTITUTE(_xlpm.raw,"_PIN","."),_xlpm.mainPart,MID(_xlpm.cleanRaw,2,FIND(".",_xlpm.cleanRaw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3" t="str">
        <f>_xlfn.LET(_xlpm.raw,_xlfn.XLOOKUP(A803,SITE5!$C$4:$C$1223,SITE5!$E$4:$E$1223,_xlfn.XLOOKUP(A803,SITE5!$C$4:$C$1223,SITE5!$F$4:$F$1223)),_xlpm.cleanRaw,SUBSTITUTE(_xlpm.raw,"_PIN","."),_xlpm.mainPart,MID(_xlpm.cleanRaw,2,FIND(".",_xlpm.cleanRaw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3" t="str">
        <f>_xlfn.LET(_xlpm.raw,_xlfn.XLOOKUP(A803,SITE5!$C$4:$C$1223,SITE5!$E$4:$E$1223,_xlfn.XLOOKUP(A803,SITE5!$C$4:$C$1223,SITE5!$F$4:$F$1223)),_xlpm.cleanRaw,SUBSTITUTE(_xlpm.raw,"_PIN","."),_xlpm.mainPart,MID(_xlpm.cleanRaw,2,FIND(".",_xlpm.cleanRaw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3" t="str">
        <f>""</f>
        <v/>
      </c>
      <c r="K803" t="str">
        <f t="shared" si="12"/>
        <v>AK2;VSS;;125.08992;32.9184;;;;;</v>
      </c>
    </row>
    <row r="804" spans="1:11">
      <c r="A804" t="s">
        <v>2327</v>
      </c>
      <c r="B804" t="str">
        <f>_xlfn.XLOOKUP(A804,SITE1!$S$4:$S$1223,SITE1!$T$4:$T$1223)</f>
        <v>DDRDQSN_IL07_NIL15</v>
      </c>
      <c r="C804" t="str" cm="1">
        <f t="array" ref="C804">_xlfn.TEXTJOIN(",",TRUE,_xlfn.UNIQUE(TRANSPOSE(_xlfn.MAP(_xlfn.XLOOKUP(A804,SITE1!$C$4:$C$1223,SITE1!$G$4:$L$1223),_xlfn.LAMBDA(_xlpm.x,IF(_xlpm.x&lt;&gt;"",TRIM(CLEAN(LEFT(_xlpm.x,FIND(".",_xlpm.x &amp; ".")-1))),""))))))</f>
        <v/>
      </c>
      <c r="D804">
        <v>121.79808</v>
      </c>
      <c r="E804">
        <v>32.918399999999998</v>
      </c>
      <c r="F804" t="str">
        <f>_xlfn.LET(_xlpm.raw,_xlfn.XLOOKUP(A804,SITE1!$C$4:$C$1223,SITE1!$E$4:$E$1223,_xlfn.XLOOKUP(A804,SITE1!$C$4:$C$1223,SITE1!$F$4:$F$1223)),_xlpm.cleanRaw,SUBSTITUTE(SUBSTITUTE(_xlpm.raw,"_PIN","."),"PIN","."),_xlpm.mainPart,MID(_xlpm.cleanRaw,2,FIND(".",_xlpm.cleanRaw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G804" t="str">
        <f>_xlfn.LET(_xlpm.raw,_xlfn.XLOOKUP(A804,SITE3!$C$4:$C$1223,SITE3!$E$4:$E$1223,_xlfn.XLOOKUP(A804,SITE3!$C$4:$C$1223,SITE3!$F$4:$F$1223)),_xlpm.cleanRaw,SUBSTITUTE(_xlpm.raw,"_PIN","."),_xlpm.mainPart,MID(_xlpm.cleanRaw,2,FIND(".",_xlpm.cleanRaw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806087</v>
      </c>
      <c r="H804" t="str">
        <f>_xlfn.LET(_xlpm.raw,_xlfn.XLOOKUP(A804,SITE5!$C$4:$C$1223,SITE5!$E$4:$E$1223,_xlfn.XLOOKUP(A804,SITE5!$C$4:$C$1223,SITE5!$F$4:$F$1223)),_xlpm.cleanRaw,SUBSTITUTE(_xlpm.raw,"_PIN","."),_xlpm.mainPart,MID(_xlpm.cleanRaw,2,FIND(".",_xlpm.cleanRaw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I804" t="str">
        <f>_xlfn.LET(_xlpm.raw,_xlfn.XLOOKUP(A804,SITE5!$C$4:$C$1223,SITE5!$E$4:$E$1223,_xlfn.XLOOKUP(A804,SITE5!$C$4:$C$1223,SITE5!$F$4:$F$1223)),_xlpm.cleanRaw,SUBSTITUTE(_xlpm.raw,"_PIN","."),_xlpm.mainPart,MID(_xlpm.cleanRaw,2,FIND(".",_xlpm.cleanRaw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J804" t="str">
        <f>""</f>
        <v/>
      </c>
      <c r="K804" t="str">
        <f t="shared" si="12"/>
        <v>AK3;DDRDQSN_IL07_NIL15;;121.79808;32.9184;509019;806087;601011;601011;</v>
      </c>
    </row>
    <row r="805" spans="1:11">
      <c r="A805" t="s">
        <v>3903</v>
      </c>
      <c r="B805" t="str">
        <f>_xlfn.XLOOKUP(A805,SITE1!$S$4:$S$1223,SITE1!$T$4:$T$1223)</f>
        <v>VSS</v>
      </c>
      <c r="C805" t="str" cm="1">
        <f t="array" ref="C805">_xlfn.TEXTJOIN(",",TRUE,_xlfn.UNIQUE(TRANSPOSE(_xlfn.MAP(_xlfn.XLOOKUP(A805,SITE1!$C$4:$C$1223,SITE1!$G$4:$L$1223),_xlfn.LAMBDA(_xlpm.x,IF(_xlpm.x&lt;&gt;"",TRIM(CLEAN(LEFT(_xlpm.x,FIND(".",_xlpm.x &amp; ".")-1))),""))))))</f>
        <v/>
      </c>
      <c r="D805">
        <v>118.50624000000001</v>
      </c>
      <c r="E805">
        <v>32.918399999999998</v>
      </c>
      <c r="F805" t="str">
        <f>_xlfn.LET(_xlpm.raw,_xlfn.XLOOKUP(A805,SITE1!$C$4:$C$1223,SITE1!$E$4:$E$1223,_xlfn.XLOOKUP(A805,SITE1!$C$4:$C$1223,SITE1!$F$4:$F$1223)),_xlpm.cleanRaw,SUBSTITUTE(SUBSTITUTE(_xlpm.raw,"_PIN","."),"PIN","."),_xlpm.mainPart,MID(_xlpm.cleanRaw,2,FIND(".",_xlpm.cleanRaw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_xlfn.LET(_xlpm.raw,_xlfn.XLOOKUP(A805,SITE3!$C$4:$C$1223,SITE3!$E$4:$E$1223,_xlfn.XLOOKUP(A805,SITE3!$C$4:$C$1223,SITE3!$F$4:$F$1223)),_xlpm.cleanRaw,SUBSTITUTE(_xlpm.raw,"_PIN","."),_xlpm.mainPart,MID(_xlpm.cleanRaw,2,FIND(".",_xlpm.cleanRaw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5" t="str">
        <f>_xlfn.LET(_xlpm.raw,_xlfn.XLOOKUP(A805,SITE5!$C$4:$C$1223,SITE5!$E$4:$E$1223,_xlfn.XLOOKUP(A805,SITE5!$C$4:$C$1223,SITE5!$F$4:$F$1223)),_xlpm.cleanRaw,SUBSTITUTE(_xlpm.raw,"_PIN","."),_xlpm.mainPart,MID(_xlpm.cleanRaw,2,FIND(".",_xlpm.cleanRaw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5" t="str">
        <f>_xlfn.LET(_xlpm.raw,_xlfn.XLOOKUP(A805,SITE5!$C$4:$C$1223,SITE5!$E$4:$E$1223,_xlfn.XLOOKUP(A805,SITE5!$C$4:$C$1223,SITE5!$F$4:$F$1223)),_xlpm.cleanRaw,SUBSTITUTE(_xlpm.raw,"_PIN","."),_xlpm.mainPart,MID(_xlpm.cleanRaw,2,FIND(".",_xlpm.cleanRaw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5" t="str">
        <f>""</f>
        <v/>
      </c>
      <c r="K805" t="str">
        <f t="shared" si="12"/>
        <v>AK4;VSS;;118.50624;32.9184;;;;;</v>
      </c>
    </row>
    <row r="806" spans="1:11">
      <c r="A806" t="s">
        <v>2217</v>
      </c>
      <c r="B806" t="str">
        <f>_xlfn.XLOOKUP(A806,SITE1!$S$4:$S$1223,SITE1!$T$4:$T$1223)</f>
        <v>DDRDQ_IL16_NIL16[6]</v>
      </c>
      <c r="C806" t="str" cm="1">
        <f t="array" ref="C806">_xlfn.TEXTJOIN(",",TRUE,_xlfn.UNIQUE(TRANSPOSE(_xlfn.MAP(_xlfn.XLOOKUP(A806,SITE1!$C$4:$C$1223,SITE1!$G$4:$L$1223),_xlfn.LAMBDA(_xlpm.x,IF(_xlpm.x&lt;&gt;"",TRIM(CLEAN(LEFT(_xlpm.x,FIND(".",_xlpm.x &amp; ".")-1))),""))))))</f>
        <v/>
      </c>
      <c r="D806">
        <v>115.2144</v>
      </c>
      <c r="E806">
        <v>32.918399999999998</v>
      </c>
      <c r="F806" t="str">
        <f>_xlfn.LET(_xlpm.raw,_xlfn.XLOOKUP(A806,SITE1!$C$4:$C$1223,SITE1!$E$4:$E$1223,_xlfn.XLOOKUP(A806,SITE1!$C$4:$C$1223,SITE1!$F$4:$F$1223)),_xlpm.cleanRaw,SUBSTITUTE(SUBSTITUTE(_xlpm.raw,"_PIN","."),"PIN","."),_xlpm.mainPart,MID(_xlpm.cleanRaw,2,FIND(".",_xlpm.cleanRaw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G806" t="str">
        <f>_xlfn.LET(_xlpm.raw,_xlfn.XLOOKUP(A806,SITE3!$C$4:$C$1223,SITE3!$E$4:$E$1223,_xlfn.XLOOKUP(A806,SITE3!$C$4:$C$1223,SITE3!$F$4:$F$1223)),_xlpm.cleanRaw,SUBSTITUTE(_xlpm.raw,"_PIN","."),_xlpm.mainPart,MID(_xlpm.cleanRaw,2,FIND(".",_xlpm.cleanRaw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806123</v>
      </c>
      <c r="H806" t="str">
        <f>_xlfn.LET(_xlpm.raw,_xlfn.XLOOKUP(A806,SITE5!$C$4:$C$1223,SITE5!$E$4:$E$1223,_xlfn.XLOOKUP(A806,SITE5!$C$4:$C$1223,SITE5!$F$4:$F$1223)),_xlpm.cleanRaw,SUBSTITUTE(_xlpm.raw,"_PIN","."),_xlpm.mainPart,MID(_xlpm.cleanRaw,2,FIND(".",_xlpm.cleanRaw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I806" t="str">
        <f>_xlfn.LET(_xlpm.raw,_xlfn.XLOOKUP(A806,SITE5!$C$4:$C$1223,SITE5!$E$4:$E$1223,_xlfn.XLOOKUP(A806,SITE5!$C$4:$C$1223,SITE5!$F$4:$F$1223)),_xlpm.cleanRaw,SUBSTITUTE(_xlpm.raw,"_PIN","."),_xlpm.mainPart,MID(_xlpm.cleanRaw,2,FIND(".",_xlpm.cleanRaw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J806" t="str">
        <f>""</f>
        <v/>
      </c>
      <c r="K806" t="str">
        <f t="shared" si="12"/>
        <v>AK5;DDRDQ_IL16_NIL16[6];;115.2144;32.9184;508061;806123;601036;601036;</v>
      </c>
    </row>
    <row r="807" spans="1:11">
      <c r="A807" t="s">
        <v>2193</v>
      </c>
      <c r="B807" t="str">
        <f>_xlfn.XLOOKUP(A807,SITE1!$S$4:$S$1223,SITE1!$T$4:$T$1223)</f>
        <v>DDRDQ_IL16_NIL16[2]</v>
      </c>
      <c r="C807" t="str" cm="1">
        <f t="array" ref="C807">_xlfn.TEXTJOIN(",",TRUE,_xlfn.UNIQUE(TRANSPOSE(_xlfn.MAP(_xlfn.XLOOKUP(A807,SITE1!$C$4:$C$1223,SITE1!$G$4:$L$1223),_xlfn.LAMBDA(_xlpm.x,IF(_xlpm.x&lt;&gt;"",TRIM(CLEAN(LEFT(_xlpm.x,FIND(".",_xlpm.x &amp; ".")-1))),""))))))</f>
        <v/>
      </c>
      <c r="D807">
        <v>111.92256</v>
      </c>
      <c r="E807">
        <v>32.918399999999998</v>
      </c>
      <c r="F807" t="str">
        <f>_xlfn.LET(_xlpm.raw,_xlfn.XLOOKUP(A807,SITE1!$C$4:$C$1223,SITE1!$E$4:$E$1223,_xlfn.XLOOKUP(A807,SITE1!$C$4:$C$1223,SITE1!$F$4:$F$1223)),_xlpm.cleanRaw,SUBSTITUTE(SUBSTITUTE(_xlpm.raw,"_PIN","."),"PIN","."),_xlpm.mainPart,MID(_xlpm.cleanRaw,2,FIND(".",_xlpm.cleanRaw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G807" t="str">
        <f>_xlfn.LET(_xlpm.raw,_xlfn.XLOOKUP(A807,SITE3!$C$4:$C$1223,SITE3!$E$4:$E$1223,_xlfn.XLOOKUP(A807,SITE3!$C$4:$C$1223,SITE3!$F$4:$F$1223)),_xlpm.cleanRaw,SUBSTITUTE(_xlpm.raw,"_PIN","."),_xlpm.mainPart,MID(_xlpm.cleanRaw,2,FIND(".",_xlpm.cleanRaw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804008</v>
      </c>
      <c r="H807" t="str">
        <f>_xlfn.LET(_xlpm.raw,_xlfn.XLOOKUP(A807,SITE5!$C$4:$C$1223,SITE5!$E$4:$E$1223,_xlfn.XLOOKUP(A807,SITE5!$C$4:$C$1223,SITE5!$F$4:$F$1223)),_xlpm.cleanRaw,SUBSTITUTE(_xlpm.raw,"_PIN","."),_xlpm.mainPart,MID(_xlpm.cleanRaw,2,FIND(".",_xlpm.cleanRaw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I807" t="str">
        <f>_xlfn.LET(_xlpm.raw,_xlfn.XLOOKUP(A807,SITE5!$C$4:$C$1223,SITE5!$E$4:$E$1223,_xlfn.XLOOKUP(A807,SITE5!$C$4:$C$1223,SITE5!$F$4:$F$1223)),_xlpm.cleanRaw,SUBSTITUTE(_xlpm.raw,"_PIN","."),_xlpm.mainPart,MID(_xlpm.cleanRaw,2,FIND(".",_xlpm.cleanRaw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J807" t="str">
        <f>""</f>
        <v/>
      </c>
      <c r="K807" t="str">
        <f t="shared" si="12"/>
        <v>AK6;DDRDQ_IL16_NIL16[2];;111.92256;32.9184;508063;804008;601033;601033;</v>
      </c>
    </row>
    <row r="808" spans="1:11">
      <c r="A808" t="s">
        <v>2211</v>
      </c>
      <c r="B808" t="str">
        <f>_xlfn.XLOOKUP(A808,SITE1!$S$4:$S$1223,SITE1!$T$4:$T$1223)</f>
        <v>DDRDQ_IL16_NIL16[5]</v>
      </c>
      <c r="C808" t="str" cm="1">
        <f t="array" ref="C808">_xlfn.TEXTJOIN(",",TRUE,_xlfn.UNIQUE(TRANSPOSE(_xlfn.MAP(_xlfn.XLOOKUP(A808,SITE1!$C$4:$C$1223,SITE1!$G$4:$L$1223),_xlfn.LAMBDA(_xlpm.x,IF(_xlpm.x&lt;&gt;"",TRIM(CLEAN(LEFT(_xlpm.x,FIND(".",_xlpm.x &amp; ".")-1))),""))))))</f>
        <v/>
      </c>
      <c r="D808">
        <v>108.63072</v>
      </c>
      <c r="E808">
        <v>32.918399999999998</v>
      </c>
      <c r="F808" t="str">
        <f>_xlfn.LET(_xlpm.raw,_xlfn.XLOOKUP(A808,SITE1!$C$4:$C$1223,SITE1!$E$4:$E$1223,_xlfn.XLOOKUP(A808,SITE1!$C$4:$C$1223,SITE1!$F$4:$F$1223)),_xlpm.cleanRaw,SUBSTITUTE(SUBSTITUTE(_xlpm.raw,"_PIN","."),"PIN","."),_xlpm.mainPart,MID(_xlpm.cleanRaw,2,FIND(".",_xlpm.cleanRaw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G808" t="str">
        <f>_xlfn.LET(_xlpm.raw,_xlfn.XLOOKUP(A808,SITE3!$C$4:$C$1223,SITE3!$E$4:$E$1223,_xlfn.XLOOKUP(A808,SITE3!$C$4:$C$1223,SITE3!$F$4:$F$1223)),_xlpm.cleanRaw,SUBSTITUTE(_xlpm.raw,"_PIN","."),_xlpm.mainPart,MID(_xlpm.cleanRaw,2,FIND(".",_xlpm.cleanRaw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804006</v>
      </c>
      <c r="H808" t="str">
        <f>_xlfn.LET(_xlpm.raw,_xlfn.XLOOKUP(A808,SITE5!$C$4:$C$1223,SITE5!$E$4:$E$1223,_xlfn.XLOOKUP(A808,SITE5!$C$4:$C$1223,SITE5!$F$4:$F$1223)),_xlpm.cleanRaw,SUBSTITUTE(_xlpm.raw,"_PIN","."),_xlpm.mainPart,MID(_xlpm.cleanRaw,2,FIND(".",_xlpm.cleanRaw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I808" t="str">
        <f>_xlfn.LET(_xlpm.raw,_xlfn.XLOOKUP(A808,SITE5!$C$4:$C$1223,SITE5!$E$4:$E$1223,_xlfn.XLOOKUP(A808,SITE5!$C$4:$C$1223,SITE5!$F$4:$F$1223)),_xlpm.cleanRaw,SUBSTITUTE(_xlpm.raw,"_PIN","."),_xlpm.mainPart,MID(_xlpm.cleanRaw,2,FIND(".",_xlpm.cleanRaw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J808" t="str">
        <f>""</f>
        <v/>
      </c>
      <c r="K808" t="str">
        <f t="shared" si="12"/>
        <v>AK7;DDRDQ_IL16_NIL16[5];;108.63072;32.9184;508064;804006;601034;601034;</v>
      </c>
    </row>
    <row r="809" spans="1:11">
      <c r="A809" t="s">
        <v>2473</v>
      </c>
      <c r="B809" t="str">
        <f>_xlfn.XLOOKUP(A809,SITE1!$S$4:$S$1223,SITE1!$T$4:$T$1223)</f>
        <v>DDRDQSP_IL16_NIL16</v>
      </c>
      <c r="C809" t="str" cm="1">
        <f t="array" ref="C809">_xlfn.TEXTJOIN(",",TRUE,_xlfn.UNIQUE(TRANSPOSE(_xlfn.MAP(_xlfn.XLOOKUP(A809,SITE1!$C$4:$C$1223,SITE1!$G$4:$L$1223),_xlfn.LAMBDA(_xlpm.x,IF(_xlpm.x&lt;&gt;"",TRIM(CLEAN(LEFT(_xlpm.x,FIND(".",_xlpm.x &amp; ".")-1))),""))))))</f>
        <v/>
      </c>
      <c r="D809">
        <v>105.33887999999899</v>
      </c>
      <c r="E809">
        <v>32.918399999999998</v>
      </c>
      <c r="F809" t="str">
        <f>_xlfn.LET(_xlpm.raw,_xlfn.XLOOKUP(A809,SITE1!$C$4:$C$1223,SITE1!$E$4:$E$1223,_xlfn.XLOOKUP(A809,SITE1!$C$4:$C$1223,SITE1!$F$4:$F$1223)),_xlpm.cleanRaw,SUBSTITUTE(SUBSTITUTE(_xlpm.raw,"_PIN","."),"PIN","."),_xlpm.mainPart,MID(_xlpm.cleanRaw,2,FIND(".",_xlpm.cleanRaw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G809" t="str">
        <f>_xlfn.LET(_xlpm.raw,_xlfn.XLOOKUP(A809,SITE3!$C$4:$C$1223,SITE3!$E$4:$E$1223,_xlfn.XLOOKUP(A809,SITE3!$C$4:$C$1223,SITE3!$F$4:$F$1223)),_xlpm.cleanRaw,SUBSTITUTE(_xlpm.raw,"_PIN","."),_xlpm.mainPart,MID(_xlpm.cleanRaw,2,FIND(".",_xlpm.cleanRaw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804007</v>
      </c>
      <c r="H809" t="str">
        <f>_xlfn.LET(_xlpm.raw,_xlfn.XLOOKUP(A809,SITE5!$C$4:$C$1223,SITE5!$E$4:$E$1223,_xlfn.XLOOKUP(A809,SITE5!$C$4:$C$1223,SITE5!$F$4:$F$1223)),_xlpm.cleanRaw,SUBSTITUTE(_xlpm.raw,"_PIN","."),_xlpm.mainPart,MID(_xlpm.cleanRaw,2,FIND(".",_xlpm.cleanRaw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I809" t="str">
        <f>_xlfn.LET(_xlpm.raw,_xlfn.XLOOKUP(A809,SITE5!$C$4:$C$1223,SITE5!$E$4:$E$1223,_xlfn.XLOOKUP(A809,SITE5!$C$4:$C$1223,SITE5!$F$4:$F$1223)),_xlpm.cleanRaw,SUBSTITUTE(_xlpm.raw,"_PIN","."),_xlpm.mainPart,MID(_xlpm.cleanRaw,2,FIND(".",_xlpm.cleanRaw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J809" t="str">
        <f>""</f>
        <v/>
      </c>
      <c r="K809" t="str">
        <f t="shared" si="12"/>
        <v>AK8;DDRDQSP_IL16_NIL16;;105.338879999999;32.9184;508056;804007;601030;601030;</v>
      </c>
    </row>
    <row r="810" spans="1:11">
      <c r="A810" t="s">
        <v>3904</v>
      </c>
      <c r="B810" t="str">
        <f>_xlfn.XLOOKUP(A810,SITE1!$S$4:$S$1223,SITE1!$T$4:$T$1223)</f>
        <v>VSS</v>
      </c>
      <c r="C810" t="str" cm="1">
        <f t="array" ref="C810">_xlfn.TEXTJOIN(",",TRUE,_xlfn.UNIQUE(TRANSPOSE(_xlfn.MAP(_xlfn.XLOOKUP(A810,SITE1!$C$4:$C$1223,SITE1!$G$4:$L$1223),_xlfn.LAMBDA(_xlpm.x,IF(_xlpm.x&lt;&gt;"",TRIM(CLEAN(LEFT(_xlpm.x,FIND(".",_xlpm.x &amp; ".")-1))),""))))))</f>
        <v/>
      </c>
      <c r="D810">
        <v>102.04704</v>
      </c>
      <c r="E810">
        <v>32.918399999999998</v>
      </c>
      <c r="F810" t="str">
        <f>_xlfn.LET(_xlpm.raw,_xlfn.XLOOKUP(A810,SITE1!$C$4:$C$1223,SITE1!$E$4:$E$1223,_xlfn.XLOOKUP(A810,SITE1!$C$4:$C$1223,SITE1!$F$4:$F$1223)),_xlpm.cleanRaw,SUBSTITUTE(SUBSTITUTE(_xlpm.raw,"_PIN","."),"PIN","."),_xlpm.mainPart,MID(_xlpm.cleanRaw,2,FIND(".",_xlpm.cleanRaw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0" t="str">
        <f>_xlfn.LET(_xlpm.raw,_xlfn.XLOOKUP(A810,SITE3!$C$4:$C$1223,SITE3!$E$4:$E$1223,_xlfn.XLOOKUP(A810,SITE3!$C$4:$C$1223,SITE3!$F$4:$F$1223)),_xlpm.cleanRaw,SUBSTITUTE(_xlpm.raw,"_PIN","."),_xlpm.mainPart,MID(_xlpm.cleanRaw,2,FIND(".",_xlpm.cleanRaw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0" t="str">
        <f>_xlfn.LET(_xlpm.raw,_xlfn.XLOOKUP(A810,SITE5!$C$4:$C$1223,SITE5!$E$4:$E$1223,_xlfn.XLOOKUP(A810,SITE5!$C$4:$C$1223,SITE5!$F$4:$F$1223)),_xlpm.cleanRaw,SUBSTITUTE(_xlpm.raw,"_PIN","."),_xlpm.mainPart,MID(_xlpm.cleanRaw,2,FIND(".",_xlpm.cleanRaw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0" t="str">
        <f>_xlfn.LET(_xlpm.raw,_xlfn.XLOOKUP(A810,SITE5!$C$4:$C$1223,SITE5!$E$4:$E$1223,_xlfn.XLOOKUP(A810,SITE5!$C$4:$C$1223,SITE5!$F$4:$F$1223)),_xlpm.cleanRaw,SUBSTITUTE(_xlpm.raw,"_PIN","."),_xlpm.mainPart,MID(_xlpm.cleanRaw,2,FIND(".",_xlpm.cleanRaw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0" t="str">
        <f>""</f>
        <v/>
      </c>
      <c r="K810" t="str">
        <f t="shared" si="12"/>
        <v>AK9;VSS;;102.04704;32.9184;;;;;</v>
      </c>
    </row>
    <row r="811" spans="1:11">
      <c r="A811" t="s">
        <v>332</v>
      </c>
      <c r="B811" t="str">
        <f>_xlfn.XLOOKUP(A811,SITE1!$S$4:$S$1223,SITE1!$T$4:$T$1223)</f>
        <v>VCCIO_2</v>
      </c>
      <c r="C811" t="str" cm="1">
        <f t="array" ref="C811">_xlfn.TEXTJOIN(",",TRUE,_xlfn.UNIQUE(TRANSPOSE(_xlfn.MAP(_xlfn.XLOOKUP(A811,SITE1!$C$4:$C$1223,SITE1!$G$4:$L$1223),_xlfn.LAMBDA(_xlpm.x,IF(_xlpm.x&lt;&gt;"",TRIM(CLEAN(LEFT(_xlpm.x,FIND(".",_xlpm.x &amp; ".")-1))),""))))))</f>
        <v/>
      </c>
      <c r="D811">
        <v>98.755200000000002</v>
      </c>
      <c r="E811">
        <v>32.918399999999998</v>
      </c>
      <c r="F811" t="str">
        <f>_xlfn.LET(_xlpm.raw,_xlfn.XLOOKUP(A811,SITE1!$C$4:$C$1223,SITE1!$E$4:$E$1223,_xlfn.XLOOKUP(A811,SITE1!$C$4:$C$1223,SITE1!$F$4:$F$1223)),_xlpm.cleanRaw,SUBSTITUTE(SUBSTITUTE(_xlpm.raw,"_PIN","."),"PIN","."),_xlpm.mainPart,MID(_xlpm.cleanRaw,2,FIND(".",_xlpm.cleanRaw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11" t="str">
        <f>_xlfn.LET(_xlpm.raw,_xlfn.XLOOKUP(A811,SITE3!$C$4:$C$1223,SITE3!$E$4:$E$1223,_xlfn.XLOOKUP(A811,SITE3!$C$4:$C$1223,SITE3!$F$4:$F$1223)),_xlpm.cleanRaw,SUBSTITUTE(_xlpm.raw,"_PIN","."),_xlpm.mainPart,MID(_xlpm.cleanRaw,2,FIND(".",_xlpm.cleanRaw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1" t="str">
        <f>_xlfn.LET(_xlpm.raw,_xlfn.XLOOKUP(A811,SITE5!$C$4:$C$1223,SITE5!$E$4:$E$1223,_xlfn.XLOOKUP(A811,SITE5!$C$4:$C$1223,SITE5!$F$4:$F$1223)),_xlpm.cleanRaw,SUBSTITUTE(_xlpm.raw,"_PIN","."),_xlpm.mainPart,MID(_xlpm.cleanRaw,2,FIND(".",_xlpm.cleanRaw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1" t="str">
        <f>_xlfn.LET(_xlpm.raw,_xlfn.XLOOKUP(A811,SITE5!$C$4:$C$1223,SITE5!$E$4:$E$1223,_xlfn.XLOOKUP(A811,SITE5!$C$4:$C$1223,SITE5!$F$4:$F$1223)),_xlpm.cleanRaw,SUBSTITUTE(_xlpm.raw,"_PIN","."),_xlpm.mainPart,MID(_xlpm.cleanRaw,2,FIND(".",_xlpm.cleanRaw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1" t="str">
        <f>""</f>
        <v/>
      </c>
      <c r="K811" t="str">
        <f t="shared" si="12"/>
        <v>AK10;VCCIO_2;;98.7552;32.9184;508081;807030;602079;602079;</v>
      </c>
    </row>
    <row r="812" spans="1:11">
      <c r="A812" t="s">
        <v>333</v>
      </c>
      <c r="B812" t="str">
        <f>_xlfn.XLOOKUP(A812,SITE1!$S$4:$S$1223,SITE1!$T$4:$T$1223)</f>
        <v>VCCIO_2</v>
      </c>
      <c r="C812" t="str" cm="1">
        <f t="array" ref="C812">_xlfn.TEXTJOIN(",",TRUE,_xlfn.UNIQUE(TRANSPOSE(_xlfn.MAP(_xlfn.XLOOKUP(A812,SITE1!$C$4:$C$1223,SITE1!$G$4:$L$1223),_xlfn.LAMBDA(_xlpm.x,IF(_xlpm.x&lt;&gt;"",TRIM(CLEAN(LEFT(_xlpm.x,FIND(".",_xlpm.x &amp; ".")-1))),""))))))</f>
        <v/>
      </c>
      <c r="D812">
        <v>95.463359999999597</v>
      </c>
      <c r="E812">
        <v>32.918399999999998</v>
      </c>
      <c r="F812" t="str">
        <f>_xlfn.LET(_xlpm.raw,_xlfn.XLOOKUP(A812,SITE1!$C$4:$C$1223,SITE1!$E$4:$E$1223,_xlfn.XLOOKUP(A812,SITE1!$C$4:$C$1223,SITE1!$F$4:$F$1223)),_xlpm.cleanRaw,SUBSTITUTE(SUBSTITUTE(_xlpm.raw,"_PIN","."),"PIN","."),_xlpm.mainPart,MID(_xlpm.cleanRaw,2,FIND(".",_xlpm.cleanRaw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12" t="str">
        <f>_xlfn.LET(_xlpm.raw,_xlfn.XLOOKUP(A812,SITE3!$C$4:$C$1223,SITE3!$E$4:$E$1223,_xlfn.XLOOKUP(A812,SITE3!$C$4:$C$1223,SITE3!$F$4:$F$1223)),_xlpm.cleanRaw,SUBSTITUTE(_xlpm.raw,"_PIN","."),_xlpm.mainPart,MID(_xlpm.cleanRaw,2,FIND(".",_xlpm.cleanRaw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2" t="str">
        <f>_xlfn.LET(_xlpm.raw,_xlfn.XLOOKUP(A812,SITE5!$C$4:$C$1223,SITE5!$E$4:$E$1223,_xlfn.XLOOKUP(A812,SITE5!$C$4:$C$1223,SITE5!$F$4:$F$1223)),_xlpm.cleanRaw,SUBSTITUTE(_xlpm.raw,"_PIN","."),_xlpm.mainPart,MID(_xlpm.cleanRaw,2,FIND(".",_xlpm.cleanRaw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2" t="str">
        <f>_xlfn.LET(_xlpm.raw,_xlfn.XLOOKUP(A812,SITE5!$C$4:$C$1223,SITE5!$E$4:$E$1223,_xlfn.XLOOKUP(A812,SITE5!$C$4:$C$1223,SITE5!$F$4:$F$1223)),_xlpm.cleanRaw,SUBSTITUTE(_xlpm.raw,"_PIN","."),_xlpm.mainPart,MID(_xlpm.cleanRaw,2,FIND(".",_xlpm.cleanRaw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2" t="str">
        <f>""</f>
        <v/>
      </c>
      <c r="K812" t="str">
        <f t="shared" si="12"/>
        <v>AK11;VCCIO_2;;95.4633599999996;32.9184;508081;807030;602079;602079;</v>
      </c>
    </row>
    <row r="813" spans="1:11">
      <c r="A813" t="s">
        <v>3894</v>
      </c>
      <c r="B813" t="str">
        <f>_xlfn.XLOOKUP(A813,SITE1!$S$4:$S$1223,SITE1!$T$4:$T$1223)</f>
        <v>VSS</v>
      </c>
      <c r="C813" t="str" cm="1">
        <f t="array" ref="C813">_xlfn.TEXTJOIN(",",TRUE,_xlfn.UNIQUE(TRANSPOSE(_xlfn.MAP(_xlfn.XLOOKUP(A813,SITE1!$C$4:$C$1223,SITE1!$G$4:$L$1223),_xlfn.LAMBDA(_xlpm.x,IF(_xlpm.x&lt;&gt;"",TRIM(CLEAN(LEFT(_xlpm.x,FIND(".",_xlpm.x &amp; ".")-1))),""))))))</f>
        <v/>
      </c>
      <c r="D813">
        <v>92.171519999999603</v>
      </c>
      <c r="E813">
        <v>32.918399999999998</v>
      </c>
      <c r="F813" t="str">
        <f>_xlfn.LET(_xlpm.raw,_xlfn.XLOOKUP(A813,SITE1!$C$4:$C$1223,SITE1!$E$4:$E$1223,_xlfn.XLOOKUP(A813,SITE1!$C$4:$C$1223,SITE1!$F$4:$F$1223)),_xlpm.cleanRaw,SUBSTITUTE(SUBSTITUTE(_xlpm.raw,"_PIN","."),"PIN","."),_xlpm.mainPart,MID(_xlpm.cleanRaw,2,FIND(".",_xlpm.cleanRaw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3" t="str">
        <f>_xlfn.LET(_xlpm.raw,_xlfn.XLOOKUP(A813,SITE3!$C$4:$C$1223,SITE3!$E$4:$E$1223,_xlfn.XLOOKUP(A813,SITE3!$C$4:$C$1223,SITE3!$F$4:$F$1223)),_xlpm.cleanRaw,SUBSTITUTE(_xlpm.raw,"_PIN","."),_xlpm.mainPart,MID(_xlpm.cleanRaw,2,FIND(".",_xlpm.cleanRaw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3" t="str">
        <f>_xlfn.LET(_xlpm.raw,_xlfn.XLOOKUP(A813,SITE5!$C$4:$C$1223,SITE5!$E$4:$E$1223,_xlfn.XLOOKUP(A813,SITE5!$C$4:$C$1223,SITE5!$F$4:$F$1223)),_xlpm.cleanRaw,SUBSTITUTE(_xlpm.raw,"_PIN","."),_xlpm.mainPart,MID(_xlpm.cleanRaw,2,FIND(".",_xlpm.cleanRaw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3" t="str">
        <f>_xlfn.LET(_xlpm.raw,_xlfn.XLOOKUP(A813,SITE5!$C$4:$C$1223,SITE5!$E$4:$E$1223,_xlfn.XLOOKUP(A813,SITE5!$C$4:$C$1223,SITE5!$F$4:$F$1223)),_xlpm.cleanRaw,SUBSTITUTE(_xlpm.raw,"_PIN","."),_xlpm.mainPart,MID(_xlpm.cleanRaw,2,FIND(".",_xlpm.cleanRaw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3" t="str">
        <f>""</f>
        <v/>
      </c>
      <c r="K813" t="str">
        <f t="shared" si="12"/>
        <v>AK12;VSS;;92.1715199999996;32.9184;;;;;</v>
      </c>
    </row>
    <row r="814" spans="1:11">
      <c r="A814" t="s">
        <v>3572</v>
      </c>
      <c r="B814" t="str">
        <f>_xlfn.XLOOKUP(A814,SITE1!$S$4:$S$1223,SITE1!$T$4:$T$1223)</f>
        <v>VCCCORE</v>
      </c>
      <c r="C814" t="str" cm="1">
        <f t="array" ref="C814">_xlfn.TEXTJOIN(",",TRUE,_xlfn.UNIQUE(TRANSPOSE(_xlfn.MAP(_xlfn.XLOOKUP(A814,SITE1!$C$4:$C$1223,SITE1!$G$4:$L$1223),_xlfn.LAMBDA(_xlpm.x,IF(_xlpm.x&lt;&gt;"",TRIM(CLEAN(LEFT(_xlpm.x,FIND(".",_xlpm.x &amp; ".")-1))),""))))))</f>
        <v/>
      </c>
      <c r="D814">
        <v>88.879679999999595</v>
      </c>
      <c r="E814">
        <v>32.918399999999998</v>
      </c>
      <c r="F814" t="str">
        <f>_xlfn.LET(_xlpm.raw,_xlfn.XLOOKUP(A814,SITE1!$C$4:$C$1223,SITE1!$E$4:$E$1223,_xlfn.XLOOKUP(A814,SITE1!$C$4:$C$1223,SITE1!$F$4:$F$1223)),_xlpm.cleanRaw,SUBSTITUTE(SUBSTITUTE(_xlpm.raw,"_PIN","."),"PIN","."),_xlpm.mainPart,MID(_xlpm.cleanRaw,2,FIND(".",_xlpm.cleanRaw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4" t="str">
        <f>_xlfn.LET(_xlpm.raw,_xlfn.XLOOKUP(A814,SITE3!$C$4:$C$1223,SITE3!$E$4:$E$1223,_xlfn.XLOOKUP(A814,SITE3!$C$4:$C$1223,SITE3!$F$4:$F$1223)),_xlpm.cleanRaw,SUBSTITUTE(_xlpm.raw,"_PIN","."),_xlpm.mainPart,MID(_xlpm.cleanRaw,2,FIND(".",_xlpm.cleanRaw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4" t="str">
        <f>_xlfn.LET(_xlpm.raw,_xlfn.XLOOKUP(A814,SITE5!$C$4:$C$1223,SITE5!$E$4:$E$1223,_xlfn.XLOOKUP(A814,SITE5!$C$4:$C$1223,SITE5!$F$4:$F$1223)),_xlpm.cleanRaw,SUBSTITUTE(_xlpm.raw,"_PIN","."),_xlpm.mainPart,MID(_xlpm.cleanRaw,2,FIND(".",_xlpm.cleanRaw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4" t="str">
        <f>_xlfn.LET(_xlpm.raw,_xlfn.XLOOKUP(A814,SITE5!$C$4:$C$1223,SITE5!$E$4:$E$1223,_xlfn.XLOOKUP(A814,SITE5!$C$4:$C$1223,SITE5!$F$4:$F$1223)),_xlpm.cleanRaw,SUBSTITUTE(_xlpm.raw,"_PIN","."),_xlpm.mainPart,MID(_xlpm.cleanRaw,2,FIND(".",_xlpm.cleanRaw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4" t="str">
        <f>""</f>
        <v/>
      </c>
      <c r="K814" t="str">
        <f t="shared" si="12"/>
        <v>AK13;VCCCORE;;88.8796799999996;32.9184;;;;;</v>
      </c>
    </row>
    <row r="815" spans="1:11">
      <c r="A815" t="s">
        <v>3573</v>
      </c>
      <c r="B815" t="str">
        <f>_xlfn.XLOOKUP(A815,SITE1!$S$4:$S$1223,SITE1!$T$4:$T$1223)</f>
        <v>VCCCORE</v>
      </c>
      <c r="C815" t="str" cm="1">
        <f t="array" ref="C815">_xlfn.TEXTJOIN(",",TRUE,_xlfn.UNIQUE(TRANSPOSE(_xlfn.MAP(_xlfn.XLOOKUP(A815,SITE1!$C$4:$C$1223,SITE1!$G$4:$L$1223),_xlfn.LAMBDA(_xlpm.x,IF(_xlpm.x&lt;&gt;"",TRIM(CLEAN(LEFT(_xlpm.x,FIND(".",_xlpm.x &amp; ".")-1))),""))))))</f>
        <v/>
      </c>
      <c r="D815">
        <v>85.58784</v>
      </c>
      <c r="E815">
        <v>32.918399999999998</v>
      </c>
      <c r="F815" t="str">
        <f>_xlfn.LET(_xlpm.raw,_xlfn.XLOOKUP(A815,SITE1!$C$4:$C$1223,SITE1!$E$4:$E$1223,_xlfn.XLOOKUP(A815,SITE1!$C$4:$C$1223,SITE1!$F$4:$F$1223)),_xlpm.cleanRaw,SUBSTITUTE(SUBSTITUTE(_xlpm.raw,"_PIN","."),"PIN","."),_xlpm.mainPart,MID(_xlpm.cleanRaw,2,FIND(".",_xlpm.cleanRaw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5" t="str">
        <f>_xlfn.LET(_xlpm.raw,_xlfn.XLOOKUP(A815,SITE3!$C$4:$C$1223,SITE3!$E$4:$E$1223,_xlfn.XLOOKUP(A815,SITE3!$C$4:$C$1223,SITE3!$F$4:$F$1223)),_xlpm.cleanRaw,SUBSTITUTE(_xlpm.raw,"_PIN","."),_xlpm.mainPart,MID(_xlpm.cleanRaw,2,FIND(".",_xlpm.cleanRaw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5" t="str">
        <f>_xlfn.LET(_xlpm.raw,_xlfn.XLOOKUP(A815,SITE5!$C$4:$C$1223,SITE5!$E$4:$E$1223,_xlfn.XLOOKUP(A815,SITE5!$C$4:$C$1223,SITE5!$F$4:$F$1223)),_xlpm.cleanRaw,SUBSTITUTE(_xlpm.raw,"_PIN","."),_xlpm.mainPart,MID(_xlpm.cleanRaw,2,FIND(".",_xlpm.cleanRaw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5" t="str">
        <f>_xlfn.LET(_xlpm.raw,_xlfn.XLOOKUP(A815,SITE5!$C$4:$C$1223,SITE5!$E$4:$E$1223,_xlfn.XLOOKUP(A815,SITE5!$C$4:$C$1223,SITE5!$F$4:$F$1223)),_xlpm.cleanRaw,SUBSTITUTE(_xlpm.raw,"_PIN","."),_xlpm.mainPart,MID(_xlpm.cleanRaw,2,FIND(".",_xlpm.cleanRaw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5" t="str">
        <f>""</f>
        <v/>
      </c>
      <c r="K815" t="str">
        <f t="shared" si="12"/>
        <v>AK14;VCCCORE;;85.58784;32.9184;;;;;</v>
      </c>
    </row>
    <row r="816" spans="1:11">
      <c r="A816" t="s">
        <v>3574</v>
      </c>
      <c r="B816" t="str">
        <f>_xlfn.XLOOKUP(A816,SITE1!$S$4:$S$1223,SITE1!$T$4:$T$1223)</f>
        <v>VCCCORE</v>
      </c>
      <c r="C816" t="str" cm="1">
        <f t="array" ref="C816">_xlfn.TEXTJOIN(",",TRUE,_xlfn.UNIQUE(TRANSPOSE(_xlfn.MAP(_xlfn.XLOOKUP(A816,SITE1!$C$4:$C$1223,SITE1!$G$4:$L$1223),_xlfn.LAMBDA(_xlpm.x,IF(_xlpm.x&lt;&gt;"",TRIM(CLEAN(LEFT(_xlpm.x,FIND(".",_xlpm.x &amp; ".")-1))),""))))))</f>
        <v/>
      </c>
      <c r="D816">
        <v>82.296000000000006</v>
      </c>
      <c r="E816">
        <v>32.918399999999998</v>
      </c>
      <c r="F816" t="str">
        <f>_xlfn.LET(_xlpm.raw,_xlfn.XLOOKUP(A816,SITE1!$C$4:$C$1223,SITE1!$E$4:$E$1223,_xlfn.XLOOKUP(A816,SITE1!$C$4:$C$1223,SITE1!$F$4:$F$1223)),_xlpm.cleanRaw,SUBSTITUTE(SUBSTITUTE(_xlpm.raw,"_PIN","."),"PIN","."),_xlpm.mainPart,MID(_xlpm.cleanRaw,2,FIND(".",_xlpm.cleanRaw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6" t="str">
        <f>_xlfn.LET(_xlpm.raw,_xlfn.XLOOKUP(A816,SITE3!$C$4:$C$1223,SITE3!$E$4:$E$1223,_xlfn.XLOOKUP(A816,SITE3!$C$4:$C$1223,SITE3!$F$4:$F$1223)),_xlpm.cleanRaw,SUBSTITUTE(_xlpm.raw,"_PIN","."),_xlpm.mainPart,MID(_xlpm.cleanRaw,2,FIND(".",_xlpm.cleanRaw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6" t="str">
        <f>_xlfn.LET(_xlpm.raw,_xlfn.XLOOKUP(A816,SITE5!$C$4:$C$1223,SITE5!$E$4:$E$1223,_xlfn.XLOOKUP(A816,SITE5!$C$4:$C$1223,SITE5!$F$4:$F$1223)),_xlpm.cleanRaw,SUBSTITUTE(_xlpm.raw,"_PIN","."),_xlpm.mainPart,MID(_xlpm.cleanRaw,2,FIND(".",_xlpm.cleanRaw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6" t="str">
        <f>_xlfn.LET(_xlpm.raw,_xlfn.XLOOKUP(A816,SITE5!$C$4:$C$1223,SITE5!$E$4:$E$1223,_xlfn.XLOOKUP(A816,SITE5!$C$4:$C$1223,SITE5!$F$4:$F$1223)),_xlpm.cleanRaw,SUBSTITUTE(_xlpm.raw,"_PIN","."),_xlpm.mainPart,MID(_xlpm.cleanRaw,2,FIND(".",_xlpm.cleanRaw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6" t="str">
        <f>""</f>
        <v/>
      </c>
      <c r="K816" t="str">
        <f t="shared" si="12"/>
        <v>AK15;VCCCORE;;82.296;32.9184;;;;;</v>
      </c>
    </row>
    <row r="817" spans="1:11">
      <c r="A817" t="s">
        <v>3575</v>
      </c>
      <c r="B817" t="str">
        <f>_xlfn.XLOOKUP(A817,SITE1!$S$4:$S$1223,SITE1!$T$4:$T$1223)</f>
        <v>VCCCORE</v>
      </c>
      <c r="C817" t="str" cm="1">
        <f t="array" ref="C817">_xlfn.TEXTJOIN(",",TRUE,_xlfn.UNIQUE(TRANSPOSE(_xlfn.MAP(_xlfn.XLOOKUP(A817,SITE1!$C$4:$C$1223,SITE1!$G$4:$L$1223),_xlfn.LAMBDA(_xlpm.x,IF(_xlpm.x&lt;&gt;"",TRIM(CLEAN(LEFT(_xlpm.x,FIND(".",_xlpm.x &amp; ".")-1))),""))))))</f>
        <v/>
      </c>
      <c r="D817">
        <v>79.004159999999999</v>
      </c>
      <c r="E817">
        <v>32.918399999999998</v>
      </c>
      <c r="F817" t="str">
        <f>_xlfn.LET(_xlpm.raw,_xlfn.XLOOKUP(A817,SITE1!$C$4:$C$1223,SITE1!$E$4:$E$1223,_xlfn.XLOOKUP(A817,SITE1!$C$4:$C$1223,SITE1!$F$4:$F$1223)),_xlpm.cleanRaw,SUBSTITUTE(SUBSTITUTE(_xlpm.raw,"_PIN","."),"PIN","."),_xlpm.mainPart,MID(_xlpm.cleanRaw,2,FIND(".",_xlpm.cleanRaw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7" t="str">
        <f>_xlfn.LET(_xlpm.raw,_xlfn.XLOOKUP(A817,SITE3!$C$4:$C$1223,SITE3!$E$4:$E$1223,_xlfn.XLOOKUP(A817,SITE3!$C$4:$C$1223,SITE3!$F$4:$F$1223)),_xlpm.cleanRaw,SUBSTITUTE(_xlpm.raw,"_PIN","."),_xlpm.mainPart,MID(_xlpm.cleanRaw,2,FIND(".",_xlpm.cleanRaw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7" t="str">
        <f>_xlfn.LET(_xlpm.raw,_xlfn.XLOOKUP(A817,SITE5!$C$4:$C$1223,SITE5!$E$4:$E$1223,_xlfn.XLOOKUP(A817,SITE5!$C$4:$C$1223,SITE5!$F$4:$F$1223)),_xlpm.cleanRaw,SUBSTITUTE(_xlpm.raw,"_PIN","."),_xlpm.mainPart,MID(_xlpm.cleanRaw,2,FIND(".",_xlpm.cleanRaw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7" t="str">
        <f>_xlfn.LET(_xlpm.raw,_xlfn.XLOOKUP(A817,SITE5!$C$4:$C$1223,SITE5!$E$4:$E$1223,_xlfn.XLOOKUP(A817,SITE5!$C$4:$C$1223,SITE5!$F$4:$F$1223)),_xlpm.cleanRaw,SUBSTITUTE(_xlpm.raw,"_PIN","."),_xlpm.mainPart,MID(_xlpm.cleanRaw,2,FIND(".",_xlpm.cleanRaw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7" t="str">
        <f>""</f>
        <v/>
      </c>
      <c r="K817" t="str">
        <f t="shared" si="12"/>
        <v>AK16;VCCCORE;;79.00416;32.9184;;;;;</v>
      </c>
    </row>
    <row r="818" spans="1:11">
      <c r="A818" t="s">
        <v>3576</v>
      </c>
      <c r="B818" t="str">
        <f>_xlfn.XLOOKUP(A818,SITE1!$S$4:$S$1223,SITE1!$T$4:$T$1223)</f>
        <v>VCCCORE</v>
      </c>
      <c r="C818" t="str" cm="1">
        <f t="array" ref="C818">_xlfn.TEXTJOIN(",",TRUE,_xlfn.UNIQUE(TRANSPOSE(_xlfn.MAP(_xlfn.XLOOKUP(A818,SITE1!$C$4:$C$1223,SITE1!$G$4:$L$1223),_xlfn.LAMBDA(_xlpm.x,IF(_xlpm.x&lt;&gt;"",TRIM(CLEAN(LEFT(_xlpm.x,FIND(".",_xlpm.x &amp; ".")-1))),""))))))</f>
        <v/>
      </c>
      <c r="D818">
        <v>75.712320000000005</v>
      </c>
      <c r="E818">
        <v>32.918399999999998</v>
      </c>
      <c r="F818" t="str">
        <f>_xlfn.LET(_xlpm.raw,_xlfn.XLOOKUP(A818,SITE1!$C$4:$C$1223,SITE1!$E$4:$E$1223,_xlfn.XLOOKUP(A818,SITE1!$C$4:$C$1223,SITE1!$F$4:$F$1223)),_xlpm.cleanRaw,SUBSTITUTE(SUBSTITUTE(_xlpm.raw,"_PIN","."),"PIN","."),_xlpm.mainPart,MID(_xlpm.cleanRaw,2,FIND(".",_xlpm.cleanRaw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8" t="str">
        <f>_xlfn.LET(_xlpm.raw,_xlfn.XLOOKUP(A818,SITE3!$C$4:$C$1223,SITE3!$E$4:$E$1223,_xlfn.XLOOKUP(A818,SITE3!$C$4:$C$1223,SITE3!$F$4:$F$1223)),_xlpm.cleanRaw,SUBSTITUTE(_xlpm.raw,"_PIN","."),_xlpm.mainPart,MID(_xlpm.cleanRaw,2,FIND(".",_xlpm.cleanRaw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8" t="str">
        <f>_xlfn.LET(_xlpm.raw,_xlfn.XLOOKUP(A818,SITE5!$C$4:$C$1223,SITE5!$E$4:$E$1223,_xlfn.XLOOKUP(A818,SITE5!$C$4:$C$1223,SITE5!$F$4:$F$1223)),_xlpm.cleanRaw,SUBSTITUTE(_xlpm.raw,"_PIN","."),_xlpm.mainPart,MID(_xlpm.cleanRaw,2,FIND(".",_xlpm.cleanRaw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8" t="str">
        <f>_xlfn.LET(_xlpm.raw,_xlfn.XLOOKUP(A818,SITE5!$C$4:$C$1223,SITE5!$E$4:$E$1223,_xlfn.XLOOKUP(A818,SITE5!$C$4:$C$1223,SITE5!$F$4:$F$1223)),_xlpm.cleanRaw,SUBSTITUTE(_xlpm.raw,"_PIN","."),_xlpm.mainPart,MID(_xlpm.cleanRaw,2,FIND(".",_xlpm.cleanRaw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8" t="str">
        <f>""</f>
        <v/>
      </c>
      <c r="K818" t="str">
        <f t="shared" si="12"/>
        <v>AK17;VCCCORE;;75.71232;32.9184;;;;;</v>
      </c>
    </row>
    <row r="819" spans="1:11">
      <c r="A819" t="s">
        <v>3577</v>
      </c>
      <c r="B819" t="str">
        <f>_xlfn.XLOOKUP(A819,SITE1!$S$4:$S$1223,SITE1!$T$4:$T$1223)</f>
        <v>VCCCORE</v>
      </c>
      <c r="C819" t="str" cm="1">
        <f t="array" ref="C819">_xlfn.TEXTJOIN(",",TRUE,_xlfn.UNIQUE(TRANSPOSE(_xlfn.MAP(_xlfn.XLOOKUP(A819,SITE1!$C$4:$C$1223,SITE1!$G$4:$L$1223),_xlfn.LAMBDA(_xlpm.x,IF(_xlpm.x&lt;&gt;"",TRIM(CLEAN(LEFT(_xlpm.x,FIND(".",_xlpm.x &amp; ".")-1))),""))))))</f>
        <v/>
      </c>
      <c r="D819">
        <v>72.420479999999998</v>
      </c>
      <c r="E819">
        <v>32.918399999999998</v>
      </c>
      <c r="F819" t="str">
        <f>_xlfn.LET(_xlpm.raw,_xlfn.XLOOKUP(A819,SITE1!$C$4:$C$1223,SITE1!$E$4:$E$1223,_xlfn.XLOOKUP(A819,SITE1!$C$4:$C$1223,SITE1!$F$4:$F$1223)),_xlpm.cleanRaw,SUBSTITUTE(SUBSTITUTE(_xlpm.raw,"_PIN","."),"PIN","."),_xlpm.mainPart,MID(_xlpm.cleanRaw,2,FIND(".",_xlpm.cleanRaw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9" t="str">
        <f>_xlfn.LET(_xlpm.raw,_xlfn.XLOOKUP(A819,SITE3!$C$4:$C$1223,SITE3!$E$4:$E$1223,_xlfn.XLOOKUP(A819,SITE3!$C$4:$C$1223,SITE3!$F$4:$F$1223)),_xlpm.cleanRaw,SUBSTITUTE(_xlpm.raw,"_PIN","."),_xlpm.mainPart,MID(_xlpm.cleanRaw,2,FIND(".",_xlpm.cleanRaw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9" t="str">
        <f>_xlfn.LET(_xlpm.raw,_xlfn.XLOOKUP(A819,SITE5!$C$4:$C$1223,SITE5!$E$4:$E$1223,_xlfn.XLOOKUP(A819,SITE5!$C$4:$C$1223,SITE5!$F$4:$F$1223)),_xlpm.cleanRaw,SUBSTITUTE(_xlpm.raw,"_PIN","."),_xlpm.mainPart,MID(_xlpm.cleanRaw,2,FIND(".",_xlpm.cleanRaw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9" t="str">
        <f>_xlfn.LET(_xlpm.raw,_xlfn.XLOOKUP(A819,SITE5!$C$4:$C$1223,SITE5!$E$4:$E$1223,_xlfn.XLOOKUP(A819,SITE5!$C$4:$C$1223,SITE5!$F$4:$F$1223)),_xlpm.cleanRaw,SUBSTITUTE(_xlpm.raw,"_PIN","."),_xlpm.mainPart,MID(_xlpm.cleanRaw,2,FIND(".",_xlpm.cleanRaw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9" t="str">
        <f>""</f>
        <v/>
      </c>
      <c r="K819" t="str">
        <f t="shared" si="12"/>
        <v>AK18;VCCCORE;;72.42048;32.9184;;;;;</v>
      </c>
    </row>
    <row r="820" spans="1:11">
      <c r="A820" t="s">
        <v>3578</v>
      </c>
      <c r="B820" t="str">
        <f>_xlfn.XLOOKUP(A820,SITE1!$S$4:$S$1223,SITE1!$T$4:$T$1223)</f>
        <v>VCCCORE</v>
      </c>
      <c r="C820" t="str" cm="1">
        <f t="array" ref="C820">_xlfn.TEXTJOIN(",",TRUE,_xlfn.UNIQUE(TRANSPOSE(_xlfn.MAP(_xlfn.XLOOKUP(A820,SITE1!$C$4:$C$1223,SITE1!$G$4:$L$1223),_xlfn.LAMBDA(_xlpm.x,IF(_xlpm.x&lt;&gt;"",TRIM(CLEAN(LEFT(_xlpm.x,FIND(".",_xlpm.x &amp; ".")-1))),""))))))</f>
        <v/>
      </c>
      <c r="D820">
        <v>69.128639999999905</v>
      </c>
      <c r="E820">
        <v>32.918399999999998</v>
      </c>
      <c r="F820" t="str">
        <f>_xlfn.LET(_xlpm.raw,_xlfn.XLOOKUP(A820,SITE1!$C$4:$C$1223,SITE1!$E$4:$E$1223,_xlfn.XLOOKUP(A820,SITE1!$C$4:$C$1223,SITE1!$F$4:$F$1223)),_xlpm.cleanRaw,SUBSTITUTE(SUBSTITUTE(_xlpm.raw,"_PIN","."),"PIN","."),_xlpm.mainPart,MID(_xlpm.cleanRaw,2,FIND(".",_xlpm.cleanRaw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0" t="str">
        <f>_xlfn.LET(_xlpm.raw,_xlfn.XLOOKUP(A820,SITE3!$C$4:$C$1223,SITE3!$E$4:$E$1223,_xlfn.XLOOKUP(A820,SITE3!$C$4:$C$1223,SITE3!$F$4:$F$1223)),_xlpm.cleanRaw,SUBSTITUTE(_xlpm.raw,"_PIN","."),_xlpm.mainPart,MID(_xlpm.cleanRaw,2,FIND(".",_xlpm.cleanRaw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0" t="str">
        <f>_xlfn.LET(_xlpm.raw,_xlfn.XLOOKUP(A820,SITE5!$C$4:$C$1223,SITE5!$E$4:$E$1223,_xlfn.XLOOKUP(A820,SITE5!$C$4:$C$1223,SITE5!$F$4:$F$1223)),_xlpm.cleanRaw,SUBSTITUTE(_xlpm.raw,"_PIN","."),_xlpm.mainPart,MID(_xlpm.cleanRaw,2,FIND(".",_xlpm.cleanRaw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0" t="str">
        <f>_xlfn.LET(_xlpm.raw,_xlfn.XLOOKUP(A820,SITE5!$C$4:$C$1223,SITE5!$E$4:$E$1223,_xlfn.XLOOKUP(A820,SITE5!$C$4:$C$1223,SITE5!$F$4:$F$1223)),_xlpm.cleanRaw,SUBSTITUTE(_xlpm.raw,"_PIN","."),_xlpm.mainPart,MID(_xlpm.cleanRaw,2,FIND(".",_xlpm.cleanRaw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0" t="str">
        <f>""</f>
        <v/>
      </c>
      <c r="K820" t="str">
        <f t="shared" si="12"/>
        <v>AK19;VCCCORE;;69.1286399999999;32.9184;;;;;</v>
      </c>
    </row>
    <row r="821" spans="1:11">
      <c r="A821" t="s">
        <v>3579</v>
      </c>
      <c r="B821" t="str">
        <f>_xlfn.XLOOKUP(A821,SITE1!$S$4:$S$1223,SITE1!$T$4:$T$1223)</f>
        <v>VCCCORE</v>
      </c>
      <c r="C821" t="str" cm="1">
        <f t="array" ref="C821">_xlfn.TEXTJOIN(",",TRUE,_xlfn.UNIQUE(TRANSPOSE(_xlfn.MAP(_xlfn.XLOOKUP(A821,SITE1!$C$4:$C$1223,SITE1!$G$4:$L$1223),_xlfn.LAMBDA(_xlpm.x,IF(_xlpm.x&lt;&gt;"",TRIM(CLEAN(LEFT(_xlpm.x,FIND(".",_xlpm.x &amp; ".")-1))),""))))))</f>
        <v/>
      </c>
      <c r="D821">
        <v>65.836799999999997</v>
      </c>
      <c r="E821">
        <v>32.918399999999998</v>
      </c>
      <c r="F821" t="str">
        <f>_xlfn.LET(_xlpm.raw,_xlfn.XLOOKUP(A821,SITE1!$C$4:$C$1223,SITE1!$E$4:$E$1223,_xlfn.XLOOKUP(A821,SITE1!$C$4:$C$1223,SITE1!$F$4:$F$1223)),_xlpm.cleanRaw,SUBSTITUTE(SUBSTITUTE(_xlpm.raw,"_PIN","."),"PIN","."),_xlpm.mainPart,MID(_xlpm.cleanRaw,2,FIND(".",_xlpm.cleanRaw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1" t="str">
        <f>_xlfn.LET(_xlpm.raw,_xlfn.XLOOKUP(A821,SITE3!$C$4:$C$1223,SITE3!$E$4:$E$1223,_xlfn.XLOOKUP(A821,SITE3!$C$4:$C$1223,SITE3!$F$4:$F$1223)),_xlpm.cleanRaw,SUBSTITUTE(_xlpm.raw,"_PIN","."),_xlpm.mainPart,MID(_xlpm.cleanRaw,2,FIND(".",_xlpm.cleanRaw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1" t="str">
        <f>_xlfn.LET(_xlpm.raw,_xlfn.XLOOKUP(A821,SITE5!$C$4:$C$1223,SITE5!$E$4:$E$1223,_xlfn.XLOOKUP(A821,SITE5!$C$4:$C$1223,SITE5!$F$4:$F$1223)),_xlpm.cleanRaw,SUBSTITUTE(_xlpm.raw,"_PIN","."),_xlpm.mainPart,MID(_xlpm.cleanRaw,2,FIND(".",_xlpm.cleanRaw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1" t="str">
        <f>_xlfn.LET(_xlpm.raw,_xlfn.XLOOKUP(A821,SITE5!$C$4:$C$1223,SITE5!$E$4:$E$1223,_xlfn.XLOOKUP(A821,SITE5!$C$4:$C$1223,SITE5!$F$4:$F$1223)),_xlpm.cleanRaw,SUBSTITUTE(_xlpm.raw,"_PIN","."),_xlpm.mainPart,MID(_xlpm.cleanRaw,2,FIND(".",_xlpm.cleanRaw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1" t="str">
        <f>""</f>
        <v/>
      </c>
      <c r="K821" t="str">
        <f t="shared" si="12"/>
        <v>AK20;VCCCORE;;65.8368;32.9184;;;;;</v>
      </c>
    </row>
    <row r="822" spans="1:11">
      <c r="A822" t="s">
        <v>3580</v>
      </c>
      <c r="B822" t="str">
        <f>_xlfn.XLOOKUP(A822,SITE1!$S$4:$S$1223,SITE1!$T$4:$T$1223)</f>
        <v>VCCCORE</v>
      </c>
      <c r="C822" t="str" cm="1">
        <f t="array" ref="C822">_xlfn.TEXTJOIN(",",TRUE,_xlfn.UNIQUE(TRANSPOSE(_xlfn.MAP(_xlfn.XLOOKUP(A822,SITE1!$C$4:$C$1223,SITE1!$G$4:$L$1223),_xlfn.LAMBDA(_xlpm.x,IF(_xlpm.x&lt;&gt;"",TRIM(CLEAN(LEFT(_xlpm.x,FIND(".",_xlpm.x &amp; ".")-1))),""))))))</f>
        <v/>
      </c>
      <c r="D822">
        <v>62.544960000000003</v>
      </c>
      <c r="E822">
        <v>32.918399999999998</v>
      </c>
      <c r="F822" t="str">
        <f>_xlfn.LET(_xlpm.raw,_xlfn.XLOOKUP(A822,SITE1!$C$4:$C$1223,SITE1!$E$4:$E$1223,_xlfn.XLOOKUP(A822,SITE1!$C$4:$C$1223,SITE1!$F$4:$F$1223)),_xlpm.cleanRaw,SUBSTITUTE(SUBSTITUTE(_xlpm.raw,"_PIN","."),"PIN","."),_xlpm.mainPart,MID(_xlpm.cleanRaw,2,FIND(".",_xlpm.cleanRaw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2" t="str">
        <f>_xlfn.LET(_xlpm.raw,_xlfn.XLOOKUP(A822,SITE3!$C$4:$C$1223,SITE3!$E$4:$E$1223,_xlfn.XLOOKUP(A822,SITE3!$C$4:$C$1223,SITE3!$F$4:$F$1223)),_xlpm.cleanRaw,SUBSTITUTE(_xlpm.raw,"_PIN","."),_xlpm.mainPart,MID(_xlpm.cleanRaw,2,FIND(".",_xlpm.cleanRaw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2" t="str">
        <f>_xlfn.LET(_xlpm.raw,_xlfn.XLOOKUP(A822,SITE5!$C$4:$C$1223,SITE5!$E$4:$E$1223,_xlfn.XLOOKUP(A822,SITE5!$C$4:$C$1223,SITE5!$F$4:$F$1223)),_xlpm.cleanRaw,SUBSTITUTE(_xlpm.raw,"_PIN","."),_xlpm.mainPart,MID(_xlpm.cleanRaw,2,FIND(".",_xlpm.cleanRaw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2" t="str">
        <f>_xlfn.LET(_xlpm.raw,_xlfn.XLOOKUP(A822,SITE5!$C$4:$C$1223,SITE5!$E$4:$E$1223,_xlfn.XLOOKUP(A822,SITE5!$C$4:$C$1223,SITE5!$F$4:$F$1223)),_xlpm.cleanRaw,SUBSTITUTE(_xlpm.raw,"_PIN","."),_xlpm.mainPart,MID(_xlpm.cleanRaw,2,FIND(".",_xlpm.cleanRaw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2" t="str">
        <f>""</f>
        <v/>
      </c>
      <c r="K822" t="str">
        <f t="shared" si="12"/>
        <v>AK21;VCCCORE;;62.54496;32.9184;;;;;</v>
      </c>
    </row>
    <row r="823" spans="1:11">
      <c r="A823" t="s">
        <v>3581</v>
      </c>
      <c r="B823" t="str">
        <f>_xlfn.XLOOKUP(A823,SITE1!$S$4:$S$1223,SITE1!$T$4:$T$1223)</f>
        <v>VCCCORE</v>
      </c>
      <c r="C823" t="str" cm="1">
        <f t="array" ref="C823">_xlfn.TEXTJOIN(",",TRUE,_xlfn.UNIQUE(TRANSPOSE(_xlfn.MAP(_xlfn.XLOOKUP(A823,SITE1!$C$4:$C$1223,SITE1!$G$4:$L$1223),_xlfn.LAMBDA(_xlpm.x,IF(_xlpm.x&lt;&gt;"",TRIM(CLEAN(LEFT(_xlpm.x,FIND(".",_xlpm.x &amp; ".")-1))),""))))))</f>
        <v/>
      </c>
      <c r="D823">
        <v>59.253120000000003</v>
      </c>
      <c r="E823">
        <v>32.918399999999998</v>
      </c>
      <c r="F823" t="str">
        <f>_xlfn.LET(_xlpm.raw,_xlfn.XLOOKUP(A823,SITE1!$C$4:$C$1223,SITE1!$E$4:$E$1223,_xlfn.XLOOKUP(A823,SITE1!$C$4:$C$1223,SITE1!$F$4:$F$1223)),_xlpm.cleanRaw,SUBSTITUTE(SUBSTITUTE(_xlpm.raw,"_PIN","."),"PIN","."),_xlpm.mainPart,MID(_xlpm.cleanRaw,2,FIND(".",_xlpm.cleanRaw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3" t="str">
        <f>_xlfn.LET(_xlpm.raw,_xlfn.XLOOKUP(A823,SITE3!$C$4:$C$1223,SITE3!$E$4:$E$1223,_xlfn.XLOOKUP(A823,SITE3!$C$4:$C$1223,SITE3!$F$4:$F$1223)),_xlpm.cleanRaw,SUBSTITUTE(_xlpm.raw,"_PIN","."),_xlpm.mainPart,MID(_xlpm.cleanRaw,2,FIND(".",_xlpm.cleanRaw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3" t="str">
        <f>_xlfn.LET(_xlpm.raw,_xlfn.XLOOKUP(A823,SITE5!$C$4:$C$1223,SITE5!$E$4:$E$1223,_xlfn.XLOOKUP(A823,SITE5!$C$4:$C$1223,SITE5!$F$4:$F$1223)),_xlpm.cleanRaw,SUBSTITUTE(_xlpm.raw,"_PIN","."),_xlpm.mainPart,MID(_xlpm.cleanRaw,2,FIND(".",_xlpm.cleanRaw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3" t="str">
        <f>_xlfn.LET(_xlpm.raw,_xlfn.XLOOKUP(A823,SITE5!$C$4:$C$1223,SITE5!$E$4:$E$1223,_xlfn.XLOOKUP(A823,SITE5!$C$4:$C$1223,SITE5!$F$4:$F$1223)),_xlpm.cleanRaw,SUBSTITUTE(_xlpm.raw,"_PIN","."),_xlpm.mainPart,MID(_xlpm.cleanRaw,2,FIND(".",_xlpm.cleanRaw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3" t="str">
        <f>""</f>
        <v/>
      </c>
      <c r="K823" t="str">
        <f t="shared" si="12"/>
        <v>AK22;VCCCORE;;59.25312;32.9184;;;;;</v>
      </c>
    </row>
    <row r="824" spans="1:11">
      <c r="A824" t="s">
        <v>3582</v>
      </c>
      <c r="B824" t="str">
        <f>_xlfn.XLOOKUP(A824,SITE1!$S$4:$S$1223,SITE1!$T$4:$T$1223)</f>
        <v>VCCCORE</v>
      </c>
      <c r="C824" t="str" cm="1">
        <f t="array" ref="C824">_xlfn.TEXTJOIN(",",TRUE,_xlfn.UNIQUE(TRANSPOSE(_xlfn.MAP(_xlfn.XLOOKUP(A824,SITE1!$C$4:$C$1223,SITE1!$G$4:$L$1223),_xlfn.LAMBDA(_xlpm.x,IF(_xlpm.x&lt;&gt;"",TRIM(CLEAN(LEFT(_xlpm.x,FIND(".",_xlpm.x &amp; ".")-1))),""))))))</f>
        <v/>
      </c>
      <c r="D824">
        <v>55.961279999999597</v>
      </c>
      <c r="E824">
        <v>32.918399999999998</v>
      </c>
      <c r="F824" t="str">
        <f>_xlfn.LET(_xlpm.raw,_xlfn.XLOOKUP(A824,SITE1!$C$4:$C$1223,SITE1!$E$4:$E$1223,_xlfn.XLOOKUP(A824,SITE1!$C$4:$C$1223,SITE1!$F$4:$F$1223)),_xlpm.cleanRaw,SUBSTITUTE(SUBSTITUTE(_xlpm.raw,"_PIN","."),"PIN","."),_xlpm.mainPart,MID(_xlpm.cleanRaw,2,FIND(".",_xlpm.cleanRaw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4" t="str">
        <f>_xlfn.LET(_xlpm.raw,_xlfn.XLOOKUP(A824,SITE3!$C$4:$C$1223,SITE3!$E$4:$E$1223,_xlfn.XLOOKUP(A824,SITE3!$C$4:$C$1223,SITE3!$F$4:$F$1223)),_xlpm.cleanRaw,SUBSTITUTE(_xlpm.raw,"_PIN","."),_xlpm.mainPart,MID(_xlpm.cleanRaw,2,FIND(".",_xlpm.cleanRaw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4" t="str">
        <f>_xlfn.LET(_xlpm.raw,_xlfn.XLOOKUP(A824,SITE5!$C$4:$C$1223,SITE5!$E$4:$E$1223,_xlfn.XLOOKUP(A824,SITE5!$C$4:$C$1223,SITE5!$F$4:$F$1223)),_xlpm.cleanRaw,SUBSTITUTE(_xlpm.raw,"_PIN","."),_xlpm.mainPart,MID(_xlpm.cleanRaw,2,FIND(".",_xlpm.cleanRaw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4" t="str">
        <f>_xlfn.LET(_xlpm.raw,_xlfn.XLOOKUP(A824,SITE5!$C$4:$C$1223,SITE5!$E$4:$E$1223,_xlfn.XLOOKUP(A824,SITE5!$C$4:$C$1223,SITE5!$F$4:$F$1223)),_xlpm.cleanRaw,SUBSTITUTE(_xlpm.raw,"_PIN","."),_xlpm.mainPart,MID(_xlpm.cleanRaw,2,FIND(".",_xlpm.cleanRaw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4" t="str">
        <f>""</f>
        <v/>
      </c>
      <c r="K824" t="str">
        <f t="shared" si="12"/>
        <v>AK23;VCCCORE;;55.9612799999996;32.9184;;;;;</v>
      </c>
    </row>
    <row r="825" spans="1:11">
      <c r="A825" t="s">
        <v>3896</v>
      </c>
      <c r="B825" t="str">
        <f>_xlfn.XLOOKUP(A825,SITE1!$S$4:$S$1223,SITE1!$T$4:$T$1223)</f>
        <v>VSS</v>
      </c>
      <c r="C825" t="str" cm="1">
        <f t="array" ref="C825">_xlfn.TEXTJOIN(",",TRUE,_xlfn.UNIQUE(TRANSPOSE(_xlfn.MAP(_xlfn.XLOOKUP(A825,SITE1!$C$4:$C$1223,SITE1!$G$4:$L$1223),_xlfn.LAMBDA(_xlpm.x,IF(_xlpm.x&lt;&gt;"",TRIM(CLEAN(LEFT(_xlpm.x,FIND(".",_xlpm.x &amp; ".")-1))),""))))))</f>
        <v/>
      </c>
      <c r="D825">
        <v>52.669439999999597</v>
      </c>
      <c r="E825">
        <v>32.918399999999998</v>
      </c>
      <c r="F825" t="str">
        <f>_xlfn.LET(_xlpm.raw,_xlfn.XLOOKUP(A825,SITE1!$C$4:$C$1223,SITE1!$E$4:$E$1223,_xlfn.XLOOKUP(A825,SITE1!$C$4:$C$1223,SITE1!$F$4:$F$1223)),_xlpm.cleanRaw,SUBSTITUTE(SUBSTITUTE(_xlpm.raw,"_PIN","."),"PIN","."),_xlpm.mainPart,MID(_xlpm.cleanRaw,2,FIND(".",_xlpm.cleanRaw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5" t="str">
        <f>_xlfn.LET(_xlpm.raw,_xlfn.XLOOKUP(A825,SITE3!$C$4:$C$1223,SITE3!$E$4:$E$1223,_xlfn.XLOOKUP(A825,SITE3!$C$4:$C$1223,SITE3!$F$4:$F$1223)),_xlpm.cleanRaw,SUBSTITUTE(_xlpm.raw,"_PIN","."),_xlpm.mainPart,MID(_xlpm.cleanRaw,2,FIND(".",_xlpm.cleanRaw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5" t="str">
        <f>_xlfn.LET(_xlpm.raw,_xlfn.XLOOKUP(A825,SITE5!$C$4:$C$1223,SITE5!$E$4:$E$1223,_xlfn.XLOOKUP(A825,SITE5!$C$4:$C$1223,SITE5!$F$4:$F$1223)),_xlpm.cleanRaw,SUBSTITUTE(_xlpm.raw,"_PIN","."),_xlpm.mainPart,MID(_xlpm.cleanRaw,2,FIND(".",_xlpm.cleanRaw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5" t="str">
        <f>_xlfn.LET(_xlpm.raw,_xlfn.XLOOKUP(A825,SITE5!$C$4:$C$1223,SITE5!$E$4:$E$1223,_xlfn.XLOOKUP(A825,SITE5!$C$4:$C$1223,SITE5!$F$4:$F$1223)),_xlpm.cleanRaw,SUBSTITUTE(_xlpm.raw,"_PIN","."),_xlpm.mainPart,MID(_xlpm.cleanRaw,2,FIND(".",_xlpm.cleanRaw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5" t="str">
        <f>""</f>
        <v/>
      </c>
      <c r="K825" t="str">
        <f t="shared" si="12"/>
        <v>AK24;VSS;;52.6694399999996;32.9184;;;;;</v>
      </c>
    </row>
    <row r="826" spans="1:11">
      <c r="A826" t="s">
        <v>314</v>
      </c>
      <c r="B826" t="str">
        <f>_xlfn.XLOOKUP(A826,SITE1!$S$4:$S$1223,SITE1!$T$4:$T$1223)</f>
        <v>VCCIO_1</v>
      </c>
      <c r="C826" t="str" cm="1">
        <f t="array" ref="C826">_xlfn.TEXTJOIN(",",TRUE,_xlfn.UNIQUE(TRANSPOSE(_xlfn.MAP(_xlfn.XLOOKUP(A826,SITE1!$C$4:$C$1223,SITE1!$G$4:$L$1223),_xlfn.LAMBDA(_xlpm.x,IF(_xlpm.x&lt;&gt;"",TRIM(CLEAN(LEFT(_xlpm.x,FIND(".",_xlpm.x &amp; ".")-1))),""))))))</f>
        <v/>
      </c>
      <c r="D826">
        <v>49.377599999999603</v>
      </c>
      <c r="E826">
        <v>32.918399999999998</v>
      </c>
      <c r="F826" t="str">
        <f>_xlfn.LET(_xlpm.raw,_xlfn.XLOOKUP(A826,SITE1!$C$4:$C$1223,SITE1!$E$4:$E$1223,_xlfn.XLOOKUP(A826,SITE1!$C$4:$C$1223,SITE1!$F$4:$F$1223)),_xlpm.cleanRaw,SUBSTITUTE(SUBSTITUTE(_xlpm.raw,"_PIN","."),"PIN","."),_xlpm.mainPart,MID(_xlpm.cleanRaw,2,FIND(".",_xlpm.cleanRaw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26" t="str">
        <f>_xlfn.LET(_xlpm.raw,_xlfn.XLOOKUP(A826,SITE3!$C$4:$C$1223,SITE3!$E$4:$E$1223,_xlfn.XLOOKUP(A826,SITE3!$C$4:$C$1223,SITE3!$F$4:$F$1223)),_xlpm.cleanRaw,SUBSTITUTE(_xlpm.raw,"_PIN","."),_xlpm.mainPart,MID(_xlpm.cleanRaw,2,FIND(".",_xlpm.cleanRaw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26" t="str">
        <f>_xlfn.LET(_xlpm.raw,_xlfn.XLOOKUP(A826,SITE5!$C$4:$C$1223,SITE5!$E$4:$E$1223,_xlfn.XLOOKUP(A826,SITE5!$C$4:$C$1223,SITE5!$F$4:$F$1223)),_xlpm.cleanRaw,SUBSTITUTE(_xlpm.raw,"_PIN","."),_xlpm.mainPart,MID(_xlpm.cleanRaw,2,FIND(".",_xlpm.cleanRaw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26" t="str">
        <f>_xlfn.LET(_xlpm.raw,_xlfn.XLOOKUP(A826,SITE5!$C$4:$C$1223,SITE5!$E$4:$E$1223,_xlfn.XLOOKUP(A826,SITE5!$C$4:$C$1223,SITE5!$F$4:$F$1223)),_xlpm.cleanRaw,SUBSTITUTE(_xlpm.raw,"_PIN","."),_xlpm.mainPart,MID(_xlpm.cleanRaw,2,FIND(".",_xlpm.cleanRaw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26" t="str">
        <f>""</f>
        <v/>
      </c>
      <c r="K826" t="str">
        <f t="shared" si="12"/>
        <v>AK25;VCCIO_1;;49.3775999999996;32.9184;507125;807013;602080;602080;</v>
      </c>
    </row>
    <row r="827" spans="1:11">
      <c r="A827" t="s">
        <v>1314</v>
      </c>
      <c r="B827" t="str">
        <f>_xlfn.XLOOKUP(A827,SITE1!$S$4:$S$1223,SITE1!$T$4:$T$1223)</f>
        <v>DDR1_ECC[1]</v>
      </c>
      <c r="C827" t="str" cm="1">
        <f t="array" ref="C827">_xlfn.TEXTJOIN(",",TRUE,_xlfn.UNIQUE(TRANSPOSE(_xlfn.MAP(_xlfn.XLOOKUP(A827,SITE1!$C$4:$C$1223,SITE1!$G$4:$L$1223),_xlfn.LAMBDA(_xlpm.x,IF(_xlpm.x&lt;&gt;"",TRIM(CLEAN(LEFT(_xlpm.x,FIND(".",_xlpm.x &amp; ".")-1))),""))))))</f>
        <v/>
      </c>
      <c r="D827">
        <v>46.085759999999603</v>
      </c>
      <c r="E827">
        <v>32.918399999999998</v>
      </c>
      <c r="F827" t="str">
        <f>_xlfn.LET(_xlpm.raw,_xlfn.XLOOKUP(A827,SITE1!$C$4:$C$1223,SITE1!$E$4:$E$1223,_xlfn.XLOOKUP(A827,SITE1!$C$4:$C$1223,SITE1!$F$4:$F$1223)),_xlpm.cleanRaw,SUBSTITUTE(SUBSTITUTE(_xlpm.raw,"_PIN","."),"PIN","."),_xlpm.mainPart,MID(_xlpm.cleanRaw,2,FIND(".",_xlpm.cleanRaw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827" t="str">
        <f>_xlfn.LET(_xlpm.raw,_xlfn.XLOOKUP(A827,SITE3!$C$4:$C$1223,SITE3!$E$4:$E$1223,_xlfn.XLOOKUP(A827,SITE3!$C$4:$C$1223,SITE3!$F$4:$F$1223)),_xlpm.cleanRaw,SUBSTITUTE(_xlpm.raw,"_PIN","."),_xlpm.mainPart,MID(_xlpm.cleanRaw,2,FIND(".",_xlpm.cleanRaw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803124</v>
      </c>
      <c r="H827" t="str">
        <f>_xlfn.LET(_xlpm.raw,_xlfn.XLOOKUP(A827,SITE5!$C$4:$C$1223,SITE5!$E$4:$E$1223,_xlfn.XLOOKUP(A827,SITE5!$C$4:$C$1223,SITE5!$F$4:$F$1223)),_xlpm.cleanRaw,SUBSTITUTE(_xlpm.raw,"_PIN","."),_xlpm.mainPart,MID(_xlpm.cleanRaw,2,FIND(".",_xlpm.cleanRaw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I827" t="str">
        <f>_xlfn.LET(_xlpm.raw,_xlfn.XLOOKUP(A827,SITE5!$C$4:$C$1223,SITE5!$E$4:$E$1223,_xlfn.XLOOKUP(A827,SITE5!$C$4:$C$1223,SITE5!$F$4:$F$1223)),_xlpm.cleanRaw,SUBSTITUTE(_xlpm.raw,"_PIN","."),_xlpm.mainPart,MID(_xlpm.cleanRaw,2,FIND(".",_xlpm.cleanRaw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J827" t="str">
        <f>""</f>
        <v/>
      </c>
      <c r="K827" t="str">
        <f t="shared" si="12"/>
        <v>AK26;DDR1_ECC[1];;46.0857599999996;32.9184;604016;803124;706016;706016;</v>
      </c>
    </row>
    <row r="828" spans="1:11">
      <c r="A828" t="s">
        <v>3897</v>
      </c>
      <c r="B828" t="str">
        <f>_xlfn.XLOOKUP(A828,SITE1!$S$4:$S$1223,SITE1!$T$4:$T$1223)</f>
        <v>VSS</v>
      </c>
      <c r="C828" t="str" cm="1">
        <f t="array" ref="C828">_xlfn.TEXTJOIN(",",TRUE,_xlfn.UNIQUE(TRANSPOSE(_xlfn.MAP(_xlfn.XLOOKUP(A828,SITE1!$C$4:$C$1223,SITE1!$G$4:$L$1223),_xlfn.LAMBDA(_xlpm.x,IF(_xlpm.x&lt;&gt;"",TRIM(CLEAN(LEFT(_xlpm.x,FIND(".",_xlpm.x &amp; ".")-1))),""))))))</f>
        <v/>
      </c>
      <c r="D828">
        <v>42.793919999999602</v>
      </c>
      <c r="E828">
        <v>32.918399999999998</v>
      </c>
      <c r="F828" t="str">
        <f>_xlfn.LET(_xlpm.raw,_xlfn.XLOOKUP(A828,SITE1!$C$4:$C$1223,SITE1!$E$4:$E$1223,_xlfn.XLOOKUP(A828,SITE1!$C$4:$C$1223,SITE1!$F$4:$F$1223)),_xlpm.cleanRaw,SUBSTITUTE(SUBSTITUTE(_xlpm.raw,"_PIN","."),"PIN","."),_xlpm.mainPart,MID(_xlpm.cleanRaw,2,FIND(".",_xlpm.cleanRaw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8" t="str">
        <f>_xlfn.LET(_xlpm.raw,_xlfn.XLOOKUP(A828,SITE3!$C$4:$C$1223,SITE3!$E$4:$E$1223,_xlfn.XLOOKUP(A828,SITE3!$C$4:$C$1223,SITE3!$F$4:$F$1223)),_xlpm.cleanRaw,SUBSTITUTE(_xlpm.raw,"_PIN","."),_xlpm.mainPart,MID(_xlpm.cleanRaw,2,FIND(".",_xlpm.cleanRaw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8" t="str">
        <f>_xlfn.LET(_xlpm.raw,_xlfn.XLOOKUP(A828,SITE5!$C$4:$C$1223,SITE5!$E$4:$E$1223,_xlfn.XLOOKUP(A828,SITE5!$C$4:$C$1223,SITE5!$F$4:$F$1223)),_xlpm.cleanRaw,SUBSTITUTE(_xlpm.raw,"_PIN","."),_xlpm.mainPart,MID(_xlpm.cleanRaw,2,FIND(".",_xlpm.cleanRaw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8" t="str">
        <f>_xlfn.LET(_xlpm.raw,_xlfn.XLOOKUP(A828,SITE5!$C$4:$C$1223,SITE5!$E$4:$E$1223,_xlfn.XLOOKUP(A828,SITE5!$C$4:$C$1223,SITE5!$F$4:$F$1223)),_xlpm.cleanRaw,SUBSTITUTE(_xlpm.raw,"_PIN","."),_xlpm.mainPart,MID(_xlpm.cleanRaw,2,FIND(".",_xlpm.cleanRaw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8" t="str">
        <f>""</f>
        <v/>
      </c>
      <c r="K828" t="str">
        <f t="shared" si="12"/>
        <v>AK27;VSS;;42.7939199999996;32.9184;;;;;</v>
      </c>
    </row>
    <row r="829" spans="1:11">
      <c r="A829" t="s">
        <v>1332</v>
      </c>
      <c r="B829" t="str">
        <f>_xlfn.XLOOKUP(A829,SITE1!$S$4:$S$1223,SITE1!$T$4:$T$1223)</f>
        <v>DDR1_ECC[4]</v>
      </c>
      <c r="C829" t="str" cm="1">
        <f t="array" ref="C829">_xlfn.TEXTJOIN(",",TRUE,_xlfn.UNIQUE(TRANSPOSE(_xlfn.MAP(_xlfn.XLOOKUP(A829,SITE1!$C$4:$C$1223,SITE1!$G$4:$L$1223),_xlfn.LAMBDA(_xlpm.x,IF(_xlpm.x&lt;&gt;"",TRIM(CLEAN(LEFT(_xlpm.x,FIND(".",_xlpm.x &amp; ".")-1))),""))))))</f>
        <v/>
      </c>
      <c r="D829">
        <v>39.502079999999999</v>
      </c>
      <c r="E829">
        <v>32.918399999999998</v>
      </c>
      <c r="F829" t="str">
        <f>_xlfn.LET(_xlpm.raw,_xlfn.XLOOKUP(A829,SITE1!$C$4:$C$1223,SITE1!$E$4:$E$1223,_xlfn.XLOOKUP(A829,SITE1!$C$4:$C$1223,SITE1!$F$4:$F$1223)),_xlpm.cleanRaw,SUBSTITUTE(SUBSTITUTE(_xlpm.raw,"_PIN","."),"PIN","."),_xlpm.mainPart,MID(_xlpm.cleanRaw,2,FIND(".",_xlpm.cleanRaw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829" t="str">
        <f>_xlfn.LET(_xlpm.raw,_xlfn.XLOOKUP(A829,SITE3!$C$4:$C$1223,SITE3!$E$4:$E$1223,_xlfn.XLOOKUP(A829,SITE3!$C$4:$C$1223,SITE3!$F$4:$F$1223)),_xlpm.cleanRaw,SUBSTITUTE(_xlpm.raw,"_PIN","."),_xlpm.mainPart,MID(_xlpm.cleanRaw,2,FIND(".",_xlpm.cleanRaw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802056</v>
      </c>
      <c r="H829" t="str">
        <f>_xlfn.LET(_xlpm.raw,_xlfn.XLOOKUP(A829,SITE5!$C$4:$C$1223,SITE5!$E$4:$E$1223,_xlfn.XLOOKUP(A829,SITE5!$C$4:$C$1223,SITE5!$F$4:$F$1223)),_xlpm.cleanRaw,SUBSTITUTE(_xlpm.raw,"_PIN","."),_xlpm.mainPart,MID(_xlpm.cleanRaw,2,FIND(".",_xlpm.cleanRaw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I829" t="str">
        <f>_xlfn.LET(_xlpm.raw,_xlfn.XLOOKUP(A829,SITE5!$C$4:$C$1223,SITE5!$E$4:$E$1223,_xlfn.XLOOKUP(A829,SITE5!$C$4:$C$1223,SITE5!$F$4:$F$1223)),_xlpm.cleanRaw,SUBSTITUTE(_xlpm.raw,"_PIN","."),_xlpm.mainPart,MID(_xlpm.cleanRaw,2,FIND(".",_xlpm.cleanRaw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J829" t="str">
        <f>""</f>
        <v/>
      </c>
      <c r="K829" t="str">
        <f t="shared" si="12"/>
        <v>AK28;DDR1_ECC[4];;39.50208;32.9184;604015;802056;706015;706015;</v>
      </c>
    </row>
    <row r="830" spans="1:11">
      <c r="A830" t="s">
        <v>3898</v>
      </c>
      <c r="B830" t="str">
        <f>_xlfn.XLOOKUP(A830,SITE1!$S$4:$S$1223,SITE1!$T$4:$T$1223)</f>
        <v>VSS</v>
      </c>
      <c r="C830" t="str" cm="1">
        <f t="array" ref="C830">_xlfn.TEXTJOIN(",",TRUE,_xlfn.UNIQUE(TRANSPOSE(_xlfn.MAP(_xlfn.XLOOKUP(A830,SITE1!$C$4:$C$1223,SITE1!$G$4:$L$1223),_xlfn.LAMBDA(_xlpm.x,IF(_xlpm.x&lt;&gt;"",TRIM(CLEAN(LEFT(_xlpm.x,FIND(".",_xlpm.x &amp; ".")-1))),""))))))</f>
        <v/>
      </c>
      <c r="D830">
        <v>36.210239999999999</v>
      </c>
      <c r="E830">
        <v>32.918399999999998</v>
      </c>
      <c r="F830" t="str">
        <f>_xlfn.LET(_xlpm.raw,_xlfn.XLOOKUP(A830,SITE1!$C$4:$C$1223,SITE1!$E$4:$E$1223,_xlfn.XLOOKUP(A830,SITE1!$C$4:$C$1223,SITE1!$F$4:$F$1223)),_xlpm.cleanRaw,SUBSTITUTE(SUBSTITUTE(_xlpm.raw,"_PIN","."),"PIN","."),_xlpm.mainPart,MID(_xlpm.cleanRaw,2,FIND(".",_xlpm.cleanRaw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0" t="str">
        <f>_xlfn.LET(_xlpm.raw,_xlfn.XLOOKUP(A830,SITE3!$C$4:$C$1223,SITE3!$E$4:$E$1223,_xlfn.XLOOKUP(A830,SITE3!$C$4:$C$1223,SITE3!$F$4:$F$1223)),_xlpm.cleanRaw,SUBSTITUTE(_xlpm.raw,"_PIN","."),_xlpm.mainPart,MID(_xlpm.cleanRaw,2,FIND(".",_xlpm.cleanRaw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0" t="str">
        <f>_xlfn.LET(_xlpm.raw,_xlfn.XLOOKUP(A830,SITE5!$C$4:$C$1223,SITE5!$E$4:$E$1223,_xlfn.XLOOKUP(A830,SITE5!$C$4:$C$1223,SITE5!$F$4:$F$1223)),_xlpm.cleanRaw,SUBSTITUTE(_xlpm.raw,"_PIN","."),_xlpm.mainPart,MID(_xlpm.cleanRaw,2,FIND(".",_xlpm.cleanRaw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0" t="str">
        <f>_xlfn.LET(_xlpm.raw,_xlfn.XLOOKUP(A830,SITE5!$C$4:$C$1223,SITE5!$E$4:$E$1223,_xlfn.XLOOKUP(A830,SITE5!$C$4:$C$1223,SITE5!$F$4:$F$1223)),_xlpm.cleanRaw,SUBSTITUTE(_xlpm.raw,"_PIN","."),_xlpm.mainPart,MID(_xlpm.cleanRaw,2,FIND(".",_xlpm.cleanRaw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0" t="str">
        <f>""</f>
        <v/>
      </c>
      <c r="K830" t="str">
        <f t="shared" si="12"/>
        <v>AK29;VSS;;36.21024;32.9184;;;;;</v>
      </c>
    </row>
    <row r="831" spans="1:11">
      <c r="A831" t="s">
        <v>1019</v>
      </c>
      <c r="B831" t="str">
        <f>_xlfn.XLOOKUP(A831,SITE1!$S$4:$S$1223,SITE1!$T$4:$T$1223)</f>
        <v>DDR0_ECC[7]</v>
      </c>
      <c r="C831" t="str" cm="1">
        <f t="array" ref="C831">_xlfn.TEXTJOIN(",",TRUE,_xlfn.UNIQUE(TRANSPOSE(_xlfn.MAP(_xlfn.XLOOKUP(A831,SITE1!$C$4:$C$1223,SITE1!$G$4:$L$1223),_xlfn.LAMBDA(_xlpm.x,IF(_xlpm.x&lt;&gt;"",TRIM(CLEAN(LEFT(_xlpm.x,FIND(".",_xlpm.x &amp; ".")-1))),""))))))</f>
        <v/>
      </c>
      <c r="D831">
        <v>32.918399999999998</v>
      </c>
      <c r="E831">
        <v>32.918399999999998</v>
      </c>
      <c r="F831" t="str">
        <f>_xlfn.LET(_xlpm.raw,_xlfn.XLOOKUP(A831,SITE1!$C$4:$C$1223,SITE1!$E$4:$E$1223,_xlfn.XLOOKUP(A831,SITE1!$C$4:$C$1223,SITE1!$F$4:$F$1223)),_xlpm.cleanRaw,SUBSTITUTE(SUBSTITUTE(_xlpm.raw,"_PIN","."),"PIN","."),_xlpm.mainPart,MID(_xlpm.cleanRaw,2,FIND(".",_xlpm.cleanRaw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831" t="str">
        <f>_xlfn.LET(_xlpm.raw,_xlfn.XLOOKUP(A831,SITE3!$C$4:$C$1223,SITE3!$E$4:$E$1223,_xlfn.XLOOKUP(A831,SITE3!$C$4:$C$1223,SITE3!$F$4:$F$1223)),_xlpm.cleanRaw,SUBSTITUTE(_xlpm.raw,"_PIN","."),_xlpm.mainPart,MID(_xlpm.cleanRaw,2,FIND(".",_xlpm.cleanRaw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803123</v>
      </c>
      <c r="H831" t="str">
        <f>_xlfn.LET(_xlpm.raw,_xlfn.XLOOKUP(A831,SITE5!$C$4:$C$1223,SITE5!$E$4:$E$1223,_xlfn.XLOOKUP(A831,SITE5!$C$4:$C$1223,SITE5!$F$4:$F$1223)),_xlpm.cleanRaw,SUBSTITUTE(_xlpm.raw,"_PIN","."),_xlpm.mainPart,MID(_xlpm.cleanRaw,2,FIND(".",_xlpm.cleanRaw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I831" t="str">
        <f>_xlfn.LET(_xlpm.raw,_xlfn.XLOOKUP(A831,SITE5!$C$4:$C$1223,SITE5!$E$4:$E$1223,_xlfn.XLOOKUP(A831,SITE5!$C$4:$C$1223,SITE5!$F$4:$F$1223)),_xlpm.cleanRaw,SUBSTITUTE(_xlpm.raw,"_PIN","."),_xlpm.mainPart,MID(_xlpm.cleanRaw,2,FIND(".",_xlpm.cleanRaw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J831" t="str">
        <f>""</f>
        <v/>
      </c>
      <c r="K831" t="str">
        <f t="shared" si="12"/>
        <v>AK30;DDR0_ECC[7];;32.9184;32.9184;605052;803123;705052;705052;</v>
      </c>
    </row>
    <row r="832" spans="1:11">
      <c r="A832" t="s">
        <v>3899</v>
      </c>
      <c r="B832" t="str">
        <f>_xlfn.XLOOKUP(A832,SITE1!$S$4:$S$1223,SITE1!$T$4:$T$1223)</f>
        <v>VSS</v>
      </c>
      <c r="C832" t="str" cm="1">
        <f t="array" ref="C832">_xlfn.TEXTJOIN(",",TRUE,_xlfn.UNIQUE(TRANSPOSE(_xlfn.MAP(_xlfn.XLOOKUP(A832,SITE1!$C$4:$C$1223,SITE1!$G$4:$L$1223),_xlfn.LAMBDA(_xlpm.x,IF(_xlpm.x&lt;&gt;"",TRIM(CLEAN(LEFT(_xlpm.x,FIND(".",_xlpm.x &amp; ".")-1))),""))))))</f>
        <v/>
      </c>
      <c r="D832">
        <v>29.626560000000001</v>
      </c>
      <c r="E832">
        <v>32.918399999999998</v>
      </c>
      <c r="F832" t="str">
        <f>_xlfn.LET(_xlpm.raw,_xlfn.XLOOKUP(A832,SITE1!$C$4:$C$1223,SITE1!$E$4:$E$1223,_xlfn.XLOOKUP(A832,SITE1!$C$4:$C$1223,SITE1!$F$4:$F$1223)),_xlpm.cleanRaw,SUBSTITUTE(SUBSTITUTE(_xlpm.raw,"_PIN","."),"PIN","."),_xlpm.mainPart,MID(_xlpm.cleanRaw,2,FIND(".",_xlpm.cleanRaw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2" t="str">
        <f>_xlfn.LET(_xlpm.raw,_xlfn.XLOOKUP(A832,SITE3!$C$4:$C$1223,SITE3!$E$4:$E$1223,_xlfn.XLOOKUP(A832,SITE3!$C$4:$C$1223,SITE3!$F$4:$F$1223)),_xlpm.cleanRaw,SUBSTITUTE(_xlpm.raw,"_PIN","."),_xlpm.mainPart,MID(_xlpm.cleanRaw,2,FIND(".",_xlpm.cleanRaw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2" t="str">
        <f>_xlfn.LET(_xlpm.raw,_xlfn.XLOOKUP(A832,SITE5!$C$4:$C$1223,SITE5!$E$4:$E$1223,_xlfn.XLOOKUP(A832,SITE5!$C$4:$C$1223,SITE5!$F$4:$F$1223)),_xlpm.cleanRaw,SUBSTITUTE(_xlpm.raw,"_PIN","."),_xlpm.mainPart,MID(_xlpm.cleanRaw,2,FIND(".",_xlpm.cleanRaw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2" t="str">
        <f>_xlfn.LET(_xlpm.raw,_xlfn.XLOOKUP(A832,SITE5!$C$4:$C$1223,SITE5!$E$4:$E$1223,_xlfn.XLOOKUP(A832,SITE5!$C$4:$C$1223,SITE5!$F$4:$F$1223)),_xlpm.cleanRaw,SUBSTITUTE(_xlpm.raw,"_PIN","."),_xlpm.mainPart,MID(_xlpm.cleanRaw,2,FIND(".",_xlpm.cleanRaw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2" t="str">
        <f>""</f>
        <v/>
      </c>
      <c r="K832" t="str">
        <f t="shared" si="12"/>
        <v>AK31;VSS;;29.62656;32.9184;;;;;</v>
      </c>
    </row>
    <row r="833" spans="1:11">
      <c r="A833" t="s">
        <v>1001</v>
      </c>
      <c r="B833" t="str">
        <f>_xlfn.XLOOKUP(A833,SITE1!$S$4:$S$1223,SITE1!$T$4:$T$1223)</f>
        <v>DDR0_ECC[4]</v>
      </c>
      <c r="C833" t="str" cm="1">
        <f t="array" ref="C833">_xlfn.TEXTJOIN(",",TRUE,_xlfn.UNIQUE(TRANSPOSE(_xlfn.MAP(_xlfn.XLOOKUP(A833,SITE1!$C$4:$C$1223,SITE1!$G$4:$L$1223),_xlfn.LAMBDA(_xlpm.x,IF(_xlpm.x&lt;&gt;"",TRIM(CLEAN(LEFT(_xlpm.x,FIND(".",_xlpm.x &amp; ".")-1))),""))))))</f>
        <v/>
      </c>
      <c r="D833">
        <v>26.334719999999901</v>
      </c>
      <c r="E833">
        <v>32.918399999999998</v>
      </c>
      <c r="F833" t="str">
        <f>_xlfn.LET(_xlpm.raw,_xlfn.XLOOKUP(A833,SITE1!$C$4:$C$1223,SITE1!$E$4:$E$1223,_xlfn.XLOOKUP(A833,SITE1!$C$4:$C$1223,SITE1!$F$4:$F$1223)),_xlpm.cleanRaw,SUBSTITUTE(SUBSTITUTE(_xlpm.raw,"_PIN","."),"PIN","."),_xlpm.mainPart,MID(_xlpm.cleanRaw,2,FIND(".",_xlpm.cleanRaw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833" t="str">
        <f>_xlfn.LET(_xlpm.raw,_xlfn.XLOOKUP(A833,SITE3!$C$4:$C$1223,SITE3!$E$4:$E$1223,_xlfn.XLOOKUP(A833,SITE3!$C$4:$C$1223,SITE3!$F$4:$F$1223)),_xlpm.cleanRaw,SUBSTITUTE(_xlpm.raw,"_PIN","."),_xlpm.mainPart,MID(_xlpm.cleanRaw,2,FIND(".",_xlpm.cleanRaw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802080</v>
      </c>
      <c r="H833" t="str">
        <f>_xlfn.LET(_xlpm.raw,_xlfn.XLOOKUP(A833,SITE5!$C$4:$C$1223,SITE5!$E$4:$E$1223,_xlfn.XLOOKUP(A833,SITE5!$C$4:$C$1223,SITE5!$F$4:$F$1223)),_xlpm.cleanRaw,SUBSTITUTE(_xlpm.raw,"_PIN","."),_xlpm.mainPart,MID(_xlpm.cleanRaw,2,FIND(".",_xlpm.cleanRaw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I833" t="str">
        <f>_xlfn.LET(_xlpm.raw,_xlfn.XLOOKUP(A833,SITE5!$C$4:$C$1223,SITE5!$E$4:$E$1223,_xlfn.XLOOKUP(A833,SITE5!$C$4:$C$1223,SITE5!$F$4:$F$1223)),_xlpm.cleanRaw,SUBSTITUTE(_xlpm.raw,"_PIN","."),_xlpm.mainPart,MID(_xlpm.cleanRaw,2,FIND(".",_xlpm.cleanRaw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J833" t="str">
        <f>""</f>
        <v/>
      </c>
      <c r="K833" t="str">
        <f t="shared" si="12"/>
        <v>AK32;DDR0_ECC[4];;26.3347199999999;32.9184;605079;802080;705079;705079;</v>
      </c>
    </row>
    <row r="834" spans="1:11">
      <c r="A834" t="s">
        <v>3900</v>
      </c>
      <c r="B834" t="str">
        <f>_xlfn.XLOOKUP(A834,SITE1!$S$4:$S$1223,SITE1!$T$4:$T$1223)</f>
        <v>VSS</v>
      </c>
      <c r="C834" t="str" cm="1">
        <f t="array" ref="C834">_xlfn.TEXTJOIN(",",TRUE,_xlfn.UNIQUE(TRANSPOSE(_xlfn.MAP(_xlfn.XLOOKUP(A834,SITE1!$C$4:$C$1223,SITE1!$G$4:$L$1223),_xlfn.LAMBDA(_xlpm.x,IF(_xlpm.x&lt;&gt;"",TRIM(CLEAN(LEFT(_xlpm.x,FIND(".",_xlpm.x &amp; ".")-1))),""))))))</f>
        <v/>
      </c>
      <c r="D834">
        <v>23.04288</v>
      </c>
      <c r="E834">
        <v>32.918399999999998</v>
      </c>
      <c r="F834" t="str">
        <f>_xlfn.LET(_xlpm.raw,_xlfn.XLOOKUP(A834,SITE1!$C$4:$C$1223,SITE1!$E$4:$E$1223,_xlfn.XLOOKUP(A834,SITE1!$C$4:$C$1223,SITE1!$F$4:$F$1223)),_xlpm.cleanRaw,SUBSTITUTE(SUBSTITUTE(_xlpm.raw,"_PIN","."),"PIN","."),_xlpm.mainPart,MID(_xlpm.cleanRaw,2,FIND(".",_xlpm.cleanRaw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4" t="str">
        <f>_xlfn.LET(_xlpm.raw,_xlfn.XLOOKUP(A834,SITE3!$C$4:$C$1223,SITE3!$E$4:$E$1223,_xlfn.XLOOKUP(A834,SITE3!$C$4:$C$1223,SITE3!$F$4:$F$1223)),_xlpm.cleanRaw,SUBSTITUTE(_xlpm.raw,"_PIN","."),_xlpm.mainPart,MID(_xlpm.cleanRaw,2,FIND(".",_xlpm.cleanRaw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4" t="str">
        <f>_xlfn.LET(_xlpm.raw,_xlfn.XLOOKUP(A834,SITE5!$C$4:$C$1223,SITE5!$E$4:$E$1223,_xlfn.XLOOKUP(A834,SITE5!$C$4:$C$1223,SITE5!$F$4:$F$1223)),_xlpm.cleanRaw,SUBSTITUTE(_xlpm.raw,"_PIN","."),_xlpm.mainPart,MID(_xlpm.cleanRaw,2,FIND(".",_xlpm.cleanRaw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4" t="str">
        <f>_xlfn.LET(_xlpm.raw,_xlfn.XLOOKUP(A834,SITE5!$C$4:$C$1223,SITE5!$E$4:$E$1223,_xlfn.XLOOKUP(A834,SITE5!$C$4:$C$1223,SITE5!$F$4:$F$1223)),_xlpm.cleanRaw,SUBSTITUTE(_xlpm.raw,"_PIN","."),_xlpm.mainPart,MID(_xlpm.cleanRaw,2,FIND(".",_xlpm.cleanRaw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4" t="str">
        <f>""</f>
        <v/>
      </c>
      <c r="K834" t="str">
        <f t="shared" ref="K834:K897" si="13">A834&amp;";"&amp;B834&amp;";"&amp;C834&amp;";"&amp;D834&amp;";"&amp;E834&amp;";"&amp;F834&amp;";"&amp;G834&amp;";"&amp;H834&amp;";"&amp;I834&amp;";"&amp;J834</f>
        <v>AK33;VSS;;23.04288;32.9184;;;;;</v>
      </c>
    </row>
    <row r="835" spans="1:11">
      <c r="A835" t="s">
        <v>2341</v>
      </c>
      <c r="B835" t="str">
        <f>_xlfn.XLOOKUP(A835,SITE1!$S$4:$S$1223,SITE1!$T$4:$T$1223)</f>
        <v>DDRDQSN_IL11_NIL03</v>
      </c>
      <c r="C835" t="str" cm="1">
        <f t="array" ref="C835">_xlfn.TEXTJOIN(",",TRUE,_xlfn.UNIQUE(TRANSPOSE(_xlfn.MAP(_xlfn.XLOOKUP(A835,SITE1!$C$4:$C$1223,SITE1!$G$4:$L$1223),_xlfn.LAMBDA(_xlpm.x,IF(_xlpm.x&lt;&gt;"",TRIM(CLEAN(LEFT(_xlpm.x,FIND(".",_xlpm.x &amp; ".")-1))),""))))))</f>
        <v/>
      </c>
      <c r="D835">
        <v>19.75104</v>
      </c>
      <c r="E835">
        <v>32.918399999999998</v>
      </c>
      <c r="F835" t="str">
        <f>_xlfn.LET(_xlpm.raw,_xlfn.XLOOKUP(A835,SITE1!$C$4:$C$1223,SITE1!$E$4:$E$1223,_xlfn.XLOOKUP(A835,SITE1!$C$4:$C$1223,SITE1!$F$4:$F$1223)),_xlpm.cleanRaw,SUBSTITUTE(SUBSTITUTE(_xlpm.raw,"_PIN","."),"PIN","."),_xlpm.mainPart,MID(_xlpm.cleanRaw,2,FIND(".",_xlpm.cleanRaw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835" t="str">
        <f>_xlfn.LET(_xlpm.raw,_xlfn.XLOOKUP(A835,SITE3!$C$4:$C$1223,SITE3!$E$4:$E$1223,_xlfn.XLOOKUP(A835,SITE3!$C$4:$C$1223,SITE3!$F$4:$F$1223)),_xlpm.cleanRaw,SUBSTITUTE(_xlpm.raw,"_PIN","."),_xlpm.mainPart,MID(_xlpm.cleanRaw,2,FIND(".",_xlpm.cleanRaw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501088</v>
      </c>
      <c r="H835" t="str">
        <f>_xlfn.LET(_xlpm.raw,_xlfn.XLOOKUP(A835,SITE5!$C$4:$C$1223,SITE5!$E$4:$E$1223,_xlfn.XLOOKUP(A835,SITE5!$C$4:$C$1223,SITE5!$F$4:$F$1223)),_xlpm.cleanRaw,SUBSTITUTE(_xlpm.raw,"_PIN","."),_xlpm.mainPart,MID(_xlpm.cleanRaw,2,FIND(".",_xlpm.cleanRaw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I835" t="str">
        <f>_xlfn.LET(_xlpm.raw,_xlfn.XLOOKUP(A835,SITE5!$C$4:$C$1223,SITE5!$E$4:$E$1223,_xlfn.XLOOKUP(A835,SITE5!$C$4:$C$1223,SITE5!$F$4:$F$1223)),_xlpm.cleanRaw,SUBSTITUTE(_xlpm.raw,"_PIN","."),_xlpm.mainPart,MID(_xlpm.cleanRaw,2,FIND(".",_xlpm.cleanRaw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J835" t="str">
        <f>""</f>
        <v/>
      </c>
      <c r="K835" t="str">
        <f t="shared" si="13"/>
        <v>AK34;DDRDQSN_IL11_NIL03;;19.75104;32.9184;605047;501088;705047;705047;</v>
      </c>
    </row>
    <row r="836" spans="1:11">
      <c r="A836" t="s">
        <v>3901</v>
      </c>
      <c r="B836" t="str">
        <f>_xlfn.XLOOKUP(A836,SITE1!$S$4:$S$1223,SITE1!$T$4:$T$1223)</f>
        <v>VSS</v>
      </c>
      <c r="C836" t="str" cm="1">
        <f t="array" ref="C836">_xlfn.TEXTJOIN(",",TRUE,_xlfn.UNIQUE(TRANSPOSE(_xlfn.MAP(_xlfn.XLOOKUP(A836,SITE1!$C$4:$C$1223,SITE1!$G$4:$L$1223),_xlfn.LAMBDA(_xlpm.x,IF(_xlpm.x&lt;&gt;"",TRIM(CLEAN(LEFT(_xlpm.x,FIND(".",_xlpm.x &amp; ".")-1))),""))))))</f>
        <v/>
      </c>
      <c r="D836">
        <v>16.459199999999999</v>
      </c>
      <c r="E836">
        <v>32.918399999999998</v>
      </c>
      <c r="F836" t="str">
        <f>_xlfn.LET(_xlpm.raw,_xlfn.XLOOKUP(A836,SITE1!$C$4:$C$1223,SITE1!$E$4:$E$1223,_xlfn.XLOOKUP(A836,SITE1!$C$4:$C$1223,SITE1!$F$4:$F$1223)),_xlpm.cleanRaw,SUBSTITUTE(SUBSTITUTE(_xlpm.raw,"_PIN","."),"PIN","."),_xlpm.mainPart,MID(_xlpm.cleanRaw,2,FIND(".",_xlpm.cleanRaw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6" t="str">
        <f>_xlfn.LET(_xlpm.raw,_xlfn.XLOOKUP(A836,SITE3!$C$4:$C$1223,SITE3!$E$4:$E$1223,_xlfn.XLOOKUP(A836,SITE3!$C$4:$C$1223,SITE3!$F$4:$F$1223)),_xlpm.cleanRaw,SUBSTITUTE(_xlpm.raw,"_PIN","."),_xlpm.mainPart,MID(_xlpm.cleanRaw,2,FIND(".",_xlpm.cleanRaw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6" t="str">
        <f>_xlfn.LET(_xlpm.raw,_xlfn.XLOOKUP(A836,SITE5!$C$4:$C$1223,SITE5!$E$4:$E$1223,_xlfn.XLOOKUP(A836,SITE5!$C$4:$C$1223,SITE5!$F$4:$F$1223)),_xlpm.cleanRaw,SUBSTITUTE(_xlpm.raw,"_PIN","."),_xlpm.mainPart,MID(_xlpm.cleanRaw,2,FIND(".",_xlpm.cleanRaw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6" t="str">
        <f>_xlfn.LET(_xlpm.raw,_xlfn.XLOOKUP(A836,SITE5!$C$4:$C$1223,SITE5!$E$4:$E$1223,_xlfn.XLOOKUP(A836,SITE5!$C$4:$C$1223,SITE5!$F$4:$F$1223)),_xlpm.cleanRaw,SUBSTITUTE(_xlpm.raw,"_PIN","."),_xlpm.mainPart,MID(_xlpm.cleanRaw,2,FIND(".",_xlpm.cleanRaw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6" t="str">
        <f>""</f>
        <v/>
      </c>
      <c r="K836" t="str">
        <f t="shared" si="13"/>
        <v>AK35;VSS;;16.4592;32.9184;;;;;</v>
      </c>
    </row>
    <row r="837" spans="1:11">
      <c r="A837" t="s">
        <v>1961</v>
      </c>
      <c r="B837" t="str">
        <f>_xlfn.XLOOKUP(A837,SITE1!$S$4:$S$1223,SITE1!$T$4:$T$1223)</f>
        <v>DDRDQ_IL11_NIL03[4]</v>
      </c>
      <c r="C837" t="str" cm="1">
        <f t="array" ref="C837">_xlfn.TEXTJOIN(",",TRUE,_xlfn.UNIQUE(TRANSPOSE(_xlfn.MAP(_xlfn.XLOOKUP(A837,SITE1!$C$4:$C$1223,SITE1!$G$4:$L$1223),_xlfn.LAMBDA(_xlpm.x,IF(_xlpm.x&lt;&gt;"",TRIM(CLEAN(LEFT(_xlpm.x,FIND(".",_xlpm.x &amp; ".")-1))),""))))))</f>
        <v/>
      </c>
      <c r="D837">
        <v>13.167359999999899</v>
      </c>
      <c r="E837">
        <v>32.918399999999998</v>
      </c>
      <c r="F837" t="str">
        <f>_xlfn.LET(_xlpm.raw,_xlfn.XLOOKUP(A837,SITE1!$C$4:$C$1223,SITE1!$E$4:$E$1223,_xlfn.XLOOKUP(A837,SITE1!$C$4:$C$1223,SITE1!$F$4:$F$1223)),_xlpm.cleanRaw,SUBSTITUTE(SUBSTITUTE(_xlpm.raw,"_PIN","."),"PIN","."),_xlpm.mainPart,MID(_xlpm.cleanRaw,2,FIND(".",_xlpm.cleanRaw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837" t="str">
        <f>_xlfn.LET(_xlpm.raw,_xlfn.XLOOKUP(A837,SITE3!$C$4:$C$1223,SITE3!$E$4:$E$1223,_xlfn.XLOOKUP(A837,SITE3!$C$4:$C$1223,SITE3!$F$4:$F$1223)),_xlpm.cleanRaw,SUBSTITUTE(_xlpm.raw,"_PIN","."),_xlpm.mainPart,MID(_xlpm.cleanRaw,2,FIND(".",_xlpm.cleanRaw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501096</v>
      </c>
      <c r="H837" t="str">
        <f>_xlfn.LET(_xlpm.raw,_xlfn.XLOOKUP(A837,SITE5!$C$4:$C$1223,SITE5!$E$4:$E$1223,_xlfn.XLOOKUP(A837,SITE5!$C$4:$C$1223,SITE5!$F$4:$F$1223)),_xlpm.cleanRaw,SUBSTITUTE(_xlpm.raw,"_PIN","."),_xlpm.mainPart,MID(_xlpm.cleanRaw,2,FIND(".",_xlpm.cleanRaw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I837" t="str">
        <f>_xlfn.LET(_xlpm.raw,_xlfn.XLOOKUP(A837,SITE5!$C$4:$C$1223,SITE5!$E$4:$E$1223,_xlfn.XLOOKUP(A837,SITE5!$C$4:$C$1223,SITE5!$F$4:$F$1223)),_xlpm.cleanRaw,SUBSTITUTE(_xlpm.raw,"_PIN","."),_xlpm.mainPart,MID(_xlpm.cleanRaw,2,FIND(".",_xlpm.cleanRaw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J837" t="str">
        <f>""</f>
        <v/>
      </c>
      <c r="K837" t="str">
        <f t="shared" si="13"/>
        <v>AK36;DDRDQ_IL11_NIL03[4];;13.1673599999999;32.9184;604033;501096;706033;706033;</v>
      </c>
    </row>
    <row r="838" spans="1:11">
      <c r="A838" t="s">
        <v>3902</v>
      </c>
      <c r="B838" t="str">
        <f>_xlfn.XLOOKUP(A838,SITE1!$S$4:$S$1223,SITE1!$T$4:$T$1223)</f>
        <v>VSS</v>
      </c>
      <c r="C838" t="str" cm="1">
        <f t="array" ref="C838">_xlfn.TEXTJOIN(",",TRUE,_xlfn.UNIQUE(TRANSPOSE(_xlfn.MAP(_xlfn.XLOOKUP(A838,SITE1!$C$4:$C$1223,SITE1!$G$4:$L$1223),_xlfn.LAMBDA(_xlpm.x,IF(_xlpm.x&lt;&gt;"",TRIM(CLEAN(LEFT(_xlpm.x,FIND(".",_xlpm.x &amp; ".")-1))),""))))))</f>
        <v/>
      </c>
      <c r="D838">
        <v>9.8755199999999999</v>
      </c>
      <c r="E838">
        <v>32.918399999999998</v>
      </c>
      <c r="F838" t="str">
        <f>_xlfn.LET(_xlpm.raw,_xlfn.XLOOKUP(A838,SITE1!$C$4:$C$1223,SITE1!$E$4:$E$1223,_xlfn.XLOOKUP(A838,SITE1!$C$4:$C$1223,SITE1!$F$4:$F$1223)),_xlpm.cleanRaw,SUBSTITUTE(SUBSTITUTE(_xlpm.raw,"_PIN","."),"PIN","."),_xlpm.mainPart,MID(_xlpm.cleanRaw,2,FIND(".",_xlpm.cleanRaw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8" t="str">
        <f>_xlfn.LET(_xlpm.raw,_xlfn.XLOOKUP(A838,SITE3!$C$4:$C$1223,SITE3!$E$4:$E$1223,_xlfn.XLOOKUP(A838,SITE3!$C$4:$C$1223,SITE3!$F$4:$F$1223)),_xlpm.cleanRaw,SUBSTITUTE(_xlpm.raw,"_PIN","."),_xlpm.mainPart,MID(_xlpm.cleanRaw,2,FIND(".",_xlpm.cleanRaw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8" t="str">
        <f>_xlfn.LET(_xlpm.raw,_xlfn.XLOOKUP(A838,SITE5!$C$4:$C$1223,SITE5!$E$4:$E$1223,_xlfn.XLOOKUP(A838,SITE5!$C$4:$C$1223,SITE5!$F$4:$F$1223)),_xlpm.cleanRaw,SUBSTITUTE(_xlpm.raw,"_PIN","."),_xlpm.mainPart,MID(_xlpm.cleanRaw,2,FIND(".",_xlpm.cleanRaw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8" t="str">
        <f>_xlfn.LET(_xlpm.raw,_xlfn.XLOOKUP(A838,SITE5!$C$4:$C$1223,SITE5!$E$4:$E$1223,_xlfn.XLOOKUP(A838,SITE5!$C$4:$C$1223,SITE5!$F$4:$F$1223)),_xlpm.cleanRaw,SUBSTITUTE(_xlpm.raw,"_PIN","."),_xlpm.mainPart,MID(_xlpm.cleanRaw,2,FIND(".",_xlpm.cleanRaw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8" t="str">
        <f>""</f>
        <v/>
      </c>
      <c r="K838" t="str">
        <f t="shared" si="13"/>
        <v>AK37;VSS;;9.87552;32.9184;;;;;</v>
      </c>
    </row>
    <row r="839" spans="1:11">
      <c r="A839" t="s">
        <v>1575</v>
      </c>
      <c r="B839" t="str">
        <f>_xlfn.XLOOKUP(A839,SITE1!$S$4:$S$1223,SITE1!$T$4:$T$1223)</f>
        <v>DDRDQ_IL01_NIL01[5]</v>
      </c>
      <c r="C839" t="str" cm="1">
        <f t="array" ref="C839">_xlfn.TEXTJOIN(",",TRUE,_xlfn.UNIQUE(TRANSPOSE(_xlfn.MAP(_xlfn.XLOOKUP(A839,SITE1!$C$4:$C$1223,SITE1!$G$4:$L$1223),_xlfn.LAMBDA(_xlpm.x,IF(_xlpm.x&lt;&gt;"",TRIM(CLEAN(LEFT(_xlpm.x,FIND(".",_xlpm.x &amp; ".")-1))),""))))))</f>
        <v/>
      </c>
      <c r="D839">
        <v>6.5836799999999904</v>
      </c>
      <c r="E839">
        <v>32.918399999999998</v>
      </c>
      <c r="F839" t="str">
        <f>_xlfn.LET(_xlpm.raw,_xlfn.XLOOKUP(A839,SITE1!$C$4:$C$1223,SITE1!$E$4:$E$1223,_xlfn.XLOOKUP(A839,SITE1!$C$4:$C$1223,SITE1!$F$4:$F$1223)),_xlpm.cleanRaw,SUBSTITUTE(SUBSTITUTE(_xlpm.raw,"_PIN","."),"PIN","."),_xlpm.mainPart,MID(_xlpm.cleanRaw,2,FIND(".",_xlpm.cleanRaw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839" t="str">
        <f>_xlfn.LET(_xlpm.raw,_xlfn.XLOOKUP(A839,SITE3!$C$4:$C$1223,SITE3!$E$4:$E$1223,_xlfn.XLOOKUP(A839,SITE3!$C$4:$C$1223,SITE3!$F$4:$F$1223)),_xlpm.cleanRaw,SUBSTITUTE(_xlpm.raw,"_PIN","."),_xlpm.mainPart,MID(_xlpm.cleanRaw,2,FIND(".",_xlpm.cleanRaw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502072</v>
      </c>
      <c r="H839" t="str">
        <f>_xlfn.LET(_xlpm.raw,_xlfn.XLOOKUP(A839,SITE5!$C$4:$C$1223,SITE5!$E$4:$E$1223,_xlfn.XLOOKUP(A839,SITE5!$C$4:$C$1223,SITE5!$F$4:$F$1223)),_xlpm.cleanRaw,SUBSTITUTE(_xlpm.raw,"_PIN","."),_xlpm.mainPart,MID(_xlpm.cleanRaw,2,FIND(".",_xlpm.cleanRaw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I839" t="str">
        <f>_xlfn.LET(_xlpm.raw,_xlfn.XLOOKUP(A839,SITE5!$C$4:$C$1223,SITE5!$E$4:$E$1223,_xlfn.XLOOKUP(A839,SITE5!$C$4:$C$1223,SITE5!$F$4:$F$1223)),_xlpm.cleanRaw,SUBSTITUTE(_xlpm.raw,"_PIN","."),_xlpm.mainPart,MID(_xlpm.cleanRaw,2,FIND(".",_xlpm.cleanRaw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J839" t="str">
        <f>""</f>
        <v/>
      </c>
      <c r="K839" t="str">
        <f t="shared" si="13"/>
        <v>AK38;DDRDQ_IL01_NIL01[5];;6.58367999999999;32.9184;604037;502072;706005;706005;</v>
      </c>
    </row>
    <row r="840" spans="1:11">
      <c r="A840" t="s">
        <v>1544</v>
      </c>
      <c r="B840" t="str">
        <f>_xlfn.XLOOKUP(A840,SITE1!$S$4:$S$1223,SITE1!$T$4:$T$1223)</f>
        <v>DDRDQ_IL01_NIL01[0]</v>
      </c>
      <c r="C840" t="str" cm="1">
        <f t="array" ref="C840">_xlfn.TEXTJOIN(",",TRUE,_xlfn.UNIQUE(TRANSPOSE(_xlfn.MAP(_xlfn.XLOOKUP(A840,SITE1!$C$4:$C$1223,SITE1!$G$4:$L$1223),_xlfn.LAMBDA(_xlpm.x,IF(_xlpm.x&lt;&gt;"",TRIM(CLEAN(LEFT(_xlpm.x,FIND(".",_xlpm.x &amp; ".")-1))),""))))))</f>
        <v/>
      </c>
      <c r="D840">
        <v>3.2918399999999899</v>
      </c>
      <c r="E840">
        <v>32.918399999999998</v>
      </c>
      <c r="F840" t="str">
        <f>_xlfn.LET(_xlpm.raw,_xlfn.XLOOKUP(A840,SITE1!$C$4:$C$1223,SITE1!$E$4:$E$1223,_xlfn.XLOOKUP(A840,SITE1!$C$4:$C$1223,SITE1!$F$4:$F$1223)),_xlpm.cleanRaw,SUBSTITUTE(SUBSTITUTE(_xlpm.raw,"_PIN","."),"PIN","."),_xlpm.mainPart,MID(_xlpm.cleanRaw,2,FIND(".",_xlpm.cleanRaw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840" t="str">
        <f>_xlfn.LET(_xlpm.raw,_xlfn.XLOOKUP(A840,SITE3!$C$4:$C$1223,SITE3!$E$4:$E$1223,_xlfn.XLOOKUP(A840,SITE3!$C$4:$C$1223,SITE3!$F$4:$F$1223)),_xlpm.cleanRaw,SUBSTITUTE(_xlpm.raw,"_PIN","."),_xlpm.mainPart,MID(_xlpm.cleanRaw,2,FIND(".",_xlpm.cleanRaw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502070</v>
      </c>
      <c r="H840" t="str">
        <f>_xlfn.LET(_xlpm.raw,_xlfn.XLOOKUP(A840,SITE5!$C$4:$C$1223,SITE5!$E$4:$E$1223,_xlfn.XLOOKUP(A840,SITE5!$C$4:$C$1223,SITE5!$F$4:$F$1223)),_xlpm.cleanRaw,SUBSTITUTE(_xlpm.raw,"_PIN","."),_xlpm.mainPart,MID(_xlpm.cleanRaw,2,FIND(".",_xlpm.cleanRaw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I840" t="str">
        <f>_xlfn.LET(_xlpm.raw,_xlfn.XLOOKUP(A840,SITE5!$C$4:$C$1223,SITE5!$E$4:$E$1223,_xlfn.XLOOKUP(A840,SITE5!$C$4:$C$1223,SITE5!$F$4:$F$1223)),_xlpm.cleanRaw,SUBSTITUTE(_xlpm.raw,"_PIN","."),_xlpm.mainPart,MID(_xlpm.cleanRaw,2,FIND(".",_xlpm.cleanRaw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J840" t="str">
        <f>""</f>
        <v/>
      </c>
      <c r="K840" t="str">
        <f t="shared" si="13"/>
        <v>AK39;DDRDQ_IL01_NIL01[0];;3.29183999999999;32.9184;604038;502070;706007;706007;</v>
      </c>
    </row>
    <row r="841" spans="1:11">
      <c r="A841" t="s">
        <v>1551</v>
      </c>
      <c r="B841" t="str">
        <f>_xlfn.XLOOKUP(A841,SITE1!$S$4:$S$1223,SITE1!$T$4:$T$1223)</f>
        <v>DDRDQ_IL01_NIL01[1]</v>
      </c>
      <c r="C841" t="str" cm="1">
        <f t="array" ref="C841">_xlfn.TEXTJOIN(",",TRUE,_xlfn.UNIQUE(TRANSPOSE(_xlfn.MAP(_xlfn.XLOOKUP(A841,SITE1!$C$4:$C$1223,SITE1!$G$4:$L$1223),_xlfn.LAMBDA(_xlpm.x,IF(_xlpm.x&lt;&gt;"",TRIM(CLEAN(LEFT(_xlpm.x,FIND(".",_xlpm.x &amp; ".")-1))),""))))))</f>
        <v/>
      </c>
      <c r="D841">
        <v>0</v>
      </c>
      <c r="E841">
        <v>32.918399999999998</v>
      </c>
      <c r="F841" t="str">
        <f>_xlfn.LET(_xlpm.raw,_xlfn.XLOOKUP(A841,SITE1!$C$4:$C$1223,SITE1!$E$4:$E$1223,_xlfn.XLOOKUP(A841,SITE1!$C$4:$C$1223,SITE1!$F$4:$F$1223)),_xlpm.cleanRaw,SUBSTITUTE(SUBSTITUTE(_xlpm.raw,"_PIN","."),"PIN","."),_xlpm.mainPart,MID(_xlpm.cleanRaw,2,FIND(".",_xlpm.cleanRaw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841" t="str">
        <f>_xlfn.LET(_xlpm.raw,_xlfn.XLOOKUP(A841,SITE3!$C$4:$C$1223,SITE3!$E$4:$E$1223,_xlfn.XLOOKUP(A841,SITE3!$C$4:$C$1223,SITE3!$F$4:$F$1223)),_xlpm.cleanRaw,SUBSTITUTE(_xlpm.raw,"_PIN","."),_xlpm.mainPart,MID(_xlpm.cleanRaw,2,FIND(".",_xlpm.cleanRaw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502068</v>
      </c>
      <c r="H841" t="str">
        <f>_xlfn.LET(_xlpm.raw,_xlfn.XLOOKUP(A841,SITE5!$C$4:$C$1223,SITE5!$E$4:$E$1223,_xlfn.XLOOKUP(A841,SITE5!$C$4:$C$1223,SITE5!$F$4:$F$1223)),_xlpm.cleanRaw,SUBSTITUTE(_xlpm.raw,"_PIN","."),_xlpm.mainPart,MID(_xlpm.cleanRaw,2,FIND(".",_xlpm.cleanRaw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I841" t="str">
        <f>_xlfn.LET(_xlpm.raw,_xlfn.XLOOKUP(A841,SITE5!$C$4:$C$1223,SITE5!$E$4:$E$1223,_xlfn.XLOOKUP(A841,SITE5!$C$4:$C$1223,SITE5!$F$4:$F$1223)),_xlpm.cleanRaw,SUBSTITUTE(_xlpm.raw,"_PIN","."),_xlpm.mainPart,MID(_xlpm.cleanRaw,2,FIND(".",_xlpm.cleanRaw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J841" t="str">
        <f>""</f>
        <v/>
      </c>
      <c r="K841" t="str">
        <f t="shared" si="13"/>
        <v>AK40;DDRDQ_IL01_NIL01[1];;0;32.9184;604011;502068;706011;706011;</v>
      </c>
    </row>
    <row r="842" spans="1:11">
      <c r="A842" t="s">
        <v>1869</v>
      </c>
      <c r="B842" t="str">
        <f>_xlfn.XLOOKUP(A842,SITE1!$S$4:$S$1223,SITE1!$T$4:$T$1223)</f>
        <v>DDRDQ_IL07_NIL15[5]</v>
      </c>
      <c r="C842" t="str" cm="1">
        <f t="array" ref="C842">_xlfn.TEXTJOIN(",",TRUE,_xlfn.UNIQUE(TRANSPOSE(_xlfn.MAP(_xlfn.XLOOKUP(A842,SITE1!$C$4:$C$1223,SITE1!$G$4:$L$1223),_xlfn.LAMBDA(_xlpm.x,IF(_xlpm.x&lt;&gt;"",TRIM(CLEAN(LEFT(_xlpm.x,FIND(".",_xlpm.x &amp; ".")-1))),""))))))</f>
        <v/>
      </c>
      <c r="D842">
        <v>128.38176000000001</v>
      </c>
      <c r="E842">
        <v>29.626560000000001</v>
      </c>
      <c r="F842" t="str">
        <f>_xlfn.LET(_xlpm.raw,_xlfn.XLOOKUP(A842,SITE1!$C$4:$C$1223,SITE1!$E$4:$E$1223,_xlfn.XLOOKUP(A842,SITE1!$C$4:$C$1223,SITE1!$F$4:$F$1223)),_xlpm.cleanRaw,SUBSTITUTE(SUBSTITUTE(_xlpm.raw,"_PIN","."),"PIN","."),_xlpm.mainPart,MID(_xlpm.cleanRaw,2,FIND(".",_xlpm.cleanRaw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G842" t="str">
        <f>_xlfn.LET(_xlpm.raw,_xlfn.XLOOKUP(A842,SITE3!$C$4:$C$1223,SITE3!$E$4:$E$1223,_xlfn.XLOOKUP(A842,SITE3!$C$4:$C$1223,SITE3!$F$4:$F$1223)),_xlpm.cleanRaw,SUBSTITUTE(_xlpm.raw,"_PIN","."),_xlpm.mainPart,MID(_xlpm.cleanRaw,2,FIND(".",_xlpm.cleanRaw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805045</v>
      </c>
      <c r="H842" t="str">
        <f>_xlfn.LET(_xlpm.raw,_xlfn.XLOOKUP(A842,SITE5!$C$4:$C$1223,SITE5!$E$4:$E$1223,_xlfn.XLOOKUP(A842,SITE5!$C$4:$C$1223,SITE5!$F$4:$F$1223)),_xlpm.cleanRaw,SUBSTITUTE(_xlpm.raw,"_PIN","."),_xlpm.mainPart,MID(_xlpm.cleanRaw,2,FIND(".",_xlpm.cleanRaw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I842" t="str">
        <f>_xlfn.LET(_xlpm.raw,_xlfn.XLOOKUP(A842,SITE5!$C$4:$C$1223,SITE5!$E$4:$E$1223,_xlfn.XLOOKUP(A842,SITE5!$C$4:$C$1223,SITE5!$F$4:$F$1223)),_xlpm.cleanRaw,SUBSTITUTE(_xlpm.raw,"_PIN","."),_xlpm.mainPart,MID(_xlpm.cleanRaw,2,FIND(".",_xlpm.cleanRaw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J842" t="str">
        <f>""</f>
        <v/>
      </c>
      <c r="K842" t="str">
        <f t="shared" si="13"/>
        <v>AL1;DDRDQ_IL07_NIL15[5];;128.38176;29.62656;509036;805045;602048;602048;</v>
      </c>
    </row>
    <row r="843" spans="1:11">
      <c r="A843" t="s">
        <v>1838</v>
      </c>
      <c r="B843" t="str">
        <f>_xlfn.XLOOKUP(A843,SITE1!$S$4:$S$1223,SITE1!$T$4:$T$1223)</f>
        <v>DDRDQ_IL07_NIL15[0]</v>
      </c>
      <c r="C843" t="str" cm="1">
        <f t="array" ref="C843">_xlfn.TEXTJOIN(",",TRUE,_xlfn.UNIQUE(TRANSPOSE(_xlfn.MAP(_xlfn.XLOOKUP(A843,SITE1!$C$4:$C$1223,SITE1!$G$4:$L$1223),_xlfn.LAMBDA(_xlpm.x,IF(_xlpm.x&lt;&gt;"",TRIM(CLEAN(LEFT(_xlpm.x,FIND(".",_xlpm.x &amp; ".")-1))),""))))))</f>
        <v/>
      </c>
      <c r="D843">
        <v>125.08992000000001</v>
      </c>
      <c r="E843">
        <v>29.626560000000001</v>
      </c>
      <c r="F843" t="str">
        <f>_xlfn.LET(_xlpm.raw,_xlfn.XLOOKUP(A843,SITE1!$C$4:$C$1223,SITE1!$E$4:$E$1223,_xlfn.XLOOKUP(A843,SITE1!$C$4:$C$1223,SITE1!$F$4:$F$1223)),_xlpm.cleanRaw,SUBSTITUTE(SUBSTITUTE(_xlpm.raw,"_PIN","."),"PIN","."),_xlpm.mainPart,MID(_xlpm.cleanRaw,2,FIND(".",_xlpm.cleanRaw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G843" t="str">
        <f>_xlfn.LET(_xlpm.raw,_xlfn.XLOOKUP(A843,SITE3!$C$4:$C$1223,SITE3!$E$4:$E$1223,_xlfn.XLOOKUP(A843,SITE3!$C$4:$C$1223,SITE3!$F$4:$F$1223)),_xlpm.cleanRaw,SUBSTITUTE(_xlpm.raw,"_PIN","."),_xlpm.mainPart,MID(_xlpm.cleanRaw,2,FIND(".",_xlpm.cleanRaw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805043</v>
      </c>
      <c r="H843" t="str">
        <f>_xlfn.LET(_xlpm.raw,_xlfn.XLOOKUP(A843,SITE5!$C$4:$C$1223,SITE5!$E$4:$E$1223,_xlfn.XLOOKUP(A843,SITE5!$C$4:$C$1223,SITE5!$F$4:$F$1223)),_xlpm.cleanRaw,SUBSTITUTE(_xlpm.raw,"_PIN","."),_xlpm.mainPart,MID(_xlpm.cleanRaw,2,FIND(".",_xlpm.cleanRaw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I843" t="str">
        <f>_xlfn.LET(_xlpm.raw,_xlfn.XLOOKUP(A843,SITE5!$C$4:$C$1223,SITE5!$E$4:$E$1223,_xlfn.XLOOKUP(A843,SITE5!$C$4:$C$1223,SITE5!$F$4:$F$1223)),_xlpm.cleanRaw,SUBSTITUTE(_xlpm.raw,"_PIN","."),_xlpm.mainPart,MID(_xlpm.cleanRaw,2,FIND(".",_xlpm.cleanRaw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J843" t="str">
        <f>""</f>
        <v/>
      </c>
      <c r="K843" t="str">
        <f t="shared" si="13"/>
        <v>AL2;DDRDQ_IL07_NIL15[0];;125.08992;29.62656;509038;805043;602050;602050;</v>
      </c>
    </row>
    <row r="844" spans="1:11">
      <c r="A844" t="s">
        <v>1851</v>
      </c>
      <c r="B844" t="str">
        <f>_xlfn.XLOOKUP(A844,SITE1!$S$4:$S$1223,SITE1!$T$4:$T$1223)</f>
        <v>DDRDQ_IL07_NIL15[2]</v>
      </c>
      <c r="C844" t="str" cm="1">
        <f t="array" ref="C844">_xlfn.TEXTJOIN(",",TRUE,_xlfn.UNIQUE(TRANSPOSE(_xlfn.MAP(_xlfn.XLOOKUP(A844,SITE1!$C$4:$C$1223,SITE1!$G$4:$L$1223),_xlfn.LAMBDA(_xlpm.x,IF(_xlpm.x&lt;&gt;"",TRIM(CLEAN(LEFT(_xlpm.x,FIND(".",_xlpm.x &amp; ".")-1))),""))))))</f>
        <v/>
      </c>
      <c r="D844">
        <v>121.79808</v>
      </c>
      <c r="E844">
        <v>29.626560000000001</v>
      </c>
      <c r="F844" t="str">
        <f>_xlfn.LET(_xlpm.raw,_xlfn.XLOOKUP(A844,SITE1!$C$4:$C$1223,SITE1!$E$4:$E$1223,_xlfn.XLOOKUP(A844,SITE1!$C$4:$C$1223,SITE1!$F$4:$F$1223)),_xlpm.cleanRaw,SUBSTITUTE(SUBSTITUTE(_xlpm.raw,"_PIN","."),"PIN","."),_xlpm.mainPart,MID(_xlpm.cleanRaw,2,FIND(".",_xlpm.cleanRaw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G844" t="str">
        <f>_xlfn.LET(_xlpm.raw,_xlfn.XLOOKUP(A844,SITE3!$C$4:$C$1223,SITE3!$E$4:$E$1223,_xlfn.XLOOKUP(A844,SITE3!$C$4:$C$1223,SITE3!$F$4:$F$1223)),_xlpm.cleanRaw,SUBSTITUTE(_xlpm.raw,"_PIN","."),_xlpm.mainPart,MID(_xlpm.cleanRaw,2,FIND(".",_xlpm.cleanRaw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805041</v>
      </c>
      <c r="H844" t="str">
        <f>_xlfn.LET(_xlpm.raw,_xlfn.XLOOKUP(A844,SITE5!$C$4:$C$1223,SITE5!$E$4:$E$1223,_xlfn.XLOOKUP(A844,SITE5!$C$4:$C$1223,SITE5!$F$4:$F$1223)),_xlpm.cleanRaw,SUBSTITUTE(_xlpm.raw,"_PIN","."),_xlpm.mainPart,MID(_xlpm.cleanRaw,2,FIND(".",_xlpm.cleanRaw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I844" t="str">
        <f>_xlfn.LET(_xlpm.raw,_xlfn.XLOOKUP(A844,SITE5!$C$4:$C$1223,SITE5!$E$4:$E$1223,_xlfn.XLOOKUP(A844,SITE5!$C$4:$C$1223,SITE5!$F$4:$F$1223)),_xlpm.cleanRaw,SUBSTITUTE(_xlpm.raw,"_PIN","."),_xlpm.mainPart,MID(_xlpm.cleanRaw,2,FIND(".",_xlpm.cleanRaw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J844" t="str">
        <f>""</f>
        <v/>
      </c>
      <c r="K844" t="str">
        <f t="shared" si="13"/>
        <v>AL3;DDRDQ_IL07_NIL15[2];;121.79808;29.62656;509037;805041;602052;602052;</v>
      </c>
    </row>
    <row r="845" spans="1:11">
      <c r="A845" t="s">
        <v>3923</v>
      </c>
      <c r="B845" t="str">
        <f>_xlfn.XLOOKUP(A845,SITE1!$S$4:$S$1223,SITE1!$T$4:$T$1223)</f>
        <v>VSS</v>
      </c>
      <c r="C845" t="str" cm="1">
        <f t="array" ref="C845">_xlfn.TEXTJOIN(",",TRUE,_xlfn.UNIQUE(TRANSPOSE(_xlfn.MAP(_xlfn.XLOOKUP(A845,SITE1!$C$4:$C$1223,SITE1!$G$4:$L$1223),_xlfn.LAMBDA(_xlpm.x,IF(_xlpm.x&lt;&gt;"",TRIM(CLEAN(LEFT(_xlpm.x,FIND(".",_xlpm.x &amp; ".")-1))),""))))))</f>
        <v/>
      </c>
      <c r="D845">
        <v>118.50624000000001</v>
      </c>
      <c r="E845">
        <v>29.626560000000001</v>
      </c>
      <c r="F845" t="str">
        <f>_xlfn.LET(_xlpm.raw,_xlfn.XLOOKUP(A845,SITE1!$C$4:$C$1223,SITE1!$E$4:$E$1223,_xlfn.XLOOKUP(A845,SITE1!$C$4:$C$1223,SITE1!$F$4:$F$1223)),_xlpm.cleanRaw,SUBSTITUTE(SUBSTITUTE(_xlpm.raw,"_PIN","."),"PIN","."),_xlpm.mainPart,MID(_xlpm.cleanRaw,2,FIND(".",_xlpm.cleanRaw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5" t="str">
        <f>_xlfn.LET(_xlpm.raw,_xlfn.XLOOKUP(A845,SITE3!$C$4:$C$1223,SITE3!$E$4:$E$1223,_xlfn.XLOOKUP(A845,SITE3!$C$4:$C$1223,SITE3!$F$4:$F$1223)),_xlpm.cleanRaw,SUBSTITUTE(_xlpm.raw,"_PIN","."),_xlpm.mainPart,MID(_xlpm.cleanRaw,2,FIND(".",_xlpm.cleanRaw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5" t="str">
        <f>_xlfn.LET(_xlpm.raw,_xlfn.XLOOKUP(A845,SITE5!$C$4:$C$1223,SITE5!$E$4:$E$1223,_xlfn.XLOOKUP(A845,SITE5!$C$4:$C$1223,SITE5!$F$4:$F$1223)),_xlpm.cleanRaw,SUBSTITUTE(_xlpm.raw,"_PIN","."),_xlpm.mainPart,MID(_xlpm.cleanRaw,2,FIND(".",_xlpm.cleanRaw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5" t="str">
        <f>_xlfn.LET(_xlpm.raw,_xlfn.XLOOKUP(A845,SITE5!$C$4:$C$1223,SITE5!$E$4:$E$1223,_xlfn.XLOOKUP(A845,SITE5!$C$4:$C$1223,SITE5!$F$4:$F$1223)),_xlpm.cleanRaw,SUBSTITUTE(_xlpm.raw,"_PIN","."),_xlpm.mainPart,MID(_xlpm.cleanRaw,2,FIND(".",_xlpm.cleanRaw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5" t="str">
        <f>""</f>
        <v/>
      </c>
      <c r="K845" t="str">
        <f t="shared" si="13"/>
        <v>AL4;VSS;;118.50624;29.62656;;;;;</v>
      </c>
    </row>
    <row r="846" spans="1:11">
      <c r="A846" t="s">
        <v>2223</v>
      </c>
      <c r="B846" t="str">
        <f>_xlfn.XLOOKUP(A846,SITE1!$S$4:$S$1223,SITE1!$T$4:$T$1223)</f>
        <v>DDRDQ_IL16_NIL16[7]</v>
      </c>
      <c r="C846" t="str" cm="1">
        <f t="array" ref="C846">_xlfn.TEXTJOIN(",",TRUE,_xlfn.UNIQUE(TRANSPOSE(_xlfn.MAP(_xlfn.XLOOKUP(A846,SITE1!$C$4:$C$1223,SITE1!$G$4:$L$1223),_xlfn.LAMBDA(_xlpm.x,IF(_xlpm.x&lt;&gt;"",TRIM(CLEAN(LEFT(_xlpm.x,FIND(".",_xlpm.x &amp; ".")-1))),""))))))</f>
        <v/>
      </c>
      <c r="D846">
        <v>115.2144</v>
      </c>
      <c r="E846">
        <v>29.626560000000001</v>
      </c>
      <c r="F846" t="str">
        <f>_xlfn.LET(_xlpm.raw,_xlfn.XLOOKUP(A846,SITE1!$C$4:$C$1223,SITE1!$E$4:$E$1223,_xlfn.XLOOKUP(A846,SITE1!$C$4:$C$1223,SITE1!$F$4:$F$1223)),_xlpm.cleanRaw,SUBSTITUTE(SUBSTITUTE(_xlpm.raw,"_PIN","."),"PIN","."),_xlpm.mainPart,MID(_xlpm.cleanRaw,2,FIND(".",_xlpm.cleanRaw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508059</v>
      </c>
      <c r="G846" t="str">
        <f>_xlfn.LET(_xlpm.raw,_xlfn.XLOOKUP(A846,SITE3!$C$4:$C$1223,SITE3!$E$4:$E$1223,_xlfn.XLOOKUP(A846,SITE3!$C$4:$C$1223,SITE3!$F$4:$F$1223)),_xlpm.cleanRaw,SUBSTITUTE(_xlpm.raw,"_PIN","."),_xlpm.mainPart,MID(_xlpm.cleanRaw,2,FIND(".",_xlpm.cleanRaw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806124</v>
      </c>
      <c r="H846" t="str">
        <f>_xlfn.LET(_xlpm.raw,_xlfn.XLOOKUP(A846,SITE5!$C$4:$C$1223,SITE5!$E$4:$E$1223,_xlfn.XLOOKUP(A846,SITE5!$C$4:$C$1223,SITE5!$F$4:$F$1223)),_xlpm.cleanRaw,SUBSTITUTE(_xlpm.raw,"_PIN","."),_xlpm.mainPart,MID(_xlpm.cleanRaw,2,FIND(".",_xlpm.cleanRaw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I846" t="str">
        <f>_xlfn.LET(_xlpm.raw,_xlfn.XLOOKUP(A846,SITE5!$C$4:$C$1223,SITE5!$E$4:$E$1223,_xlfn.XLOOKUP(A846,SITE5!$C$4:$C$1223,SITE5!$F$4:$F$1223)),_xlpm.cleanRaw,SUBSTITUTE(_xlpm.raw,"_PIN","."),_xlpm.mainPart,MID(_xlpm.cleanRaw,2,FIND(".",_xlpm.cleanRaw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J846" t="str">
        <f>""</f>
        <v/>
      </c>
      <c r="K846" t="str">
        <f t="shared" si="13"/>
        <v>AL5;DDRDQ_IL16_NIL16[7];;115.2144;29.62656;508059;806124;601035;601035;</v>
      </c>
    </row>
    <row r="847" spans="1:11">
      <c r="A847" t="s">
        <v>3924</v>
      </c>
      <c r="B847" t="str">
        <f>_xlfn.XLOOKUP(A847,SITE1!$S$4:$S$1223,SITE1!$T$4:$T$1223)</f>
        <v>VSS</v>
      </c>
      <c r="C847" t="str" cm="1">
        <f t="array" ref="C847">_xlfn.TEXTJOIN(",",TRUE,_xlfn.UNIQUE(TRANSPOSE(_xlfn.MAP(_xlfn.XLOOKUP(A847,SITE1!$C$4:$C$1223,SITE1!$G$4:$L$1223),_xlfn.LAMBDA(_xlpm.x,IF(_xlpm.x&lt;&gt;"",TRIM(CLEAN(LEFT(_xlpm.x,FIND(".",_xlpm.x &amp; ".")-1))),""))))))</f>
        <v/>
      </c>
      <c r="D847">
        <v>111.92256</v>
      </c>
      <c r="E847">
        <v>29.626560000000001</v>
      </c>
      <c r="F847" t="str">
        <f>_xlfn.LET(_xlpm.raw,_xlfn.XLOOKUP(A847,SITE1!$C$4:$C$1223,SITE1!$E$4:$E$1223,_xlfn.XLOOKUP(A847,SITE1!$C$4:$C$1223,SITE1!$F$4:$F$1223)),_xlpm.cleanRaw,SUBSTITUTE(SUBSTITUTE(_xlpm.raw,"_PIN","."),"PIN","."),_xlpm.mainPart,MID(_xlpm.cleanRaw,2,FIND(".",_xlpm.cleanRaw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7" t="str">
        <f>_xlfn.LET(_xlpm.raw,_xlfn.XLOOKUP(A847,SITE3!$C$4:$C$1223,SITE3!$E$4:$E$1223,_xlfn.XLOOKUP(A847,SITE3!$C$4:$C$1223,SITE3!$F$4:$F$1223)),_xlpm.cleanRaw,SUBSTITUTE(_xlpm.raw,"_PIN","."),_xlpm.mainPart,MID(_xlpm.cleanRaw,2,FIND(".",_xlpm.cleanRaw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7" t="str">
        <f>_xlfn.LET(_xlpm.raw,_xlfn.XLOOKUP(A847,SITE5!$C$4:$C$1223,SITE5!$E$4:$E$1223,_xlfn.XLOOKUP(A847,SITE5!$C$4:$C$1223,SITE5!$F$4:$F$1223)),_xlpm.cleanRaw,SUBSTITUTE(_xlpm.raw,"_PIN","."),_xlpm.mainPart,MID(_xlpm.cleanRaw,2,FIND(".",_xlpm.cleanRaw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7" t="str">
        <f>_xlfn.LET(_xlpm.raw,_xlfn.XLOOKUP(A847,SITE5!$C$4:$C$1223,SITE5!$E$4:$E$1223,_xlfn.XLOOKUP(A847,SITE5!$C$4:$C$1223,SITE5!$F$4:$F$1223)),_xlpm.cleanRaw,SUBSTITUTE(_xlpm.raw,"_PIN","."),_xlpm.mainPart,MID(_xlpm.cleanRaw,2,FIND(".",_xlpm.cleanRaw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7" t="str">
        <f>""</f>
        <v/>
      </c>
      <c r="K847" t="str">
        <f t="shared" si="13"/>
        <v>AL6;VSS;;111.92256;29.62656;;;;;</v>
      </c>
    </row>
    <row r="848" spans="1:11">
      <c r="A848" t="s">
        <v>3925</v>
      </c>
      <c r="B848" t="str">
        <f>_xlfn.XLOOKUP(A848,SITE1!$S$4:$S$1223,SITE1!$T$4:$T$1223)</f>
        <v>VSS</v>
      </c>
      <c r="C848" t="str" cm="1">
        <f t="array" ref="C848">_xlfn.TEXTJOIN(",",TRUE,_xlfn.UNIQUE(TRANSPOSE(_xlfn.MAP(_xlfn.XLOOKUP(A848,SITE1!$C$4:$C$1223,SITE1!$G$4:$L$1223),_xlfn.LAMBDA(_xlpm.x,IF(_xlpm.x&lt;&gt;"",TRIM(CLEAN(LEFT(_xlpm.x,FIND(".",_xlpm.x &amp; ".")-1))),""))))))</f>
        <v/>
      </c>
      <c r="D848">
        <v>108.63072</v>
      </c>
      <c r="E848">
        <v>29.626560000000001</v>
      </c>
      <c r="F848" t="str">
        <f>_xlfn.LET(_xlpm.raw,_xlfn.XLOOKUP(A848,SITE1!$C$4:$C$1223,SITE1!$E$4:$E$1223,_xlfn.XLOOKUP(A848,SITE1!$C$4:$C$1223,SITE1!$F$4:$F$1223)),_xlpm.cleanRaw,SUBSTITUTE(SUBSTITUTE(_xlpm.raw,"_PIN","."),"PIN","."),_xlpm.mainPart,MID(_xlpm.cleanRaw,2,FIND(".",_xlpm.cleanRaw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8" t="str">
        <f>_xlfn.LET(_xlpm.raw,_xlfn.XLOOKUP(A848,SITE3!$C$4:$C$1223,SITE3!$E$4:$E$1223,_xlfn.XLOOKUP(A848,SITE3!$C$4:$C$1223,SITE3!$F$4:$F$1223)),_xlpm.cleanRaw,SUBSTITUTE(_xlpm.raw,"_PIN","."),_xlpm.mainPart,MID(_xlpm.cleanRaw,2,FIND(".",_xlpm.cleanRaw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8" t="str">
        <f>_xlfn.LET(_xlpm.raw,_xlfn.XLOOKUP(A848,SITE5!$C$4:$C$1223,SITE5!$E$4:$E$1223,_xlfn.XLOOKUP(A848,SITE5!$C$4:$C$1223,SITE5!$F$4:$F$1223)),_xlpm.cleanRaw,SUBSTITUTE(_xlpm.raw,"_PIN","."),_xlpm.mainPart,MID(_xlpm.cleanRaw,2,FIND(".",_xlpm.cleanRaw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8" t="str">
        <f>_xlfn.LET(_xlpm.raw,_xlfn.XLOOKUP(A848,SITE5!$C$4:$C$1223,SITE5!$E$4:$E$1223,_xlfn.XLOOKUP(A848,SITE5!$C$4:$C$1223,SITE5!$F$4:$F$1223)),_xlpm.cleanRaw,SUBSTITUTE(_xlpm.raw,"_PIN","."),_xlpm.mainPart,MID(_xlpm.cleanRaw,2,FIND(".",_xlpm.cleanRaw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8" t="str">
        <f>""</f>
        <v/>
      </c>
      <c r="K848" t="str">
        <f t="shared" si="13"/>
        <v>AL7;VSS;;108.63072;29.62656;;;;;</v>
      </c>
    </row>
    <row r="849" spans="1:11">
      <c r="A849" t="s">
        <v>2376</v>
      </c>
      <c r="B849" t="str">
        <f>_xlfn.XLOOKUP(A849,SITE1!$S$4:$S$1223,SITE1!$T$4:$T$1223)</f>
        <v>DDRDQSN_IL16_NIL16</v>
      </c>
      <c r="C849" t="str" cm="1">
        <f t="array" ref="C849">_xlfn.TEXTJOIN(",",TRUE,_xlfn.UNIQUE(TRANSPOSE(_xlfn.MAP(_xlfn.XLOOKUP(A849,SITE1!$C$4:$C$1223,SITE1!$G$4:$L$1223),_xlfn.LAMBDA(_xlpm.x,IF(_xlpm.x&lt;&gt;"",TRIM(CLEAN(LEFT(_xlpm.x,FIND(".",_xlpm.x &amp; ".")-1))),""))))))</f>
        <v/>
      </c>
      <c r="D849">
        <v>105.33887999999899</v>
      </c>
      <c r="E849">
        <v>29.626560000000001</v>
      </c>
      <c r="F849" t="str">
        <f>_xlfn.LET(_xlpm.raw,_xlfn.XLOOKUP(A849,SITE1!$C$4:$C$1223,SITE1!$E$4:$E$1223,_xlfn.XLOOKUP(A849,SITE1!$C$4:$C$1223,SITE1!$F$4:$F$1223)),_xlpm.cleanRaw,SUBSTITUTE(SUBSTITUTE(_xlpm.raw,"_PIN","."),"PIN","."),_xlpm.mainPart,MID(_xlpm.cleanRaw,2,FIND(".",_xlpm.cleanRaw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508058</v>
      </c>
      <c r="G849" t="str">
        <f>_xlfn.LET(_xlpm.raw,_xlfn.XLOOKUP(A849,SITE3!$C$4:$C$1223,SITE3!$E$4:$E$1223,_xlfn.XLOOKUP(A849,SITE3!$C$4:$C$1223,SITE3!$F$4:$F$1223)),_xlpm.cleanRaw,SUBSTITUTE(_xlpm.raw,"_PIN","."),_xlpm.mainPart,MID(_xlpm.cleanRaw,2,FIND(".",_xlpm.cleanRaw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804005</v>
      </c>
      <c r="H849" t="str">
        <f>_xlfn.LET(_xlpm.raw,_xlfn.XLOOKUP(A849,SITE5!$C$4:$C$1223,SITE5!$E$4:$E$1223,_xlfn.XLOOKUP(A849,SITE5!$C$4:$C$1223,SITE5!$F$4:$F$1223)),_xlpm.cleanRaw,SUBSTITUTE(_xlpm.raw,"_PIN","."),_xlpm.mainPart,MID(_xlpm.cleanRaw,2,FIND(".",_xlpm.cleanRaw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I849" t="str">
        <f>_xlfn.LET(_xlpm.raw,_xlfn.XLOOKUP(A849,SITE5!$C$4:$C$1223,SITE5!$E$4:$E$1223,_xlfn.XLOOKUP(A849,SITE5!$C$4:$C$1223,SITE5!$F$4:$F$1223)),_xlpm.cleanRaw,SUBSTITUTE(_xlpm.raw,"_PIN","."),_xlpm.mainPart,MID(_xlpm.cleanRaw,2,FIND(".",_xlpm.cleanRaw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J849" t="str">
        <f>""</f>
        <v/>
      </c>
      <c r="K849" t="str">
        <f t="shared" si="13"/>
        <v>AL8;DDRDQSN_IL16_NIL16;;105.338879999999;29.62656;508058;804005;601032;601032;</v>
      </c>
    </row>
    <row r="850" spans="1:11">
      <c r="A850" t="s">
        <v>3926</v>
      </c>
      <c r="B850" t="str">
        <f>_xlfn.XLOOKUP(A850,SITE1!$S$4:$S$1223,SITE1!$T$4:$T$1223)</f>
        <v>VSS</v>
      </c>
      <c r="C850" t="str" cm="1">
        <f t="array" ref="C850">_xlfn.TEXTJOIN(",",TRUE,_xlfn.UNIQUE(TRANSPOSE(_xlfn.MAP(_xlfn.XLOOKUP(A850,SITE1!$C$4:$C$1223,SITE1!$G$4:$L$1223),_xlfn.LAMBDA(_xlpm.x,IF(_xlpm.x&lt;&gt;"",TRIM(CLEAN(LEFT(_xlpm.x,FIND(".",_xlpm.x &amp; ".")-1))),""))))))</f>
        <v/>
      </c>
      <c r="D850">
        <v>102.04704</v>
      </c>
      <c r="E850">
        <v>29.626560000000001</v>
      </c>
      <c r="F850" t="str">
        <f>_xlfn.LET(_xlpm.raw,_xlfn.XLOOKUP(A850,SITE1!$C$4:$C$1223,SITE1!$E$4:$E$1223,_xlfn.XLOOKUP(A850,SITE1!$C$4:$C$1223,SITE1!$F$4:$F$1223)),_xlpm.cleanRaw,SUBSTITUTE(SUBSTITUTE(_xlpm.raw,"_PIN","."),"PIN","."),_xlpm.mainPart,MID(_xlpm.cleanRaw,2,FIND(".",_xlpm.cleanRaw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0" t="str">
        <f>_xlfn.LET(_xlpm.raw,_xlfn.XLOOKUP(A850,SITE3!$C$4:$C$1223,SITE3!$E$4:$E$1223,_xlfn.XLOOKUP(A850,SITE3!$C$4:$C$1223,SITE3!$F$4:$F$1223)),_xlpm.cleanRaw,SUBSTITUTE(_xlpm.raw,"_PIN","."),_xlpm.mainPart,MID(_xlpm.cleanRaw,2,FIND(".",_xlpm.cleanRaw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0" t="str">
        <f>_xlfn.LET(_xlpm.raw,_xlfn.XLOOKUP(A850,SITE5!$C$4:$C$1223,SITE5!$E$4:$E$1223,_xlfn.XLOOKUP(A850,SITE5!$C$4:$C$1223,SITE5!$F$4:$F$1223)),_xlpm.cleanRaw,SUBSTITUTE(_xlpm.raw,"_PIN","."),_xlpm.mainPart,MID(_xlpm.cleanRaw,2,FIND(".",_xlpm.cleanRaw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0" t="str">
        <f>_xlfn.LET(_xlpm.raw,_xlfn.XLOOKUP(A850,SITE5!$C$4:$C$1223,SITE5!$E$4:$E$1223,_xlfn.XLOOKUP(A850,SITE5!$C$4:$C$1223,SITE5!$F$4:$F$1223)),_xlpm.cleanRaw,SUBSTITUTE(_xlpm.raw,"_PIN","."),_xlpm.mainPart,MID(_xlpm.cleanRaw,2,FIND(".",_xlpm.cleanRaw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0" t="str">
        <f>""</f>
        <v/>
      </c>
      <c r="K850" t="str">
        <f t="shared" si="13"/>
        <v>AL9;VSS;;102.04704;29.62656;;;;;</v>
      </c>
    </row>
    <row r="851" spans="1:11">
      <c r="A851" t="s">
        <v>334</v>
      </c>
      <c r="B851" t="str">
        <f>_xlfn.XLOOKUP(A851,SITE1!$S$4:$S$1223,SITE1!$T$4:$T$1223)</f>
        <v>VCCIO_2</v>
      </c>
      <c r="C851" t="str" cm="1">
        <f t="array" ref="C851">_xlfn.TEXTJOIN(",",TRUE,_xlfn.UNIQUE(TRANSPOSE(_xlfn.MAP(_xlfn.XLOOKUP(A851,SITE1!$C$4:$C$1223,SITE1!$G$4:$L$1223),_xlfn.LAMBDA(_xlpm.x,IF(_xlpm.x&lt;&gt;"",TRIM(CLEAN(LEFT(_xlpm.x,FIND(".",_xlpm.x &amp; ".")-1))),""))))))</f>
        <v/>
      </c>
      <c r="D851">
        <v>98.755200000000002</v>
      </c>
      <c r="E851">
        <v>29.626560000000001</v>
      </c>
      <c r="F851" t="str">
        <f>_xlfn.LET(_xlpm.raw,_xlfn.XLOOKUP(A851,SITE1!$C$4:$C$1223,SITE1!$E$4:$E$1223,_xlfn.XLOOKUP(A851,SITE1!$C$4:$C$1223,SITE1!$F$4:$F$1223)),_xlpm.cleanRaw,SUBSTITUTE(SUBSTITUTE(_xlpm.raw,"_PIN","."),"PIN","."),_xlpm.mainPart,MID(_xlpm.cleanRaw,2,FIND(".",_xlpm.cleanRaw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51" t="str">
        <f>_xlfn.LET(_xlpm.raw,_xlfn.XLOOKUP(A851,SITE3!$C$4:$C$1223,SITE3!$E$4:$E$1223,_xlfn.XLOOKUP(A851,SITE3!$C$4:$C$1223,SITE3!$F$4:$F$1223)),_xlpm.cleanRaw,SUBSTITUTE(_xlpm.raw,"_PIN","."),_xlpm.mainPart,MID(_xlpm.cleanRaw,2,FIND(".",_xlpm.cleanRaw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1" t="str">
        <f>_xlfn.LET(_xlpm.raw,_xlfn.XLOOKUP(A851,SITE5!$C$4:$C$1223,SITE5!$E$4:$E$1223,_xlfn.XLOOKUP(A851,SITE5!$C$4:$C$1223,SITE5!$F$4:$F$1223)),_xlpm.cleanRaw,SUBSTITUTE(_xlpm.raw,"_PIN","."),_xlpm.mainPart,MID(_xlpm.cleanRaw,2,FIND(".",_xlpm.cleanRaw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1" t="str">
        <f>_xlfn.LET(_xlpm.raw,_xlfn.XLOOKUP(A851,SITE5!$C$4:$C$1223,SITE5!$E$4:$E$1223,_xlfn.XLOOKUP(A851,SITE5!$C$4:$C$1223,SITE5!$F$4:$F$1223)),_xlpm.cleanRaw,SUBSTITUTE(_xlpm.raw,"_PIN","."),_xlpm.mainPart,MID(_xlpm.cleanRaw,2,FIND(".",_xlpm.cleanRaw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1" t="str">
        <f>""</f>
        <v/>
      </c>
      <c r="K851" t="str">
        <f t="shared" si="13"/>
        <v>AL10;VCCIO_2;;98.7552;29.62656;508081;807030;602079;602079;</v>
      </c>
    </row>
    <row r="852" spans="1:11">
      <c r="A852" t="s">
        <v>335</v>
      </c>
      <c r="B852" t="str">
        <f>_xlfn.XLOOKUP(A852,SITE1!$S$4:$S$1223,SITE1!$T$4:$T$1223)</f>
        <v>VCCIO_2</v>
      </c>
      <c r="C852" t="str" cm="1">
        <f t="array" ref="C852">_xlfn.TEXTJOIN(",",TRUE,_xlfn.UNIQUE(TRANSPOSE(_xlfn.MAP(_xlfn.XLOOKUP(A852,SITE1!$C$4:$C$1223,SITE1!$G$4:$L$1223),_xlfn.LAMBDA(_xlpm.x,IF(_xlpm.x&lt;&gt;"",TRIM(CLEAN(LEFT(_xlpm.x,FIND(".",_xlpm.x &amp; ".")-1))),""))))))</f>
        <v/>
      </c>
      <c r="D852">
        <v>95.463359999999597</v>
      </c>
      <c r="E852">
        <v>29.626560000000001</v>
      </c>
      <c r="F852" t="str">
        <f>_xlfn.LET(_xlpm.raw,_xlfn.XLOOKUP(A852,SITE1!$C$4:$C$1223,SITE1!$E$4:$E$1223,_xlfn.XLOOKUP(A852,SITE1!$C$4:$C$1223,SITE1!$F$4:$F$1223)),_xlpm.cleanRaw,SUBSTITUTE(SUBSTITUTE(_xlpm.raw,"_PIN","."),"PIN","."),_xlpm.mainPart,MID(_xlpm.cleanRaw,2,FIND(".",_xlpm.cleanRaw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52" t="str">
        <f>_xlfn.LET(_xlpm.raw,_xlfn.XLOOKUP(A852,SITE3!$C$4:$C$1223,SITE3!$E$4:$E$1223,_xlfn.XLOOKUP(A852,SITE3!$C$4:$C$1223,SITE3!$F$4:$F$1223)),_xlpm.cleanRaw,SUBSTITUTE(_xlpm.raw,"_PIN","."),_xlpm.mainPart,MID(_xlpm.cleanRaw,2,FIND(".",_xlpm.cleanRaw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2" t="str">
        <f>_xlfn.LET(_xlpm.raw,_xlfn.XLOOKUP(A852,SITE5!$C$4:$C$1223,SITE5!$E$4:$E$1223,_xlfn.XLOOKUP(A852,SITE5!$C$4:$C$1223,SITE5!$F$4:$F$1223)),_xlpm.cleanRaw,SUBSTITUTE(_xlpm.raw,"_PIN","."),_xlpm.mainPart,MID(_xlpm.cleanRaw,2,FIND(".",_xlpm.cleanRaw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2" t="str">
        <f>_xlfn.LET(_xlpm.raw,_xlfn.XLOOKUP(A852,SITE5!$C$4:$C$1223,SITE5!$E$4:$E$1223,_xlfn.XLOOKUP(A852,SITE5!$C$4:$C$1223,SITE5!$F$4:$F$1223)),_xlpm.cleanRaw,SUBSTITUTE(_xlpm.raw,"_PIN","."),_xlpm.mainPart,MID(_xlpm.cleanRaw,2,FIND(".",_xlpm.cleanRaw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2" t="str">
        <f>""</f>
        <v/>
      </c>
      <c r="K852" t="str">
        <f t="shared" si="13"/>
        <v>AL11;VCCIO_2;;95.4633599999996;29.62656;508081;807030;602079;602079;</v>
      </c>
    </row>
    <row r="853" spans="1:11">
      <c r="A853" t="s">
        <v>322</v>
      </c>
      <c r="B853" t="str">
        <f>_xlfn.XLOOKUP(A853,SITE1!$S$4:$S$1223,SITE1!$T$4:$T$1223)</f>
        <v>VCCIO_1</v>
      </c>
      <c r="C853" t="str" cm="1">
        <f t="array" ref="C853">_xlfn.TEXTJOIN(",",TRUE,_xlfn.UNIQUE(TRANSPOSE(_xlfn.MAP(_xlfn.XLOOKUP(A853,SITE1!$C$4:$C$1223,SITE1!$G$4:$L$1223),_xlfn.LAMBDA(_xlpm.x,IF(_xlpm.x&lt;&gt;"",TRIM(CLEAN(LEFT(_xlpm.x,FIND(".",_xlpm.x &amp; ".")-1))),""))))))</f>
        <v/>
      </c>
      <c r="D853">
        <v>92.171519999999603</v>
      </c>
      <c r="E853">
        <v>29.626560000000001</v>
      </c>
      <c r="F853" t="str">
        <f>_xlfn.LET(_xlpm.raw,_xlfn.XLOOKUP(A853,SITE1!$C$4:$C$1223,SITE1!$E$4:$E$1223,_xlfn.XLOOKUP(A853,SITE1!$C$4:$C$1223,SITE1!$F$4:$F$1223)),_xlpm.cleanRaw,SUBSTITUTE(SUBSTITUTE(_xlpm.raw,"_PIN","."),"PIN","."),_xlpm.mainPart,MID(_xlpm.cleanRaw,2,FIND(".",_xlpm.cleanRaw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53" t="str">
        <f>_xlfn.LET(_xlpm.raw,_xlfn.XLOOKUP(A853,SITE3!$C$4:$C$1223,SITE3!$E$4:$E$1223,_xlfn.XLOOKUP(A853,SITE3!$C$4:$C$1223,SITE3!$F$4:$F$1223)),_xlpm.cleanRaw,SUBSTITUTE(_xlpm.raw,"_PIN","."),_xlpm.mainPart,MID(_xlpm.cleanRaw,2,FIND(".",_xlpm.cleanRaw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53" t="str">
        <f>_xlfn.LET(_xlpm.raw,_xlfn.XLOOKUP(A853,SITE5!$C$4:$C$1223,SITE5!$E$4:$E$1223,_xlfn.XLOOKUP(A853,SITE5!$C$4:$C$1223,SITE5!$F$4:$F$1223)),_xlpm.cleanRaw,SUBSTITUTE(_xlpm.raw,"_PIN","."),_xlpm.mainPart,MID(_xlpm.cleanRaw,2,FIND(".",_xlpm.cleanRaw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53" t="str">
        <f>_xlfn.LET(_xlpm.raw,_xlfn.XLOOKUP(A853,SITE5!$C$4:$C$1223,SITE5!$E$4:$E$1223,_xlfn.XLOOKUP(A853,SITE5!$C$4:$C$1223,SITE5!$F$4:$F$1223)),_xlpm.cleanRaw,SUBSTITUTE(_xlpm.raw,"_PIN","."),_xlpm.mainPart,MID(_xlpm.cleanRaw,2,FIND(".",_xlpm.cleanRaw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53" t="str">
        <f>""</f>
        <v/>
      </c>
      <c r="K853" t="str">
        <f t="shared" si="13"/>
        <v>AL12;VCCIO_1;;92.1715199999996;29.62656;507125;807013;602080;602080;</v>
      </c>
    </row>
    <row r="854" spans="1:11">
      <c r="A854" t="s">
        <v>3905</v>
      </c>
      <c r="B854" t="str">
        <f>_xlfn.XLOOKUP(A854,SITE1!$S$4:$S$1223,SITE1!$T$4:$T$1223)</f>
        <v>VSS</v>
      </c>
      <c r="C854" t="str" cm="1">
        <f t="array" ref="C854">_xlfn.TEXTJOIN(",",TRUE,_xlfn.UNIQUE(TRANSPOSE(_xlfn.MAP(_xlfn.XLOOKUP(A854,SITE1!$C$4:$C$1223,SITE1!$G$4:$L$1223),_xlfn.LAMBDA(_xlpm.x,IF(_xlpm.x&lt;&gt;"",TRIM(CLEAN(LEFT(_xlpm.x,FIND(".",_xlpm.x &amp; ".")-1))),""))))))</f>
        <v/>
      </c>
      <c r="D854">
        <v>88.879679999999595</v>
      </c>
      <c r="E854">
        <v>29.626560000000001</v>
      </c>
      <c r="F854" t="str">
        <f>_xlfn.LET(_xlpm.raw,_xlfn.XLOOKUP(A854,SITE1!$C$4:$C$1223,SITE1!$E$4:$E$1223,_xlfn.XLOOKUP(A854,SITE1!$C$4:$C$1223,SITE1!$F$4:$F$1223)),_xlpm.cleanRaw,SUBSTITUTE(SUBSTITUTE(_xlpm.raw,"_PIN","."),"PIN","."),_xlpm.mainPart,MID(_xlpm.cleanRaw,2,FIND(".",_xlpm.cleanRaw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4" t="str">
        <f>_xlfn.LET(_xlpm.raw,_xlfn.XLOOKUP(A854,SITE3!$C$4:$C$1223,SITE3!$E$4:$E$1223,_xlfn.XLOOKUP(A854,SITE3!$C$4:$C$1223,SITE3!$F$4:$F$1223)),_xlpm.cleanRaw,SUBSTITUTE(_xlpm.raw,"_PIN","."),_xlpm.mainPart,MID(_xlpm.cleanRaw,2,FIND(".",_xlpm.cleanRaw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4" t="str">
        <f>_xlfn.LET(_xlpm.raw,_xlfn.XLOOKUP(A854,SITE5!$C$4:$C$1223,SITE5!$E$4:$E$1223,_xlfn.XLOOKUP(A854,SITE5!$C$4:$C$1223,SITE5!$F$4:$F$1223)),_xlpm.cleanRaw,SUBSTITUTE(_xlpm.raw,"_PIN","."),_xlpm.mainPart,MID(_xlpm.cleanRaw,2,FIND(".",_xlpm.cleanRaw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4" t="str">
        <f>_xlfn.LET(_xlpm.raw,_xlfn.XLOOKUP(A854,SITE5!$C$4:$C$1223,SITE5!$E$4:$E$1223,_xlfn.XLOOKUP(A854,SITE5!$C$4:$C$1223,SITE5!$F$4:$F$1223)),_xlpm.cleanRaw,SUBSTITUTE(_xlpm.raw,"_PIN","."),_xlpm.mainPart,MID(_xlpm.cleanRaw,2,FIND(".",_xlpm.cleanRaw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4" t="str">
        <f>""</f>
        <v/>
      </c>
      <c r="K854" t="str">
        <f t="shared" si="13"/>
        <v>AL13;VSS;;88.8796799999996;29.62656;;;;;</v>
      </c>
    </row>
    <row r="855" spans="1:11">
      <c r="A855" t="s">
        <v>3906</v>
      </c>
      <c r="B855" t="str">
        <f>_xlfn.XLOOKUP(A855,SITE1!$S$4:$S$1223,SITE1!$T$4:$T$1223)</f>
        <v>VSS</v>
      </c>
      <c r="C855" t="str" cm="1">
        <f t="array" ref="C855">_xlfn.TEXTJOIN(",",TRUE,_xlfn.UNIQUE(TRANSPOSE(_xlfn.MAP(_xlfn.XLOOKUP(A855,SITE1!$C$4:$C$1223,SITE1!$G$4:$L$1223),_xlfn.LAMBDA(_xlpm.x,IF(_xlpm.x&lt;&gt;"",TRIM(CLEAN(LEFT(_xlpm.x,FIND(".",_xlpm.x &amp; ".")-1))),""))))))</f>
        <v/>
      </c>
      <c r="D855">
        <v>85.58784</v>
      </c>
      <c r="E855">
        <v>29.626560000000001</v>
      </c>
      <c r="F855" t="str">
        <f>_xlfn.LET(_xlpm.raw,_xlfn.XLOOKUP(A855,SITE1!$C$4:$C$1223,SITE1!$E$4:$E$1223,_xlfn.XLOOKUP(A855,SITE1!$C$4:$C$1223,SITE1!$F$4:$F$1223)),_xlpm.cleanRaw,SUBSTITUTE(SUBSTITUTE(_xlpm.raw,"_PIN","."),"PIN","."),_xlpm.mainPart,MID(_xlpm.cleanRaw,2,FIND(".",_xlpm.cleanRaw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5" t="str">
        <f>_xlfn.LET(_xlpm.raw,_xlfn.XLOOKUP(A855,SITE3!$C$4:$C$1223,SITE3!$E$4:$E$1223,_xlfn.XLOOKUP(A855,SITE3!$C$4:$C$1223,SITE3!$F$4:$F$1223)),_xlpm.cleanRaw,SUBSTITUTE(_xlpm.raw,"_PIN","."),_xlpm.mainPart,MID(_xlpm.cleanRaw,2,FIND(".",_xlpm.cleanRaw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5" t="str">
        <f>_xlfn.LET(_xlpm.raw,_xlfn.XLOOKUP(A855,SITE5!$C$4:$C$1223,SITE5!$E$4:$E$1223,_xlfn.XLOOKUP(A855,SITE5!$C$4:$C$1223,SITE5!$F$4:$F$1223)),_xlpm.cleanRaw,SUBSTITUTE(_xlpm.raw,"_PIN","."),_xlpm.mainPart,MID(_xlpm.cleanRaw,2,FIND(".",_xlpm.cleanRaw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5" t="str">
        <f>_xlfn.LET(_xlpm.raw,_xlfn.XLOOKUP(A855,SITE5!$C$4:$C$1223,SITE5!$E$4:$E$1223,_xlfn.XLOOKUP(A855,SITE5!$C$4:$C$1223,SITE5!$F$4:$F$1223)),_xlpm.cleanRaw,SUBSTITUTE(_xlpm.raw,"_PIN","."),_xlpm.mainPart,MID(_xlpm.cleanRaw,2,FIND(".",_xlpm.cleanRaw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5" t="str">
        <f>""</f>
        <v/>
      </c>
      <c r="K855" t="str">
        <f t="shared" si="13"/>
        <v>AL14;VSS;;85.58784;29.62656;;;;;</v>
      </c>
    </row>
    <row r="856" spans="1:11">
      <c r="A856" t="s">
        <v>3907</v>
      </c>
      <c r="B856" t="str">
        <f>_xlfn.XLOOKUP(A856,SITE1!$S$4:$S$1223,SITE1!$T$4:$T$1223)</f>
        <v>VSS</v>
      </c>
      <c r="C856" t="str" cm="1">
        <f t="array" ref="C856">_xlfn.TEXTJOIN(",",TRUE,_xlfn.UNIQUE(TRANSPOSE(_xlfn.MAP(_xlfn.XLOOKUP(A856,SITE1!$C$4:$C$1223,SITE1!$G$4:$L$1223),_xlfn.LAMBDA(_xlpm.x,IF(_xlpm.x&lt;&gt;"",TRIM(CLEAN(LEFT(_xlpm.x,FIND(".",_xlpm.x &amp; ".")-1))),""))))))</f>
        <v/>
      </c>
      <c r="D856">
        <v>82.296000000000006</v>
      </c>
      <c r="E856">
        <v>29.626560000000001</v>
      </c>
      <c r="F856" t="str">
        <f>_xlfn.LET(_xlpm.raw,_xlfn.XLOOKUP(A856,SITE1!$C$4:$C$1223,SITE1!$E$4:$E$1223,_xlfn.XLOOKUP(A856,SITE1!$C$4:$C$1223,SITE1!$F$4:$F$1223)),_xlpm.cleanRaw,SUBSTITUTE(SUBSTITUTE(_xlpm.raw,"_PIN","."),"PIN","."),_xlpm.mainPart,MID(_xlpm.cleanRaw,2,FIND(".",_xlpm.cleanRaw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6" t="str">
        <f>_xlfn.LET(_xlpm.raw,_xlfn.XLOOKUP(A856,SITE3!$C$4:$C$1223,SITE3!$E$4:$E$1223,_xlfn.XLOOKUP(A856,SITE3!$C$4:$C$1223,SITE3!$F$4:$F$1223)),_xlpm.cleanRaw,SUBSTITUTE(_xlpm.raw,"_PIN","."),_xlpm.mainPart,MID(_xlpm.cleanRaw,2,FIND(".",_xlpm.cleanRaw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6" t="str">
        <f>_xlfn.LET(_xlpm.raw,_xlfn.XLOOKUP(A856,SITE5!$C$4:$C$1223,SITE5!$E$4:$E$1223,_xlfn.XLOOKUP(A856,SITE5!$C$4:$C$1223,SITE5!$F$4:$F$1223)),_xlpm.cleanRaw,SUBSTITUTE(_xlpm.raw,"_PIN","."),_xlpm.mainPart,MID(_xlpm.cleanRaw,2,FIND(".",_xlpm.cleanRaw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6" t="str">
        <f>_xlfn.LET(_xlpm.raw,_xlfn.XLOOKUP(A856,SITE5!$C$4:$C$1223,SITE5!$E$4:$E$1223,_xlfn.XLOOKUP(A856,SITE5!$C$4:$C$1223,SITE5!$F$4:$F$1223)),_xlpm.cleanRaw,SUBSTITUTE(_xlpm.raw,"_PIN","."),_xlpm.mainPart,MID(_xlpm.cleanRaw,2,FIND(".",_xlpm.cleanRaw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6" t="str">
        <f>""</f>
        <v/>
      </c>
      <c r="K856" t="str">
        <f t="shared" si="13"/>
        <v>AL15;VSS;;82.296;29.62656;;;;;</v>
      </c>
    </row>
    <row r="857" spans="1:11">
      <c r="A857" t="s">
        <v>3908</v>
      </c>
      <c r="B857" t="str">
        <f>_xlfn.XLOOKUP(A857,SITE1!$S$4:$S$1223,SITE1!$T$4:$T$1223)</f>
        <v>VSS</v>
      </c>
      <c r="C857" t="str" cm="1">
        <f t="array" ref="C857">_xlfn.TEXTJOIN(",",TRUE,_xlfn.UNIQUE(TRANSPOSE(_xlfn.MAP(_xlfn.XLOOKUP(A857,SITE1!$C$4:$C$1223,SITE1!$G$4:$L$1223),_xlfn.LAMBDA(_xlpm.x,IF(_xlpm.x&lt;&gt;"",TRIM(CLEAN(LEFT(_xlpm.x,FIND(".",_xlpm.x &amp; ".")-1))),""))))))</f>
        <v/>
      </c>
      <c r="D857">
        <v>79.004159999999999</v>
      </c>
      <c r="E857">
        <v>29.626560000000001</v>
      </c>
      <c r="F857" t="str">
        <f>_xlfn.LET(_xlpm.raw,_xlfn.XLOOKUP(A857,SITE1!$C$4:$C$1223,SITE1!$E$4:$E$1223,_xlfn.XLOOKUP(A857,SITE1!$C$4:$C$1223,SITE1!$F$4:$F$1223)),_xlpm.cleanRaw,SUBSTITUTE(SUBSTITUTE(_xlpm.raw,"_PIN","."),"PIN","."),_xlpm.mainPart,MID(_xlpm.cleanRaw,2,FIND(".",_xlpm.cleanRaw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7" t="str">
        <f>_xlfn.LET(_xlpm.raw,_xlfn.XLOOKUP(A857,SITE3!$C$4:$C$1223,SITE3!$E$4:$E$1223,_xlfn.XLOOKUP(A857,SITE3!$C$4:$C$1223,SITE3!$F$4:$F$1223)),_xlpm.cleanRaw,SUBSTITUTE(_xlpm.raw,"_PIN","."),_xlpm.mainPart,MID(_xlpm.cleanRaw,2,FIND(".",_xlpm.cleanRaw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7" t="str">
        <f>_xlfn.LET(_xlpm.raw,_xlfn.XLOOKUP(A857,SITE5!$C$4:$C$1223,SITE5!$E$4:$E$1223,_xlfn.XLOOKUP(A857,SITE5!$C$4:$C$1223,SITE5!$F$4:$F$1223)),_xlpm.cleanRaw,SUBSTITUTE(_xlpm.raw,"_PIN","."),_xlpm.mainPart,MID(_xlpm.cleanRaw,2,FIND(".",_xlpm.cleanRaw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7" t="str">
        <f>_xlfn.LET(_xlpm.raw,_xlfn.XLOOKUP(A857,SITE5!$C$4:$C$1223,SITE5!$E$4:$E$1223,_xlfn.XLOOKUP(A857,SITE5!$C$4:$C$1223,SITE5!$F$4:$F$1223)),_xlpm.cleanRaw,SUBSTITUTE(_xlpm.raw,"_PIN","."),_xlpm.mainPart,MID(_xlpm.cleanRaw,2,FIND(".",_xlpm.cleanRaw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7" t="str">
        <f>""</f>
        <v/>
      </c>
      <c r="K857" t="str">
        <f t="shared" si="13"/>
        <v>AL16;VSS;;79.00416;29.62656;;;;;</v>
      </c>
    </row>
    <row r="858" spans="1:11">
      <c r="A858" t="s">
        <v>3909</v>
      </c>
      <c r="B858" t="str">
        <f>_xlfn.XLOOKUP(A858,SITE1!$S$4:$S$1223,SITE1!$T$4:$T$1223)</f>
        <v>VSS</v>
      </c>
      <c r="C858" t="str" cm="1">
        <f t="array" ref="C858">_xlfn.TEXTJOIN(",",TRUE,_xlfn.UNIQUE(TRANSPOSE(_xlfn.MAP(_xlfn.XLOOKUP(A858,SITE1!$C$4:$C$1223,SITE1!$G$4:$L$1223),_xlfn.LAMBDA(_xlpm.x,IF(_xlpm.x&lt;&gt;"",TRIM(CLEAN(LEFT(_xlpm.x,FIND(".",_xlpm.x &amp; ".")-1))),""))))))</f>
        <v/>
      </c>
      <c r="D858">
        <v>75.712320000000005</v>
      </c>
      <c r="E858">
        <v>29.626560000000001</v>
      </c>
      <c r="F858" t="str">
        <f>_xlfn.LET(_xlpm.raw,_xlfn.XLOOKUP(A858,SITE1!$C$4:$C$1223,SITE1!$E$4:$E$1223,_xlfn.XLOOKUP(A858,SITE1!$C$4:$C$1223,SITE1!$F$4:$F$1223)),_xlpm.cleanRaw,SUBSTITUTE(SUBSTITUTE(_xlpm.raw,"_PIN","."),"PIN","."),_xlpm.mainPart,MID(_xlpm.cleanRaw,2,FIND(".",_xlpm.cleanRaw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8" t="str">
        <f>_xlfn.LET(_xlpm.raw,_xlfn.XLOOKUP(A858,SITE3!$C$4:$C$1223,SITE3!$E$4:$E$1223,_xlfn.XLOOKUP(A858,SITE3!$C$4:$C$1223,SITE3!$F$4:$F$1223)),_xlpm.cleanRaw,SUBSTITUTE(_xlpm.raw,"_PIN","."),_xlpm.mainPart,MID(_xlpm.cleanRaw,2,FIND(".",_xlpm.cleanRaw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8" t="str">
        <f>_xlfn.LET(_xlpm.raw,_xlfn.XLOOKUP(A858,SITE5!$C$4:$C$1223,SITE5!$E$4:$E$1223,_xlfn.XLOOKUP(A858,SITE5!$C$4:$C$1223,SITE5!$F$4:$F$1223)),_xlpm.cleanRaw,SUBSTITUTE(_xlpm.raw,"_PIN","."),_xlpm.mainPart,MID(_xlpm.cleanRaw,2,FIND(".",_xlpm.cleanRaw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8" t="str">
        <f>_xlfn.LET(_xlpm.raw,_xlfn.XLOOKUP(A858,SITE5!$C$4:$C$1223,SITE5!$E$4:$E$1223,_xlfn.XLOOKUP(A858,SITE5!$C$4:$C$1223,SITE5!$F$4:$F$1223)),_xlpm.cleanRaw,SUBSTITUTE(_xlpm.raw,"_PIN","."),_xlpm.mainPart,MID(_xlpm.cleanRaw,2,FIND(".",_xlpm.cleanRaw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8" t="str">
        <f>""</f>
        <v/>
      </c>
      <c r="K858" t="str">
        <f t="shared" si="13"/>
        <v>AL17;VSS;;75.71232;29.62656;;;;;</v>
      </c>
    </row>
    <row r="859" spans="1:11">
      <c r="A859" t="s">
        <v>378</v>
      </c>
      <c r="B859" t="str">
        <f>_xlfn.XLOOKUP(A859,SITE1!$S$4:$S$1223,SITE1!$T$4:$T$1223)</f>
        <v>VCCCOREG5</v>
      </c>
      <c r="C859" t="str" cm="1">
        <f t="array" ref="C859">_xlfn.TEXTJOIN(",",TRUE,_xlfn.UNIQUE(TRANSPOSE(_xlfn.MAP(_xlfn.XLOOKUP(A859,SITE1!$C$4:$C$1223,SITE1!$G$4:$L$1223),_xlfn.LAMBDA(_xlpm.x,IF(_xlpm.x&lt;&gt;"",TRIM(CLEAN(LEFT(_xlpm.x,FIND(".",_xlpm.x &amp; ".")-1))),""))))))</f>
        <v/>
      </c>
      <c r="D859">
        <v>72.420479999999998</v>
      </c>
      <c r="E859">
        <v>29.626560000000001</v>
      </c>
      <c r="F859" t="str">
        <f>_xlfn.LET(_xlpm.raw,_xlfn.XLOOKUP(A859,SITE1!$C$4:$C$1223,SITE1!$E$4:$E$1223,_xlfn.XLOOKUP(A859,SITE1!$C$4:$C$1223,SITE1!$F$4:$F$1223)),_xlpm.cleanRaw,SUBSTITUTE(SUBSTITUTE(_xlpm.raw,"_PIN","."),"PIN","."),_xlpm.mainPart,MID(_xlpm.cleanRaw,2,FIND(".",_xlpm.cleanRaw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G859" t="str">
        <f>_xlfn.LET(_xlpm.raw,_xlfn.XLOOKUP(A859,SITE3!$C$4:$C$1223,SITE3!$E$4:$E$1223,_xlfn.XLOOKUP(A859,SITE3!$C$4:$C$1223,SITE3!$F$4:$F$1223)),_xlpm.cleanRaw,SUBSTITUTE(_xlpm.raw,"_PIN","."),_xlpm.mainPart,MID(_xlpm.cleanRaw,2,FIND(".",_xlpm.cleanRaw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807029</v>
      </c>
      <c r="H859" t="str">
        <f>_xlfn.LET(_xlpm.raw,_xlfn.XLOOKUP(A859,SITE5!$C$4:$C$1223,SITE5!$E$4:$E$1223,_xlfn.XLOOKUP(A859,SITE5!$C$4:$C$1223,SITE5!$F$4:$F$1223)),_xlpm.cleanRaw,SUBSTITUTE(_xlpm.raw,"_PIN","."),_xlpm.mainPart,MID(_xlpm.cleanRaw,2,FIND(".",_xlpm.cleanRaw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I859" t="str">
        <f>_xlfn.LET(_xlpm.raw,_xlfn.XLOOKUP(A859,SITE5!$C$4:$C$1223,SITE5!$E$4:$E$1223,_xlfn.XLOOKUP(A859,SITE5!$C$4:$C$1223,SITE5!$F$4:$F$1223)),_xlpm.cleanRaw,SUBSTITUTE(_xlpm.raw,"_PIN","."),_xlpm.mainPart,MID(_xlpm.cleanRaw,2,FIND(".",_xlpm.cleanRaw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J859" t="str">
        <f>""</f>
        <v/>
      </c>
      <c r="K859" t="str">
        <f t="shared" si="13"/>
        <v>AL18;VCCCOREG5;;72.42048;29.62656;504112;807029;707099;707099;</v>
      </c>
    </row>
    <row r="860" spans="1:11">
      <c r="A860" t="s">
        <v>3910</v>
      </c>
      <c r="B860" t="str">
        <f>_xlfn.XLOOKUP(A860,SITE1!$S$4:$S$1223,SITE1!$T$4:$T$1223)</f>
        <v>VSS</v>
      </c>
      <c r="C860" t="str" cm="1">
        <f t="array" ref="C860">_xlfn.TEXTJOIN(",",TRUE,_xlfn.UNIQUE(TRANSPOSE(_xlfn.MAP(_xlfn.XLOOKUP(A860,SITE1!$C$4:$C$1223,SITE1!$G$4:$L$1223),_xlfn.LAMBDA(_xlpm.x,IF(_xlpm.x&lt;&gt;"",TRIM(CLEAN(LEFT(_xlpm.x,FIND(".",_xlpm.x &amp; ".")-1))),""))))))</f>
        <v/>
      </c>
      <c r="D860">
        <v>69.128639999999905</v>
      </c>
      <c r="E860">
        <v>29.626560000000001</v>
      </c>
      <c r="F860" t="str">
        <f>_xlfn.LET(_xlpm.raw,_xlfn.XLOOKUP(A860,SITE1!$C$4:$C$1223,SITE1!$E$4:$E$1223,_xlfn.XLOOKUP(A860,SITE1!$C$4:$C$1223,SITE1!$F$4:$F$1223)),_xlpm.cleanRaw,SUBSTITUTE(SUBSTITUTE(_xlpm.raw,"_PIN","."),"PIN","."),_xlpm.mainPart,MID(_xlpm.cleanRaw,2,FIND(".",_xlpm.cleanRaw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0" t="str">
        <f>_xlfn.LET(_xlpm.raw,_xlfn.XLOOKUP(A860,SITE3!$C$4:$C$1223,SITE3!$E$4:$E$1223,_xlfn.XLOOKUP(A860,SITE3!$C$4:$C$1223,SITE3!$F$4:$F$1223)),_xlpm.cleanRaw,SUBSTITUTE(_xlpm.raw,"_PIN","."),_xlpm.mainPart,MID(_xlpm.cleanRaw,2,FIND(".",_xlpm.cleanRaw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0" t="str">
        <f>_xlfn.LET(_xlpm.raw,_xlfn.XLOOKUP(A860,SITE5!$C$4:$C$1223,SITE5!$E$4:$E$1223,_xlfn.XLOOKUP(A860,SITE5!$C$4:$C$1223,SITE5!$F$4:$F$1223)),_xlpm.cleanRaw,SUBSTITUTE(_xlpm.raw,"_PIN","."),_xlpm.mainPart,MID(_xlpm.cleanRaw,2,FIND(".",_xlpm.cleanRaw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0" t="str">
        <f>_xlfn.LET(_xlpm.raw,_xlfn.XLOOKUP(A860,SITE5!$C$4:$C$1223,SITE5!$E$4:$E$1223,_xlfn.XLOOKUP(A860,SITE5!$C$4:$C$1223,SITE5!$F$4:$F$1223)),_xlpm.cleanRaw,SUBSTITUTE(_xlpm.raw,"_PIN","."),_xlpm.mainPart,MID(_xlpm.cleanRaw,2,FIND(".",_xlpm.cleanRaw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0" t="str">
        <f>""</f>
        <v/>
      </c>
      <c r="K860" t="str">
        <f t="shared" si="13"/>
        <v>AL19;VSS;;69.1286399999999;29.62656;;;;;</v>
      </c>
    </row>
    <row r="861" spans="1:11">
      <c r="A861" t="s">
        <v>3911</v>
      </c>
      <c r="B861" t="str">
        <f>_xlfn.XLOOKUP(A861,SITE1!$S$4:$S$1223,SITE1!$T$4:$T$1223)</f>
        <v>VSS</v>
      </c>
      <c r="C861" t="str" cm="1">
        <f t="array" ref="C861">_xlfn.TEXTJOIN(",",TRUE,_xlfn.UNIQUE(TRANSPOSE(_xlfn.MAP(_xlfn.XLOOKUP(A861,SITE1!$C$4:$C$1223,SITE1!$G$4:$L$1223),_xlfn.LAMBDA(_xlpm.x,IF(_xlpm.x&lt;&gt;"",TRIM(CLEAN(LEFT(_xlpm.x,FIND(".",_xlpm.x &amp; ".")-1))),""))))))</f>
        <v/>
      </c>
      <c r="D861">
        <v>65.836799999999997</v>
      </c>
      <c r="E861">
        <v>29.626560000000001</v>
      </c>
      <c r="F861" t="str">
        <f>_xlfn.LET(_xlpm.raw,_xlfn.XLOOKUP(A861,SITE1!$C$4:$C$1223,SITE1!$E$4:$E$1223,_xlfn.XLOOKUP(A861,SITE1!$C$4:$C$1223,SITE1!$F$4:$F$1223)),_xlpm.cleanRaw,SUBSTITUTE(SUBSTITUTE(_xlpm.raw,"_PIN","."),"PIN","."),_xlpm.mainPart,MID(_xlpm.cleanRaw,2,FIND(".",_xlpm.cleanRaw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1" t="str">
        <f>_xlfn.LET(_xlpm.raw,_xlfn.XLOOKUP(A861,SITE3!$C$4:$C$1223,SITE3!$E$4:$E$1223,_xlfn.XLOOKUP(A861,SITE3!$C$4:$C$1223,SITE3!$F$4:$F$1223)),_xlpm.cleanRaw,SUBSTITUTE(_xlpm.raw,"_PIN","."),_xlpm.mainPart,MID(_xlpm.cleanRaw,2,FIND(".",_xlpm.cleanRaw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1" t="str">
        <f>_xlfn.LET(_xlpm.raw,_xlfn.XLOOKUP(A861,SITE5!$C$4:$C$1223,SITE5!$E$4:$E$1223,_xlfn.XLOOKUP(A861,SITE5!$C$4:$C$1223,SITE5!$F$4:$F$1223)),_xlpm.cleanRaw,SUBSTITUTE(_xlpm.raw,"_PIN","."),_xlpm.mainPart,MID(_xlpm.cleanRaw,2,FIND(".",_xlpm.cleanRaw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1" t="str">
        <f>_xlfn.LET(_xlpm.raw,_xlfn.XLOOKUP(A861,SITE5!$C$4:$C$1223,SITE5!$E$4:$E$1223,_xlfn.XLOOKUP(A861,SITE5!$C$4:$C$1223,SITE5!$F$4:$F$1223)),_xlpm.cleanRaw,SUBSTITUTE(_xlpm.raw,"_PIN","."),_xlpm.mainPart,MID(_xlpm.cleanRaw,2,FIND(".",_xlpm.cleanRaw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1" t="str">
        <f>""</f>
        <v/>
      </c>
      <c r="K861" t="str">
        <f t="shared" si="13"/>
        <v>AL20;VSS;;65.8368;29.62656;;;;;</v>
      </c>
    </row>
    <row r="862" spans="1:11">
      <c r="A862" t="s">
        <v>3912</v>
      </c>
      <c r="B862" t="str">
        <f>_xlfn.XLOOKUP(A862,SITE1!$S$4:$S$1223,SITE1!$T$4:$T$1223)</f>
        <v>VSS</v>
      </c>
      <c r="C862" t="str" cm="1">
        <f t="array" ref="C862">_xlfn.TEXTJOIN(",",TRUE,_xlfn.UNIQUE(TRANSPOSE(_xlfn.MAP(_xlfn.XLOOKUP(A862,SITE1!$C$4:$C$1223,SITE1!$G$4:$L$1223),_xlfn.LAMBDA(_xlpm.x,IF(_xlpm.x&lt;&gt;"",TRIM(CLEAN(LEFT(_xlpm.x,FIND(".",_xlpm.x &amp; ".")-1))),""))))))</f>
        <v/>
      </c>
      <c r="D862">
        <v>62.544960000000003</v>
      </c>
      <c r="E862">
        <v>29.626560000000001</v>
      </c>
      <c r="F862" t="str">
        <f>_xlfn.LET(_xlpm.raw,_xlfn.XLOOKUP(A862,SITE1!$C$4:$C$1223,SITE1!$E$4:$E$1223,_xlfn.XLOOKUP(A862,SITE1!$C$4:$C$1223,SITE1!$F$4:$F$1223)),_xlpm.cleanRaw,SUBSTITUTE(SUBSTITUTE(_xlpm.raw,"_PIN","."),"PIN","."),_xlpm.mainPart,MID(_xlpm.cleanRaw,2,FIND(".",_xlpm.cleanRaw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2" t="str">
        <f>_xlfn.LET(_xlpm.raw,_xlfn.XLOOKUP(A862,SITE3!$C$4:$C$1223,SITE3!$E$4:$E$1223,_xlfn.XLOOKUP(A862,SITE3!$C$4:$C$1223,SITE3!$F$4:$F$1223)),_xlpm.cleanRaw,SUBSTITUTE(_xlpm.raw,"_PIN","."),_xlpm.mainPart,MID(_xlpm.cleanRaw,2,FIND(".",_xlpm.cleanRaw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2" t="str">
        <f>_xlfn.LET(_xlpm.raw,_xlfn.XLOOKUP(A862,SITE5!$C$4:$C$1223,SITE5!$E$4:$E$1223,_xlfn.XLOOKUP(A862,SITE5!$C$4:$C$1223,SITE5!$F$4:$F$1223)),_xlpm.cleanRaw,SUBSTITUTE(_xlpm.raw,"_PIN","."),_xlpm.mainPart,MID(_xlpm.cleanRaw,2,FIND(".",_xlpm.cleanRaw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2" t="str">
        <f>_xlfn.LET(_xlpm.raw,_xlfn.XLOOKUP(A862,SITE5!$C$4:$C$1223,SITE5!$E$4:$E$1223,_xlfn.XLOOKUP(A862,SITE5!$C$4:$C$1223,SITE5!$F$4:$F$1223)),_xlpm.cleanRaw,SUBSTITUTE(_xlpm.raw,"_PIN","."),_xlpm.mainPart,MID(_xlpm.cleanRaw,2,FIND(".",_xlpm.cleanRaw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2" t="str">
        <f>""</f>
        <v/>
      </c>
      <c r="K862" t="str">
        <f t="shared" si="13"/>
        <v>AL21;VSS;;62.54496;29.62656;;;;;</v>
      </c>
    </row>
    <row r="863" spans="1:11">
      <c r="A863" t="s">
        <v>3913</v>
      </c>
      <c r="B863" t="str">
        <f>_xlfn.XLOOKUP(A863,SITE1!$S$4:$S$1223,SITE1!$T$4:$T$1223)</f>
        <v>VSS</v>
      </c>
      <c r="C863" t="str" cm="1">
        <f t="array" ref="C863">_xlfn.TEXTJOIN(",",TRUE,_xlfn.UNIQUE(TRANSPOSE(_xlfn.MAP(_xlfn.XLOOKUP(A863,SITE1!$C$4:$C$1223,SITE1!$G$4:$L$1223),_xlfn.LAMBDA(_xlpm.x,IF(_xlpm.x&lt;&gt;"",TRIM(CLEAN(LEFT(_xlpm.x,FIND(".",_xlpm.x &amp; ".")-1))),""))))))</f>
        <v/>
      </c>
      <c r="D863">
        <v>59.253120000000003</v>
      </c>
      <c r="E863">
        <v>29.626560000000001</v>
      </c>
      <c r="F863" t="str">
        <f>_xlfn.LET(_xlpm.raw,_xlfn.XLOOKUP(A863,SITE1!$C$4:$C$1223,SITE1!$E$4:$E$1223,_xlfn.XLOOKUP(A863,SITE1!$C$4:$C$1223,SITE1!$F$4:$F$1223)),_xlpm.cleanRaw,SUBSTITUTE(SUBSTITUTE(_xlpm.raw,"_PIN","."),"PIN","."),_xlpm.mainPart,MID(_xlpm.cleanRaw,2,FIND(".",_xlpm.cleanRaw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3" t="str">
        <f>_xlfn.LET(_xlpm.raw,_xlfn.XLOOKUP(A863,SITE3!$C$4:$C$1223,SITE3!$E$4:$E$1223,_xlfn.XLOOKUP(A863,SITE3!$C$4:$C$1223,SITE3!$F$4:$F$1223)),_xlpm.cleanRaw,SUBSTITUTE(_xlpm.raw,"_PIN","."),_xlpm.mainPart,MID(_xlpm.cleanRaw,2,FIND(".",_xlpm.cleanRaw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3" t="str">
        <f>_xlfn.LET(_xlpm.raw,_xlfn.XLOOKUP(A863,SITE5!$C$4:$C$1223,SITE5!$E$4:$E$1223,_xlfn.XLOOKUP(A863,SITE5!$C$4:$C$1223,SITE5!$F$4:$F$1223)),_xlpm.cleanRaw,SUBSTITUTE(_xlpm.raw,"_PIN","."),_xlpm.mainPart,MID(_xlpm.cleanRaw,2,FIND(".",_xlpm.cleanRaw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3" t="str">
        <f>_xlfn.LET(_xlpm.raw,_xlfn.XLOOKUP(A863,SITE5!$C$4:$C$1223,SITE5!$E$4:$E$1223,_xlfn.XLOOKUP(A863,SITE5!$C$4:$C$1223,SITE5!$F$4:$F$1223)),_xlpm.cleanRaw,SUBSTITUTE(_xlpm.raw,"_PIN","."),_xlpm.mainPart,MID(_xlpm.cleanRaw,2,FIND(".",_xlpm.cleanRaw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3" t="str">
        <f>""</f>
        <v/>
      </c>
      <c r="K863" t="str">
        <f t="shared" si="13"/>
        <v>AL22;VSS;;59.25312;29.62656;;;;;</v>
      </c>
    </row>
    <row r="864" spans="1:11">
      <c r="A864" t="s">
        <v>3914</v>
      </c>
      <c r="B864" t="str">
        <f>_xlfn.XLOOKUP(A864,SITE1!$S$4:$S$1223,SITE1!$T$4:$T$1223)</f>
        <v>VSS</v>
      </c>
      <c r="C864" t="str" cm="1">
        <f t="array" ref="C864">_xlfn.TEXTJOIN(",",TRUE,_xlfn.UNIQUE(TRANSPOSE(_xlfn.MAP(_xlfn.XLOOKUP(A864,SITE1!$C$4:$C$1223,SITE1!$G$4:$L$1223),_xlfn.LAMBDA(_xlpm.x,IF(_xlpm.x&lt;&gt;"",TRIM(CLEAN(LEFT(_xlpm.x,FIND(".",_xlpm.x &amp; ".")-1))),""))))))</f>
        <v/>
      </c>
      <c r="D864">
        <v>55.961279999999597</v>
      </c>
      <c r="E864">
        <v>29.626560000000001</v>
      </c>
      <c r="F864" t="str">
        <f>_xlfn.LET(_xlpm.raw,_xlfn.XLOOKUP(A864,SITE1!$C$4:$C$1223,SITE1!$E$4:$E$1223,_xlfn.XLOOKUP(A864,SITE1!$C$4:$C$1223,SITE1!$F$4:$F$1223)),_xlpm.cleanRaw,SUBSTITUTE(SUBSTITUTE(_xlpm.raw,"_PIN","."),"PIN","."),_xlpm.mainPart,MID(_xlpm.cleanRaw,2,FIND(".",_xlpm.cleanRaw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4" t="str">
        <f>_xlfn.LET(_xlpm.raw,_xlfn.XLOOKUP(A864,SITE3!$C$4:$C$1223,SITE3!$E$4:$E$1223,_xlfn.XLOOKUP(A864,SITE3!$C$4:$C$1223,SITE3!$F$4:$F$1223)),_xlpm.cleanRaw,SUBSTITUTE(_xlpm.raw,"_PIN","."),_xlpm.mainPart,MID(_xlpm.cleanRaw,2,FIND(".",_xlpm.cleanRaw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4" t="str">
        <f>_xlfn.LET(_xlpm.raw,_xlfn.XLOOKUP(A864,SITE5!$C$4:$C$1223,SITE5!$E$4:$E$1223,_xlfn.XLOOKUP(A864,SITE5!$C$4:$C$1223,SITE5!$F$4:$F$1223)),_xlpm.cleanRaw,SUBSTITUTE(_xlpm.raw,"_PIN","."),_xlpm.mainPart,MID(_xlpm.cleanRaw,2,FIND(".",_xlpm.cleanRaw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4" t="str">
        <f>_xlfn.LET(_xlpm.raw,_xlfn.XLOOKUP(A864,SITE5!$C$4:$C$1223,SITE5!$E$4:$E$1223,_xlfn.XLOOKUP(A864,SITE5!$C$4:$C$1223,SITE5!$F$4:$F$1223)),_xlpm.cleanRaw,SUBSTITUTE(_xlpm.raw,"_PIN","."),_xlpm.mainPart,MID(_xlpm.cleanRaw,2,FIND(".",_xlpm.cleanRaw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4" t="str">
        <f>""</f>
        <v/>
      </c>
      <c r="K864" t="str">
        <f t="shared" si="13"/>
        <v>AL23;VSS;;55.9612799999996;29.62656;;;;;</v>
      </c>
    </row>
    <row r="865" spans="1:11">
      <c r="A865" t="s">
        <v>323</v>
      </c>
      <c r="B865" t="str">
        <f>_xlfn.XLOOKUP(A865,SITE1!$S$4:$S$1223,SITE1!$T$4:$T$1223)</f>
        <v>VCCIO_1</v>
      </c>
      <c r="C865" t="str" cm="1">
        <f t="array" ref="C865">_xlfn.TEXTJOIN(",",TRUE,_xlfn.UNIQUE(TRANSPOSE(_xlfn.MAP(_xlfn.XLOOKUP(A865,SITE1!$C$4:$C$1223,SITE1!$G$4:$L$1223),_xlfn.LAMBDA(_xlpm.x,IF(_xlpm.x&lt;&gt;"",TRIM(CLEAN(LEFT(_xlpm.x,FIND(".",_xlpm.x &amp; ".")-1))),""))))))</f>
        <v/>
      </c>
      <c r="D865">
        <v>52.669439999999597</v>
      </c>
      <c r="E865">
        <v>29.626560000000001</v>
      </c>
      <c r="F865" t="str">
        <f>_xlfn.LET(_xlpm.raw,_xlfn.XLOOKUP(A865,SITE1!$C$4:$C$1223,SITE1!$E$4:$E$1223,_xlfn.XLOOKUP(A865,SITE1!$C$4:$C$1223,SITE1!$F$4:$F$1223)),_xlpm.cleanRaw,SUBSTITUTE(SUBSTITUTE(_xlpm.raw,"_PIN","."),"PIN","."),_xlpm.mainPart,MID(_xlpm.cleanRaw,2,FIND(".",_xlpm.cleanRaw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65" t="str">
        <f>_xlfn.LET(_xlpm.raw,_xlfn.XLOOKUP(A865,SITE3!$C$4:$C$1223,SITE3!$E$4:$E$1223,_xlfn.XLOOKUP(A865,SITE3!$C$4:$C$1223,SITE3!$F$4:$F$1223)),_xlpm.cleanRaw,SUBSTITUTE(_xlpm.raw,"_PIN","."),_xlpm.mainPart,MID(_xlpm.cleanRaw,2,FIND(".",_xlpm.cleanRaw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65" t="str">
        <f>_xlfn.LET(_xlpm.raw,_xlfn.XLOOKUP(A865,SITE5!$C$4:$C$1223,SITE5!$E$4:$E$1223,_xlfn.XLOOKUP(A865,SITE5!$C$4:$C$1223,SITE5!$F$4:$F$1223)),_xlpm.cleanRaw,SUBSTITUTE(_xlpm.raw,"_PIN","."),_xlpm.mainPart,MID(_xlpm.cleanRaw,2,FIND(".",_xlpm.cleanRaw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65" t="str">
        <f>_xlfn.LET(_xlpm.raw,_xlfn.XLOOKUP(A865,SITE5!$C$4:$C$1223,SITE5!$E$4:$E$1223,_xlfn.XLOOKUP(A865,SITE5!$C$4:$C$1223,SITE5!$F$4:$F$1223)),_xlpm.cleanRaw,SUBSTITUTE(_xlpm.raw,"_PIN","."),_xlpm.mainPart,MID(_xlpm.cleanRaw,2,FIND(".",_xlpm.cleanRaw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65" t="str">
        <f>""</f>
        <v/>
      </c>
      <c r="K865" t="str">
        <f t="shared" si="13"/>
        <v>AL24;VCCIO_1;;52.6694399999996;29.62656;507125;807013;602080;602080;</v>
      </c>
    </row>
    <row r="866" spans="1:11">
      <c r="A866" t="s">
        <v>3915</v>
      </c>
      <c r="B866" t="str">
        <f>_xlfn.XLOOKUP(A866,SITE1!$S$4:$S$1223,SITE1!$T$4:$T$1223)</f>
        <v>VSS</v>
      </c>
      <c r="C866" t="str" cm="1">
        <f t="array" ref="C866">_xlfn.TEXTJOIN(",",TRUE,_xlfn.UNIQUE(TRANSPOSE(_xlfn.MAP(_xlfn.XLOOKUP(A866,SITE1!$C$4:$C$1223,SITE1!$G$4:$L$1223),_xlfn.LAMBDA(_xlpm.x,IF(_xlpm.x&lt;&gt;"",TRIM(CLEAN(LEFT(_xlpm.x,FIND(".",_xlpm.x &amp; ".")-1))),""))))))</f>
        <v/>
      </c>
      <c r="D866">
        <v>49.377599999999603</v>
      </c>
      <c r="E866">
        <v>29.626560000000001</v>
      </c>
      <c r="F866" t="str">
        <f>_xlfn.LET(_xlpm.raw,_xlfn.XLOOKUP(A866,SITE1!$C$4:$C$1223,SITE1!$E$4:$E$1223,_xlfn.XLOOKUP(A866,SITE1!$C$4:$C$1223,SITE1!$F$4:$F$1223)),_xlpm.cleanRaw,SUBSTITUTE(SUBSTITUTE(_xlpm.raw,"_PIN","."),"PIN","."),_xlpm.mainPart,MID(_xlpm.cleanRaw,2,FIND(".",_xlpm.cleanRaw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6" t="str">
        <f>_xlfn.LET(_xlpm.raw,_xlfn.XLOOKUP(A866,SITE3!$C$4:$C$1223,SITE3!$E$4:$E$1223,_xlfn.XLOOKUP(A866,SITE3!$C$4:$C$1223,SITE3!$F$4:$F$1223)),_xlpm.cleanRaw,SUBSTITUTE(_xlpm.raw,"_PIN","."),_xlpm.mainPart,MID(_xlpm.cleanRaw,2,FIND(".",_xlpm.cleanRaw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6" t="str">
        <f>_xlfn.LET(_xlpm.raw,_xlfn.XLOOKUP(A866,SITE5!$C$4:$C$1223,SITE5!$E$4:$E$1223,_xlfn.XLOOKUP(A866,SITE5!$C$4:$C$1223,SITE5!$F$4:$F$1223)),_xlpm.cleanRaw,SUBSTITUTE(_xlpm.raw,"_PIN","."),_xlpm.mainPart,MID(_xlpm.cleanRaw,2,FIND(".",_xlpm.cleanRaw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6" t="str">
        <f>_xlfn.LET(_xlpm.raw,_xlfn.XLOOKUP(A866,SITE5!$C$4:$C$1223,SITE5!$E$4:$E$1223,_xlfn.XLOOKUP(A866,SITE5!$C$4:$C$1223,SITE5!$F$4:$F$1223)),_xlpm.cleanRaw,SUBSTITUTE(_xlpm.raw,"_PIN","."),_xlpm.mainPart,MID(_xlpm.cleanRaw,2,FIND(".",_xlpm.cleanRaw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6" t="str">
        <f>""</f>
        <v/>
      </c>
      <c r="K866" t="str">
        <f t="shared" si="13"/>
        <v>AL25;VSS;;49.3775999999996;29.62656;;;;;</v>
      </c>
    </row>
    <row r="867" spans="1:11">
      <c r="A867" t="s">
        <v>1320</v>
      </c>
      <c r="B867" t="str">
        <f>_xlfn.XLOOKUP(A867,SITE1!$S$4:$S$1223,SITE1!$T$4:$T$1223)</f>
        <v>DDR1_ECC[2]</v>
      </c>
      <c r="C867" t="str" cm="1">
        <f t="array" ref="C867">_xlfn.TEXTJOIN(",",TRUE,_xlfn.UNIQUE(TRANSPOSE(_xlfn.MAP(_xlfn.XLOOKUP(A867,SITE1!$C$4:$C$1223,SITE1!$G$4:$L$1223),_xlfn.LAMBDA(_xlpm.x,IF(_xlpm.x&lt;&gt;"",TRIM(CLEAN(LEFT(_xlpm.x,FIND(".",_xlpm.x &amp; ".")-1))),""))))))</f>
        <v/>
      </c>
      <c r="D867">
        <v>46.085759999999603</v>
      </c>
      <c r="E867">
        <v>29.626560000000001</v>
      </c>
      <c r="F867" t="str">
        <f>_xlfn.LET(_xlpm.raw,_xlfn.XLOOKUP(A867,SITE1!$C$4:$C$1223,SITE1!$E$4:$E$1223,_xlfn.XLOOKUP(A867,SITE1!$C$4:$C$1223,SITE1!$F$4:$F$1223)),_xlpm.cleanRaw,SUBSTITUTE(SUBSTITUTE(_xlpm.raw,"_PIN","."),"PIN","."),_xlpm.mainPart,MID(_xlpm.cleanRaw,2,FIND(".",_xlpm.cleanRaw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67" t="str">
        <f>_xlfn.LET(_xlpm.raw,_xlfn.XLOOKUP(A867,SITE3!$C$4:$C$1223,SITE3!$E$4:$E$1223,_xlfn.XLOOKUP(A867,SITE3!$C$4:$C$1223,SITE3!$F$4:$F$1223)),_xlpm.cleanRaw,SUBSTITUTE(_xlpm.raw,"_PIN","."),_xlpm.mainPart,MID(_xlpm.cleanRaw,2,FIND(".",_xlpm.cleanRaw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803098</v>
      </c>
      <c r="H867" t="str">
        <f>_xlfn.LET(_xlpm.raw,_xlfn.XLOOKUP(A867,SITE5!$C$4:$C$1223,SITE5!$E$4:$E$1223,_xlfn.XLOOKUP(A867,SITE5!$C$4:$C$1223,SITE5!$F$4:$F$1223)),_xlpm.cleanRaw,SUBSTITUTE(_xlpm.raw,"_PIN","."),_xlpm.mainPart,MID(_xlpm.cleanRaw,2,FIND(".",_xlpm.cleanRaw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I867" t="str">
        <f>_xlfn.LET(_xlpm.raw,_xlfn.XLOOKUP(A867,SITE5!$C$4:$C$1223,SITE5!$E$4:$E$1223,_xlfn.XLOOKUP(A867,SITE5!$C$4:$C$1223,SITE5!$F$4:$F$1223)),_xlpm.cleanRaw,SUBSTITUTE(_xlpm.raw,"_PIN","."),_xlpm.mainPart,MID(_xlpm.cleanRaw,2,FIND(".",_xlpm.cleanRaw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J867" t="str">
        <f>""</f>
        <v/>
      </c>
      <c r="K867" t="str">
        <f t="shared" si="13"/>
        <v>AL26;DDR1_ECC[2];;46.0857599999996;29.62656;605055;803098;705055;705055;</v>
      </c>
    </row>
    <row r="868" spans="1:11">
      <c r="A868" t="s">
        <v>3916</v>
      </c>
      <c r="B868" t="str">
        <f>_xlfn.XLOOKUP(A868,SITE1!$S$4:$S$1223,SITE1!$T$4:$T$1223)</f>
        <v>VSS</v>
      </c>
      <c r="C868" t="str" cm="1">
        <f t="array" ref="C868">_xlfn.TEXTJOIN(",",TRUE,_xlfn.UNIQUE(TRANSPOSE(_xlfn.MAP(_xlfn.XLOOKUP(A868,SITE1!$C$4:$C$1223,SITE1!$G$4:$L$1223),_xlfn.LAMBDA(_xlpm.x,IF(_xlpm.x&lt;&gt;"",TRIM(CLEAN(LEFT(_xlpm.x,FIND(".",_xlpm.x &amp; ".")-1))),""))))))</f>
        <v/>
      </c>
      <c r="D868">
        <v>42.793919999999602</v>
      </c>
      <c r="E868">
        <v>29.626560000000001</v>
      </c>
      <c r="F868" t="str">
        <f>_xlfn.LET(_xlpm.raw,_xlfn.XLOOKUP(A868,SITE1!$C$4:$C$1223,SITE1!$E$4:$E$1223,_xlfn.XLOOKUP(A868,SITE1!$C$4:$C$1223,SITE1!$F$4:$F$1223)),_xlpm.cleanRaw,SUBSTITUTE(SUBSTITUTE(_xlpm.raw,"_PIN","."),"PIN","."),_xlpm.mainPart,MID(_xlpm.cleanRaw,2,FIND(".",_xlpm.cleanRaw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8" t="str">
        <f>_xlfn.LET(_xlpm.raw,_xlfn.XLOOKUP(A868,SITE3!$C$4:$C$1223,SITE3!$E$4:$E$1223,_xlfn.XLOOKUP(A868,SITE3!$C$4:$C$1223,SITE3!$F$4:$F$1223)),_xlpm.cleanRaw,SUBSTITUTE(_xlpm.raw,"_PIN","."),_xlpm.mainPart,MID(_xlpm.cleanRaw,2,FIND(".",_xlpm.cleanRaw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8" t="str">
        <f>_xlfn.LET(_xlpm.raw,_xlfn.XLOOKUP(A868,SITE5!$C$4:$C$1223,SITE5!$E$4:$E$1223,_xlfn.XLOOKUP(A868,SITE5!$C$4:$C$1223,SITE5!$F$4:$F$1223)),_xlpm.cleanRaw,SUBSTITUTE(_xlpm.raw,"_PIN","."),_xlpm.mainPart,MID(_xlpm.cleanRaw,2,FIND(".",_xlpm.cleanRaw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8" t="str">
        <f>_xlfn.LET(_xlpm.raw,_xlfn.XLOOKUP(A868,SITE5!$C$4:$C$1223,SITE5!$E$4:$E$1223,_xlfn.XLOOKUP(A868,SITE5!$C$4:$C$1223,SITE5!$F$4:$F$1223)),_xlpm.cleanRaw,SUBSTITUTE(_xlpm.raw,"_PIN","."),_xlpm.mainPart,MID(_xlpm.cleanRaw,2,FIND(".",_xlpm.cleanRaw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8" t="str">
        <f>""</f>
        <v/>
      </c>
      <c r="K868" t="str">
        <f t="shared" si="13"/>
        <v>AL27;VSS;;42.7939199999996;29.62656;;;;;</v>
      </c>
    </row>
    <row r="869" spans="1:11">
      <c r="A869" t="s">
        <v>1338</v>
      </c>
      <c r="B869" t="str">
        <f>_xlfn.XLOOKUP(A869,SITE1!$S$4:$S$1223,SITE1!$T$4:$T$1223)</f>
        <v>DDR1_ECC[5]</v>
      </c>
      <c r="C869" t="str" cm="1">
        <f t="array" ref="C869">_xlfn.TEXTJOIN(",",TRUE,_xlfn.UNIQUE(TRANSPOSE(_xlfn.MAP(_xlfn.XLOOKUP(A869,SITE1!$C$4:$C$1223,SITE1!$G$4:$L$1223),_xlfn.LAMBDA(_xlpm.x,IF(_xlpm.x&lt;&gt;"",TRIM(CLEAN(LEFT(_xlpm.x,FIND(".",_xlpm.x &amp; ".")-1))),""))))))</f>
        <v/>
      </c>
      <c r="D869">
        <v>39.502079999999999</v>
      </c>
      <c r="E869">
        <v>29.626560000000001</v>
      </c>
      <c r="F869" t="str">
        <f>_xlfn.LET(_xlpm.raw,_xlfn.XLOOKUP(A869,SITE1!$C$4:$C$1223,SITE1!$E$4:$E$1223,_xlfn.XLOOKUP(A869,SITE1!$C$4:$C$1223,SITE1!$F$4:$F$1223)),_xlpm.cleanRaw,SUBSTITUTE(SUBSTITUTE(_xlpm.raw,"_PIN","."),"PIN","."),_xlpm.mainPart,MID(_xlpm.cleanRaw,2,FIND(".",_xlpm.cleanRaw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869" t="str">
        <f>_xlfn.LET(_xlpm.raw,_xlfn.XLOOKUP(A869,SITE3!$C$4:$C$1223,SITE3!$E$4:$E$1223,_xlfn.XLOOKUP(A869,SITE3!$C$4:$C$1223,SITE3!$F$4:$F$1223)),_xlpm.cleanRaw,SUBSTITUTE(_xlpm.raw,"_PIN","."),_xlpm.mainPart,MID(_xlpm.cleanRaw,2,FIND(".",_xlpm.cleanRaw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803119</v>
      </c>
      <c r="H869" t="str">
        <f>_xlfn.LET(_xlpm.raw,_xlfn.XLOOKUP(A869,SITE5!$C$4:$C$1223,SITE5!$E$4:$E$1223,_xlfn.XLOOKUP(A869,SITE5!$C$4:$C$1223,SITE5!$F$4:$F$1223)),_xlpm.cleanRaw,SUBSTITUTE(_xlpm.raw,"_PIN","."),_xlpm.mainPart,MID(_xlpm.cleanRaw,2,FIND(".",_xlpm.cleanRaw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I869" t="str">
        <f>_xlfn.LET(_xlpm.raw,_xlfn.XLOOKUP(A869,SITE5!$C$4:$C$1223,SITE5!$E$4:$E$1223,_xlfn.XLOOKUP(A869,SITE5!$C$4:$C$1223,SITE5!$F$4:$F$1223)),_xlpm.cleanRaw,SUBSTITUTE(_xlpm.raw,"_PIN","."),_xlpm.mainPart,MID(_xlpm.cleanRaw,2,FIND(".",_xlpm.cleanRaw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J869" t="str">
        <f>""</f>
        <v/>
      </c>
      <c r="K869" t="str">
        <f t="shared" si="13"/>
        <v>AL28;DDR1_ECC[5];;39.50208;29.62656;605078;803119;705078;705078;</v>
      </c>
    </row>
    <row r="870" spans="1:11">
      <c r="A870" t="s">
        <v>3917</v>
      </c>
      <c r="B870" t="str">
        <f>_xlfn.XLOOKUP(A870,SITE1!$S$4:$S$1223,SITE1!$T$4:$T$1223)</f>
        <v>VSS</v>
      </c>
      <c r="C870" t="str" cm="1">
        <f t="array" ref="C870">_xlfn.TEXTJOIN(",",TRUE,_xlfn.UNIQUE(TRANSPOSE(_xlfn.MAP(_xlfn.XLOOKUP(A870,SITE1!$C$4:$C$1223,SITE1!$G$4:$L$1223),_xlfn.LAMBDA(_xlpm.x,IF(_xlpm.x&lt;&gt;"",TRIM(CLEAN(LEFT(_xlpm.x,FIND(".",_xlpm.x &amp; ".")-1))),""))))))</f>
        <v/>
      </c>
      <c r="D870">
        <v>36.210239999999999</v>
      </c>
      <c r="E870">
        <v>29.626560000000001</v>
      </c>
      <c r="F870" t="str">
        <f>_xlfn.LET(_xlpm.raw,_xlfn.XLOOKUP(A870,SITE1!$C$4:$C$1223,SITE1!$E$4:$E$1223,_xlfn.XLOOKUP(A870,SITE1!$C$4:$C$1223,SITE1!$F$4:$F$1223)),_xlpm.cleanRaw,SUBSTITUTE(SUBSTITUTE(_xlpm.raw,"_PIN","."),"PIN","."),_xlpm.mainPart,MID(_xlpm.cleanRaw,2,FIND(".",_xlpm.cleanRaw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0" t="str">
        <f>_xlfn.LET(_xlpm.raw,_xlfn.XLOOKUP(A870,SITE3!$C$4:$C$1223,SITE3!$E$4:$E$1223,_xlfn.XLOOKUP(A870,SITE3!$C$4:$C$1223,SITE3!$F$4:$F$1223)),_xlpm.cleanRaw,SUBSTITUTE(_xlpm.raw,"_PIN","."),_xlpm.mainPart,MID(_xlpm.cleanRaw,2,FIND(".",_xlpm.cleanRaw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0" t="str">
        <f>_xlfn.LET(_xlpm.raw,_xlfn.XLOOKUP(A870,SITE5!$C$4:$C$1223,SITE5!$E$4:$E$1223,_xlfn.XLOOKUP(A870,SITE5!$C$4:$C$1223,SITE5!$F$4:$F$1223)),_xlpm.cleanRaw,SUBSTITUTE(_xlpm.raw,"_PIN","."),_xlpm.mainPart,MID(_xlpm.cleanRaw,2,FIND(".",_xlpm.cleanRaw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0" t="str">
        <f>_xlfn.LET(_xlpm.raw,_xlfn.XLOOKUP(A870,SITE5!$C$4:$C$1223,SITE5!$E$4:$E$1223,_xlfn.XLOOKUP(A870,SITE5!$C$4:$C$1223,SITE5!$F$4:$F$1223)),_xlpm.cleanRaw,SUBSTITUTE(_xlpm.raw,"_PIN","."),_xlpm.mainPart,MID(_xlpm.cleanRaw,2,FIND(".",_xlpm.cleanRaw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0" t="str">
        <f>""</f>
        <v/>
      </c>
      <c r="K870" t="str">
        <f t="shared" si="13"/>
        <v>AL29;VSS;;36.21024;29.62656;;;;;</v>
      </c>
    </row>
    <row r="871" spans="1:11">
      <c r="A871" t="s">
        <v>977</v>
      </c>
      <c r="B871" t="str">
        <f>_xlfn.XLOOKUP(A871,SITE1!$S$4:$S$1223,SITE1!$T$4:$T$1223)</f>
        <v>DDR0_ECC[0]</v>
      </c>
      <c r="C871" t="str" cm="1">
        <f t="array" ref="C871">_xlfn.TEXTJOIN(",",TRUE,_xlfn.UNIQUE(TRANSPOSE(_xlfn.MAP(_xlfn.XLOOKUP(A871,SITE1!$C$4:$C$1223,SITE1!$G$4:$L$1223),_xlfn.LAMBDA(_xlpm.x,IF(_xlpm.x&lt;&gt;"",TRIM(CLEAN(LEFT(_xlpm.x,FIND(".",_xlpm.x &amp; ".")-1))),""))))))</f>
        <v/>
      </c>
      <c r="D871">
        <v>32.918399999999998</v>
      </c>
      <c r="E871">
        <v>29.626560000000001</v>
      </c>
      <c r="F871" t="str">
        <f>_xlfn.LET(_xlpm.raw,_xlfn.XLOOKUP(A871,SITE1!$C$4:$C$1223,SITE1!$E$4:$E$1223,_xlfn.XLOOKUP(A871,SITE1!$C$4:$C$1223,SITE1!$F$4:$F$1223)),_xlpm.cleanRaw,SUBSTITUTE(SUBSTITUTE(_xlpm.raw,"_PIN","."),"PIN","."),_xlpm.mainPart,MID(_xlpm.cleanRaw,2,FIND(".",_xlpm.cleanRaw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871" t="str">
        <f>_xlfn.LET(_xlpm.raw,_xlfn.XLOOKUP(A871,SITE3!$C$4:$C$1223,SITE3!$E$4:$E$1223,_xlfn.XLOOKUP(A871,SITE3!$C$4:$C$1223,SITE3!$F$4:$F$1223)),_xlpm.cleanRaw,SUBSTITUTE(_xlpm.raw,"_PIN","."),_xlpm.mainPart,MID(_xlpm.cleanRaw,2,FIND(".",_xlpm.cleanRaw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803126</v>
      </c>
      <c r="H871" t="str">
        <f>_xlfn.LET(_xlpm.raw,_xlfn.XLOOKUP(A871,SITE5!$C$4:$C$1223,SITE5!$E$4:$E$1223,_xlfn.XLOOKUP(A871,SITE5!$C$4:$C$1223,SITE5!$F$4:$F$1223)),_xlpm.cleanRaw,SUBSTITUTE(_xlpm.raw,"_PIN","."),_xlpm.mainPart,MID(_xlpm.cleanRaw,2,FIND(".",_xlpm.cleanRaw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I871" t="str">
        <f>_xlfn.LET(_xlpm.raw,_xlfn.XLOOKUP(A871,SITE5!$C$4:$C$1223,SITE5!$E$4:$E$1223,_xlfn.XLOOKUP(A871,SITE5!$C$4:$C$1223,SITE5!$F$4:$F$1223)),_xlpm.cleanRaw,SUBSTITUTE(_xlpm.raw,"_PIN","."),_xlpm.mainPart,MID(_xlpm.cleanRaw,2,FIND(".",_xlpm.cleanRaw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J871" t="str">
        <f>""</f>
        <v/>
      </c>
      <c r="K871" t="str">
        <f t="shared" si="13"/>
        <v>AL30;DDR0_ECC[0];;32.9184;29.62656;605054;803126;705054;705054;</v>
      </c>
    </row>
    <row r="872" spans="1:11">
      <c r="A872" t="s">
        <v>3918</v>
      </c>
      <c r="B872" t="str">
        <f>_xlfn.XLOOKUP(A872,SITE1!$S$4:$S$1223,SITE1!$T$4:$T$1223)</f>
        <v>VSS</v>
      </c>
      <c r="C872" t="str" cm="1">
        <f t="array" ref="C872">_xlfn.TEXTJOIN(",",TRUE,_xlfn.UNIQUE(TRANSPOSE(_xlfn.MAP(_xlfn.XLOOKUP(A872,SITE1!$C$4:$C$1223,SITE1!$G$4:$L$1223),_xlfn.LAMBDA(_xlpm.x,IF(_xlpm.x&lt;&gt;"",TRIM(CLEAN(LEFT(_xlpm.x,FIND(".",_xlpm.x &amp; ".")-1))),""))))))</f>
        <v/>
      </c>
      <c r="D872">
        <v>29.626560000000001</v>
      </c>
      <c r="E872">
        <v>29.626560000000001</v>
      </c>
      <c r="F872" t="str">
        <f>_xlfn.LET(_xlpm.raw,_xlfn.XLOOKUP(A872,SITE1!$C$4:$C$1223,SITE1!$E$4:$E$1223,_xlfn.XLOOKUP(A872,SITE1!$C$4:$C$1223,SITE1!$F$4:$F$1223)),_xlpm.cleanRaw,SUBSTITUTE(SUBSTITUTE(_xlpm.raw,"_PIN","."),"PIN","."),_xlpm.mainPart,MID(_xlpm.cleanRaw,2,FIND(".",_xlpm.cleanRaw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2" t="str">
        <f>_xlfn.LET(_xlpm.raw,_xlfn.XLOOKUP(A872,SITE3!$C$4:$C$1223,SITE3!$E$4:$E$1223,_xlfn.XLOOKUP(A872,SITE3!$C$4:$C$1223,SITE3!$F$4:$F$1223)),_xlpm.cleanRaw,SUBSTITUTE(_xlpm.raw,"_PIN","."),_xlpm.mainPart,MID(_xlpm.cleanRaw,2,FIND(".",_xlpm.cleanRaw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2" t="str">
        <f>_xlfn.LET(_xlpm.raw,_xlfn.XLOOKUP(A872,SITE5!$C$4:$C$1223,SITE5!$E$4:$E$1223,_xlfn.XLOOKUP(A872,SITE5!$C$4:$C$1223,SITE5!$F$4:$F$1223)),_xlpm.cleanRaw,SUBSTITUTE(_xlpm.raw,"_PIN","."),_xlpm.mainPart,MID(_xlpm.cleanRaw,2,FIND(".",_xlpm.cleanRaw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2" t="str">
        <f>_xlfn.LET(_xlpm.raw,_xlfn.XLOOKUP(A872,SITE5!$C$4:$C$1223,SITE5!$E$4:$E$1223,_xlfn.XLOOKUP(A872,SITE5!$C$4:$C$1223,SITE5!$F$4:$F$1223)),_xlpm.cleanRaw,SUBSTITUTE(_xlpm.raw,"_PIN","."),_xlpm.mainPart,MID(_xlpm.cleanRaw,2,FIND(".",_xlpm.cleanRaw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2" t="str">
        <f>""</f>
        <v/>
      </c>
      <c r="K872" t="str">
        <f t="shared" si="13"/>
        <v>AL31;VSS;;29.62656;29.62656;;;;;</v>
      </c>
    </row>
    <row r="873" spans="1:11">
      <c r="A873" t="s">
        <v>995</v>
      </c>
      <c r="B873" t="str">
        <f>_xlfn.XLOOKUP(A873,SITE1!$S$4:$S$1223,SITE1!$T$4:$T$1223)</f>
        <v>DDR0_ECC[3]</v>
      </c>
      <c r="C873" t="str" cm="1">
        <f t="array" ref="C873">_xlfn.TEXTJOIN(",",TRUE,_xlfn.UNIQUE(TRANSPOSE(_xlfn.MAP(_xlfn.XLOOKUP(A873,SITE1!$C$4:$C$1223,SITE1!$G$4:$L$1223),_xlfn.LAMBDA(_xlpm.x,IF(_xlpm.x&lt;&gt;"",TRIM(CLEAN(LEFT(_xlpm.x,FIND(".",_xlpm.x &amp; ".")-1))),""))))))</f>
        <v/>
      </c>
      <c r="D873">
        <v>26.334719999999901</v>
      </c>
      <c r="E873">
        <v>29.626560000000001</v>
      </c>
      <c r="F873" t="str">
        <f>_xlfn.LET(_xlpm.raw,_xlfn.XLOOKUP(A873,SITE1!$C$4:$C$1223,SITE1!$E$4:$E$1223,_xlfn.XLOOKUP(A873,SITE1!$C$4:$C$1223,SITE1!$F$4:$F$1223)),_xlpm.cleanRaw,SUBSTITUTE(SUBSTITUTE(_xlpm.raw,"_PIN","."),"PIN","."),_xlpm.mainPart,MID(_xlpm.cleanRaw,2,FIND(".",_xlpm.cleanRaw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873" t="str">
        <f>_xlfn.LET(_xlpm.raw,_xlfn.XLOOKUP(A873,SITE3!$C$4:$C$1223,SITE3!$E$4:$E$1223,_xlfn.XLOOKUP(A873,SITE3!$C$4:$C$1223,SITE3!$F$4:$F$1223)),_xlpm.cleanRaw,SUBSTITUTE(_xlpm.raw,"_PIN","."),_xlpm.mainPart,MID(_xlpm.cleanRaw,2,FIND(".",_xlpm.cleanRaw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802079</v>
      </c>
      <c r="H873" t="str">
        <f>_xlfn.LET(_xlpm.raw,_xlfn.XLOOKUP(A873,SITE5!$C$4:$C$1223,SITE5!$E$4:$E$1223,_xlfn.XLOOKUP(A873,SITE5!$C$4:$C$1223,SITE5!$F$4:$F$1223)),_xlpm.cleanRaw,SUBSTITUTE(_xlpm.raw,"_PIN","."),_xlpm.mainPart,MID(_xlpm.cleanRaw,2,FIND(".",_xlpm.cleanRaw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I873" t="str">
        <f>_xlfn.LET(_xlpm.raw,_xlfn.XLOOKUP(A873,SITE5!$C$4:$C$1223,SITE5!$E$4:$E$1223,_xlfn.XLOOKUP(A873,SITE5!$C$4:$C$1223,SITE5!$F$4:$F$1223)),_xlpm.cleanRaw,SUBSTITUTE(_xlpm.raw,"_PIN","."),_xlpm.mainPart,MID(_xlpm.cleanRaw,2,FIND(".",_xlpm.cleanRaw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J873" t="str">
        <f>""</f>
        <v/>
      </c>
      <c r="K873" t="str">
        <f t="shared" si="13"/>
        <v>AL32;DDR0_ECC[3];;26.3347199999999;29.62656;605077;802079;705077;705077;</v>
      </c>
    </row>
    <row r="874" spans="1:11">
      <c r="A874" t="s">
        <v>3919</v>
      </c>
      <c r="B874" t="str">
        <f>_xlfn.XLOOKUP(A874,SITE1!$S$4:$S$1223,SITE1!$T$4:$T$1223)</f>
        <v>VSS</v>
      </c>
      <c r="C874" t="str" cm="1">
        <f t="array" ref="C874">_xlfn.TEXTJOIN(",",TRUE,_xlfn.UNIQUE(TRANSPOSE(_xlfn.MAP(_xlfn.XLOOKUP(A874,SITE1!$C$4:$C$1223,SITE1!$G$4:$L$1223),_xlfn.LAMBDA(_xlpm.x,IF(_xlpm.x&lt;&gt;"",TRIM(CLEAN(LEFT(_xlpm.x,FIND(".",_xlpm.x &amp; ".")-1))),""))))))</f>
        <v/>
      </c>
      <c r="D874">
        <v>23.04288</v>
      </c>
      <c r="E874">
        <v>29.626560000000001</v>
      </c>
      <c r="F874" t="str">
        <f>_xlfn.LET(_xlpm.raw,_xlfn.XLOOKUP(A874,SITE1!$C$4:$C$1223,SITE1!$E$4:$E$1223,_xlfn.XLOOKUP(A874,SITE1!$C$4:$C$1223,SITE1!$F$4:$F$1223)),_xlpm.cleanRaw,SUBSTITUTE(SUBSTITUTE(_xlpm.raw,"_PIN","."),"PIN","."),_xlpm.mainPart,MID(_xlpm.cleanRaw,2,FIND(".",_xlpm.cleanRaw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4" t="str">
        <f>_xlfn.LET(_xlpm.raw,_xlfn.XLOOKUP(A874,SITE3!$C$4:$C$1223,SITE3!$E$4:$E$1223,_xlfn.XLOOKUP(A874,SITE3!$C$4:$C$1223,SITE3!$F$4:$F$1223)),_xlpm.cleanRaw,SUBSTITUTE(_xlpm.raw,"_PIN","."),_xlpm.mainPart,MID(_xlpm.cleanRaw,2,FIND(".",_xlpm.cleanRaw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4" t="str">
        <f>_xlfn.LET(_xlpm.raw,_xlfn.XLOOKUP(A874,SITE5!$C$4:$C$1223,SITE5!$E$4:$E$1223,_xlfn.XLOOKUP(A874,SITE5!$C$4:$C$1223,SITE5!$F$4:$F$1223)),_xlpm.cleanRaw,SUBSTITUTE(_xlpm.raw,"_PIN","."),_xlpm.mainPart,MID(_xlpm.cleanRaw,2,FIND(".",_xlpm.cleanRaw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4" t="str">
        <f>_xlfn.LET(_xlpm.raw,_xlfn.XLOOKUP(A874,SITE5!$C$4:$C$1223,SITE5!$E$4:$E$1223,_xlfn.XLOOKUP(A874,SITE5!$C$4:$C$1223,SITE5!$F$4:$F$1223)),_xlpm.cleanRaw,SUBSTITUTE(_xlpm.raw,"_PIN","."),_xlpm.mainPart,MID(_xlpm.cleanRaw,2,FIND(".",_xlpm.cleanRaw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4" t="str">
        <f>""</f>
        <v/>
      </c>
      <c r="K874" t="str">
        <f t="shared" si="13"/>
        <v>AL33;VSS;;23.04288;29.62656;;;;;</v>
      </c>
    </row>
    <row r="875" spans="1:11">
      <c r="A875" t="s">
        <v>2443</v>
      </c>
      <c r="B875" t="str">
        <f>_xlfn.XLOOKUP(A875,SITE1!$S$4:$S$1223,SITE1!$T$4:$T$1223)</f>
        <v>DDRDQSP_IL11_NIL03</v>
      </c>
      <c r="C875" t="str" cm="1">
        <f t="array" ref="C875">_xlfn.TEXTJOIN(",",TRUE,_xlfn.UNIQUE(TRANSPOSE(_xlfn.MAP(_xlfn.XLOOKUP(A875,SITE1!$C$4:$C$1223,SITE1!$G$4:$L$1223),_xlfn.LAMBDA(_xlpm.x,IF(_xlpm.x&lt;&gt;"",TRIM(CLEAN(LEFT(_xlpm.x,FIND(".",_xlpm.x &amp; ".")-1))),""))))))</f>
        <v/>
      </c>
      <c r="D875">
        <v>19.75104</v>
      </c>
      <c r="E875">
        <v>29.626560000000001</v>
      </c>
      <c r="F875" t="str">
        <f>_xlfn.LET(_xlpm.raw,_xlfn.XLOOKUP(A875,SITE1!$C$4:$C$1223,SITE1!$E$4:$E$1223,_xlfn.XLOOKUP(A875,SITE1!$C$4:$C$1223,SITE1!$F$4:$F$1223)),_xlpm.cleanRaw,SUBSTITUTE(SUBSTITUTE(_xlpm.raw,"_PIN","."),"PIN","."),_xlpm.mainPart,MID(_xlpm.cleanRaw,2,FIND(".",_xlpm.cleanRaw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875" t="str">
        <f>_xlfn.LET(_xlpm.raw,_xlfn.XLOOKUP(A875,SITE3!$C$4:$C$1223,SITE3!$E$4:$E$1223,_xlfn.XLOOKUP(A875,SITE3!$C$4:$C$1223,SITE3!$F$4:$F$1223)),_xlpm.cleanRaw,SUBSTITUTE(_xlpm.raw,"_PIN","."),_xlpm.mainPart,MID(_xlpm.cleanRaw,2,FIND(".",_xlpm.cleanRaw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501090</v>
      </c>
      <c r="H875" t="str">
        <f>_xlfn.LET(_xlpm.raw,_xlfn.XLOOKUP(A875,SITE5!$C$4:$C$1223,SITE5!$E$4:$E$1223,_xlfn.XLOOKUP(A875,SITE5!$C$4:$C$1223,SITE5!$F$4:$F$1223)),_xlpm.cleanRaw,SUBSTITUTE(_xlpm.raw,"_PIN","."),_xlpm.mainPart,MID(_xlpm.cleanRaw,2,FIND(".",_xlpm.cleanRaw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I875" t="str">
        <f>_xlfn.LET(_xlpm.raw,_xlfn.XLOOKUP(A875,SITE5!$C$4:$C$1223,SITE5!$E$4:$E$1223,_xlfn.XLOOKUP(A875,SITE5!$C$4:$C$1223,SITE5!$F$4:$F$1223)),_xlpm.cleanRaw,SUBSTITUTE(_xlpm.raw,"_PIN","."),_xlpm.mainPart,MID(_xlpm.cleanRaw,2,FIND(".",_xlpm.cleanRaw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J875" t="str">
        <f>""</f>
        <v/>
      </c>
      <c r="K875" t="str">
        <f t="shared" si="13"/>
        <v>AL34;DDRDQSP_IL11_NIL03;;19.75104;29.62656;605045;501090;705045;705045;</v>
      </c>
    </row>
    <row r="876" spans="1:11">
      <c r="A876" t="s">
        <v>3920</v>
      </c>
      <c r="B876" t="str">
        <f>_xlfn.XLOOKUP(A876,SITE1!$S$4:$S$1223,SITE1!$T$4:$T$1223)</f>
        <v>VSS</v>
      </c>
      <c r="C876" t="str" cm="1">
        <f t="array" ref="C876">_xlfn.TEXTJOIN(",",TRUE,_xlfn.UNIQUE(TRANSPOSE(_xlfn.MAP(_xlfn.XLOOKUP(A876,SITE1!$C$4:$C$1223,SITE1!$G$4:$L$1223),_xlfn.LAMBDA(_xlpm.x,IF(_xlpm.x&lt;&gt;"",TRIM(CLEAN(LEFT(_xlpm.x,FIND(".",_xlpm.x &amp; ".")-1))),""))))))</f>
        <v/>
      </c>
      <c r="D876">
        <v>16.459199999999999</v>
      </c>
      <c r="E876">
        <v>29.626560000000001</v>
      </c>
      <c r="F876" t="str">
        <f>_xlfn.LET(_xlpm.raw,_xlfn.XLOOKUP(A876,SITE1!$C$4:$C$1223,SITE1!$E$4:$E$1223,_xlfn.XLOOKUP(A876,SITE1!$C$4:$C$1223,SITE1!$F$4:$F$1223)),_xlpm.cleanRaw,SUBSTITUTE(SUBSTITUTE(_xlpm.raw,"_PIN","."),"PIN","."),_xlpm.mainPart,MID(_xlpm.cleanRaw,2,FIND(".",_xlpm.cleanRaw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6" t="str">
        <f>_xlfn.LET(_xlpm.raw,_xlfn.XLOOKUP(A876,SITE3!$C$4:$C$1223,SITE3!$E$4:$E$1223,_xlfn.XLOOKUP(A876,SITE3!$C$4:$C$1223,SITE3!$F$4:$F$1223)),_xlpm.cleanRaw,SUBSTITUTE(_xlpm.raw,"_PIN","."),_xlpm.mainPart,MID(_xlpm.cleanRaw,2,FIND(".",_xlpm.cleanRaw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6" t="str">
        <f>_xlfn.LET(_xlpm.raw,_xlfn.XLOOKUP(A876,SITE5!$C$4:$C$1223,SITE5!$E$4:$E$1223,_xlfn.XLOOKUP(A876,SITE5!$C$4:$C$1223,SITE5!$F$4:$F$1223)),_xlpm.cleanRaw,SUBSTITUTE(_xlpm.raw,"_PIN","."),_xlpm.mainPart,MID(_xlpm.cleanRaw,2,FIND(".",_xlpm.cleanRaw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6" t="str">
        <f>_xlfn.LET(_xlpm.raw,_xlfn.XLOOKUP(A876,SITE5!$C$4:$C$1223,SITE5!$E$4:$E$1223,_xlfn.XLOOKUP(A876,SITE5!$C$4:$C$1223,SITE5!$F$4:$F$1223)),_xlpm.cleanRaw,SUBSTITUTE(_xlpm.raw,"_PIN","."),_xlpm.mainPart,MID(_xlpm.cleanRaw,2,FIND(".",_xlpm.cleanRaw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6" t="str">
        <f>""</f>
        <v/>
      </c>
      <c r="K876" t="str">
        <f t="shared" si="13"/>
        <v>AL35;VSS;;16.4592;29.62656;;;;;</v>
      </c>
    </row>
    <row r="877" spans="1:11">
      <c r="A877" t="s">
        <v>1949</v>
      </c>
      <c r="B877" t="str">
        <f>_xlfn.XLOOKUP(A877,SITE1!$S$4:$S$1223,SITE1!$T$4:$T$1223)</f>
        <v>DDRDQ_IL11_NIL03[2]</v>
      </c>
      <c r="C877" t="str" cm="1">
        <f t="array" ref="C877">_xlfn.TEXTJOIN(",",TRUE,_xlfn.UNIQUE(TRANSPOSE(_xlfn.MAP(_xlfn.XLOOKUP(A877,SITE1!$C$4:$C$1223,SITE1!$G$4:$L$1223),_xlfn.LAMBDA(_xlpm.x,IF(_xlpm.x&lt;&gt;"",TRIM(CLEAN(LEFT(_xlpm.x,FIND(".",_xlpm.x &amp; ".")-1))),""))))))</f>
        <v/>
      </c>
      <c r="D877">
        <v>13.167359999999899</v>
      </c>
      <c r="E877">
        <v>29.626560000000001</v>
      </c>
      <c r="F877" t="str">
        <f>_xlfn.LET(_xlpm.raw,_xlfn.XLOOKUP(A877,SITE1!$C$4:$C$1223,SITE1!$E$4:$E$1223,_xlfn.XLOOKUP(A877,SITE1!$C$4:$C$1223,SITE1!$F$4:$F$1223)),_xlpm.cleanRaw,SUBSTITUTE(SUBSTITUTE(_xlpm.raw,"_PIN","."),"PIN","."),_xlpm.mainPart,MID(_xlpm.cleanRaw,2,FIND(".",_xlpm.cleanRaw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877" t="str">
        <f>_xlfn.LET(_xlpm.raw,_xlfn.XLOOKUP(A877,SITE3!$C$4:$C$1223,SITE3!$E$4:$E$1223,_xlfn.XLOOKUP(A877,SITE3!$C$4:$C$1223,SITE3!$F$4:$F$1223)),_xlpm.cleanRaw,SUBSTITUTE(_xlpm.raw,"_PIN","."),_xlpm.mainPart,MID(_xlpm.cleanRaw,2,FIND(".",_xlpm.cleanRaw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501093</v>
      </c>
      <c r="H877" t="str">
        <f>_xlfn.LET(_xlpm.raw,_xlfn.XLOOKUP(A877,SITE5!$C$4:$C$1223,SITE5!$E$4:$E$1223,_xlfn.XLOOKUP(A877,SITE5!$C$4:$C$1223,SITE5!$F$4:$F$1223)),_xlpm.cleanRaw,SUBSTITUTE(_xlpm.raw,"_PIN","."),_xlpm.mainPart,MID(_xlpm.cleanRaw,2,FIND(".",_xlpm.cleanRaw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I877" t="str">
        <f>_xlfn.LET(_xlpm.raw,_xlfn.XLOOKUP(A877,SITE5!$C$4:$C$1223,SITE5!$E$4:$E$1223,_xlfn.XLOOKUP(A877,SITE5!$C$4:$C$1223,SITE5!$F$4:$F$1223)),_xlpm.cleanRaw,SUBSTITUTE(_xlpm.raw,"_PIN","."),_xlpm.mainPart,MID(_xlpm.cleanRaw,2,FIND(".",_xlpm.cleanRaw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J877" t="str">
        <f>""</f>
        <v/>
      </c>
      <c r="K877" t="str">
        <f t="shared" si="13"/>
        <v>AL36;DDRDQ_IL11_NIL03[2];;13.1673599999999;29.62656;604009;501093;706009;706009;</v>
      </c>
    </row>
    <row r="878" spans="1:11">
      <c r="A878" t="s">
        <v>3921</v>
      </c>
      <c r="B878" t="str">
        <f>_xlfn.XLOOKUP(A878,SITE1!$S$4:$S$1223,SITE1!$T$4:$T$1223)</f>
        <v>VSS</v>
      </c>
      <c r="C878" t="str" cm="1">
        <f t="array" ref="C878">_xlfn.TEXTJOIN(",",TRUE,_xlfn.UNIQUE(TRANSPOSE(_xlfn.MAP(_xlfn.XLOOKUP(A878,SITE1!$C$4:$C$1223,SITE1!$G$4:$L$1223),_xlfn.LAMBDA(_xlpm.x,IF(_xlpm.x&lt;&gt;"",TRIM(CLEAN(LEFT(_xlpm.x,FIND(".",_xlpm.x &amp; ".")-1))),""))))))</f>
        <v/>
      </c>
      <c r="D878">
        <v>9.8755199999999999</v>
      </c>
      <c r="E878">
        <v>29.626560000000001</v>
      </c>
      <c r="F878" t="str">
        <f>_xlfn.LET(_xlpm.raw,_xlfn.XLOOKUP(A878,SITE1!$C$4:$C$1223,SITE1!$E$4:$E$1223,_xlfn.XLOOKUP(A878,SITE1!$C$4:$C$1223,SITE1!$F$4:$F$1223)),_xlpm.cleanRaw,SUBSTITUTE(SUBSTITUTE(_xlpm.raw,"_PIN","."),"PIN","."),_xlpm.mainPart,MID(_xlpm.cleanRaw,2,FIND(".",_xlpm.cleanRaw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8" t="str">
        <f>_xlfn.LET(_xlpm.raw,_xlfn.XLOOKUP(A878,SITE3!$C$4:$C$1223,SITE3!$E$4:$E$1223,_xlfn.XLOOKUP(A878,SITE3!$C$4:$C$1223,SITE3!$F$4:$F$1223)),_xlpm.cleanRaw,SUBSTITUTE(_xlpm.raw,"_PIN","."),_xlpm.mainPart,MID(_xlpm.cleanRaw,2,FIND(".",_xlpm.cleanRaw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8" t="str">
        <f>_xlfn.LET(_xlpm.raw,_xlfn.XLOOKUP(A878,SITE5!$C$4:$C$1223,SITE5!$E$4:$E$1223,_xlfn.XLOOKUP(A878,SITE5!$C$4:$C$1223,SITE5!$F$4:$F$1223)),_xlpm.cleanRaw,SUBSTITUTE(_xlpm.raw,"_PIN","."),_xlpm.mainPart,MID(_xlpm.cleanRaw,2,FIND(".",_xlpm.cleanRaw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8" t="str">
        <f>_xlfn.LET(_xlpm.raw,_xlfn.XLOOKUP(A878,SITE5!$C$4:$C$1223,SITE5!$E$4:$E$1223,_xlfn.XLOOKUP(A878,SITE5!$C$4:$C$1223,SITE5!$F$4:$F$1223)),_xlpm.cleanRaw,SUBSTITUTE(_xlpm.raw,"_PIN","."),_xlpm.mainPart,MID(_xlpm.cleanRaw,2,FIND(".",_xlpm.cleanRaw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8" t="str">
        <f>""</f>
        <v/>
      </c>
      <c r="K878" t="str">
        <f t="shared" si="13"/>
        <v>AL37;VSS;;9.87552;29.62656;;;;;</v>
      </c>
    </row>
    <row r="879" spans="1:11">
      <c r="A879" t="s">
        <v>2285</v>
      </c>
      <c r="B879" t="str">
        <f>_xlfn.XLOOKUP(A879,SITE1!$S$4:$S$1223,SITE1!$T$4:$T$1223)</f>
        <v>DDRDQSN_IL01_NIL01</v>
      </c>
      <c r="C879" t="str" cm="1">
        <f t="array" ref="C879">_xlfn.TEXTJOIN(",",TRUE,_xlfn.UNIQUE(TRANSPOSE(_xlfn.MAP(_xlfn.XLOOKUP(A879,SITE1!$C$4:$C$1223,SITE1!$G$4:$L$1223),_xlfn.LAMBDA(_xlpm.x,IF(_xlpm.x&lt;&gt;"",TRIM(CLEAN(LEFT(_xlpm.x,FIND(".",_xlpm.x &amp; ".")-1))),""))))))</f>
        <v/>
      </c>
      <c r="D879">
        <v>6.5836799999999904</v>
      </c>
      <c r="E879">
        <v>29.626560000000001</v>
      </c>
      <c r="F879" t="str">
        <f>_xlfn.LET(_xlpm.raw,_xlfn.XLOOKUP(A879,SITE1!$C$4:$C$1223,SITE1!$E$4:$E$1223,_xlfn.XLOOKUP(A879,SITE1!$C$4:$C$1223,SITE1!$F$4:$F$1223)),_xlpm.cleanRaw,SUBSTITUTE(SUBSTITUTE(_xlpm.raw,"_PIN","."),"PIN","."),_xlpm.mainPart,MID(_xlpm.cleanRaw,2,FIND(".",_xlpm.cleanRaw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879" t="str">
        <f>_xlfn.LET(_xlpm.raw,_xlfn.XLOOKUP(A879,SITE3!$C$4:$C$1223,SITE3!$E$4:$E$1223,_xlfn.XLOOKUP(A879,SITE3!$C$4:$C$1223,SITE3!$F$4:$F$1223)),_xlpm.cleanRaw,SUBSTITUTE(_xlpm.raw,"_PIN","."),_xlpm.mainPart,MID(_xlpm.cleanRaw,2,FIND(".",_xlpm.cleanRaw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801009</v>
      </c>
      <c r="H879" t="str">
        <f>_xlfn.LET(_xlpm.raw,_xlfn.XLOOKUP(A879,SITE5!$C$4:$C$1223,SITE5!$E$4:$E$1223,_xlfn.XLOOKUP(A879,SITE5!$C$4:$C$1223,SITE5!$F$4:$F$1223)),_xlpm.cleanRaw,SUBSTITUTE(_xlpm.raw,"_PIN","."),_xlpm.mainPart,MID(_xlpm.cleanRaw,2,FIND(".",_xlpm.cleanRaw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I879" t="str">
        <f>_xlfn.LET(_xlpm.raw,_xlfn.XLOOKUP(A879,SITE5!$C$4:$C$1223,SITE5!$E$4:$E$1223,_xlfn.XLOOKUP(A879,SITE5!$C$4:$C$1223,SITE5!$F$4:$F$1223)),_xlpm.cleanRaw,SUBSTITUTE(_xlpm.raw,"_PIN","."),_xlpm.mainPart,MID(_xlpm.cleanRaw,2,FIND(".",_xlpm.cleanRaw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J879" t="str">
        <f>""</f>
        <v/>
      </c>
      <c r="K879" t="str">
        <f t="shared" si="13"/>
        <v>AL38;DDRDQSN_IL01_NIL01;;6.58367999999999;29.62656;606118;801009;703036;703036;</v>
      </c>
    </row>
    <row r="880" spans="1:11">
      <c r="A880" t="s">
        <v>3922</v>
      </c>
      <c r="B880" t="str">
        <f>_xlfn.XLOOKUP(A880,SITE1!$S$4:$S$1223,SITE1!$T$4:$T$1223)</f>
        <v>VSS</v>
      </c>
      <c r="C880" t="str" cm="1">
        <f t="array" ref="C880">_xlfn.TEXTJOIN(",",TRUE,_xlfn.UNIQUE(TRANSPOSE(_xlfn.MAP(_xlfn.XLOOKUP(A880,SITE1!$C$4:$C$1223,SITE1!$G$4:$L$1223),_xlfn.LAMBDA(_xlpm.x,IF(_xlpm.x&lt;&gt;"",TRIM(CLEAN(LEFT(_xlpm.x,FIND(".",_xlpm.x &amp; ".")-1))),""))))))</f>
        <v/>
      </c>
      <c r="D880">
        <v>3.2918399999999899</v>
      </c>
      <c r="E880">
        <v>29.626560000000001</v>
      </c>
      <c r="F880" t="str">
        <f>_xlfn.LET(_xlpm.raw,_xlfn.XLOOKUP(A880,SITE1!$C$4:$C$1223,SITE1!$E$4:$E$1223,_xlfn.XLOOKUP(A880,SITE1!$C$4:$C$1223,SITE1!$F$4:$F$1223)),_xlpm.cleanRaw,SUBSTITUTE(SUBSTITUTE(_xlpm.raw,"_PIN","."),"PIN","."),_xlpm.mainPart,MID(_xlpm.cleanRaw,2,FIND(".",_xlpm.cleanRaw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0" t="str">
        <f>_xlfn.LET(_xlpm.raw,_xlfn.XLOOKUP(A880,SITE3!$C$4:$C$1223,SITE3!$E$4:$E$1223,_xlfn.XLOOKUP(A880,SITE3!$C$4:$C$1223,SITE3!$F$4:$F$1223)),_xlpm.cleanRaw,SUBSTITUTE(_xlpm.raw,"_PIN","."),_xlpm.mainPart,MID(_xlpm.cleanRaw,2,FIND(".",_xlpm.cleanRaw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0" t="str">
        <f>_xlfn.LET(_xlpm.raw,_xlfn.XLOOKUP(A880,SITE5!$C$4:$C$1223,SITE5!$E$4:$E$1223,_xlfn.XLOOKUP(A880,SITE5!$C$4:$C$1223,SITE5!$F$4:$F$1223)),_xlpm.cleanRaw,SUBSTITUTE(_xlpm.raw,"_PIN","."),_xlpm.mainPart,MID(_xlpm.cleanRaw,2,FIND(".",_xlpm.cleanRaw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0" t="str">
        <f>_xlfn.LET(_xlpm.raw,_xlfn.XLOOKUP(A880,SITE5!$C$4:$C$1223,SITE5!$E$4:$E$1223,_xlfn.XLOOKUP(A880,SITE5!$C$4:$C$1223,SITE5!$F$4:$F$1223)),_xlpm.cleanRaw,SUBSTITUTE(_xlpm.raw,"_PIN","."),_xlpm.mainPart,MID(_xlpm.cleanRaw,2,FIND(".",_xlpm.cleanRaw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0" t="str">
        <f>""</f>
        <v/>
      </c>
      <c r="K880" t="str">
        <f t="shared" si="13"/>
        <v>AL39;VSS;;3.29183999999999;29.62656;;;;;</v>
      </c>
    </row>
    <row r="881" spans="1:11">
      <c r="A881" t="s">
        <v>1569</v>
      </c>
      <c r="B881" t="str">
        <f>_xlfn.XLOOKUP(A881,SITE1!$S$4:$S$1223,SITE1!$T$4:$T$1223)</f>
        <v>DDRDQ_IL01_NIL01[4]</v>
      </c>
      <c r="C881" t="str" cm="1">
        <f t="array" ref="C881">_xlfn.TEXTJOIN(",",TRUE,_xlfn.UNIQUE(TRANSPOSE(_xlfn.MAP(_xlfn.XLOOKUP(A881,SITE1!$C$4:$C$1223,SITE1!$G$4:$L$1223),_xlfn.LAMBDA(_xlpm.x,IF(_xlpm.x&lt;&gt;"",TRIM(CLEAN(LEFT(_xlpm.x,FIND(".",_xlpm.x &amp; ".")-1))),""))))))</f>
        <v/>
      </c>
      <c r="D881">
        <v>0</v>
      </c>
      <c r="E881">
        <v>29.626560000000001</v>
      </c>
      <c r="F881" t="str">
        <f>_xlfn.LET(_xlpm.raw,_xlfn.XLOOKUP(A881,SITE1!$C$4:$C$1223,SITE1!$E$4:$E$1223,_xlfn.XLOOKUP(A881,SITE1!$C$4:$C$1223,SITE1!$F$4:$F$1223)),_xlpm.cleanRaw,SUBSTITUTE(SUBSTITUTE(_xlpm.raw,"_PIN","."),"PIN","."),_xlpm.mainPart,MID(_xlpm.cleanRaw,2,FIND(".",_xlpm.cleanRaw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881" t="str">
        <f>_xlfn.LET(_xlpm.raw,_xlfn.XLOOKUP(A881,SITE3!$C$4:$C$1223,SITE3!$E$4:$E$1223,_xlfn.XLOOKUP(A881,SITE3!$C$4:$C$1223,SITE3!$F$4:$F$1223)),_xlpm.cleanRaw,SUBSTITUTE(_xlpm.raw,"_PIN","."),_xlpm.mainPart,MID(_xlpm.cleanRaw,2,FIND(".",_xlpm.cleanRaw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502065</v>
      </c>
      <c r="H881" t="str">
        <f>_xlfn.LET(_xlpm.raw,_xlfn.XLOOKUP(A881,SITE5!$C$4:$C$1223,SITE5!$E$4:$E$1223,_xlfn.XLOOKUP(A881,SITE5!$C$4:$C$1223,SITE5!$F$4:$F$1223)),_xlpm.cleanRaw,SUBSTITUTE(_xlpm.raw,"_PIN","."),_xlpm.mainPart,MID(_xlpm.cleanRaw,2,FIND(".",_xlpm.cleanRaw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I881" t="str">
        <f>_xlfn.LET(_xlpm.raw,_xlfn.XLOOKUP(A881,SITE5!$C$4:$C$1223,SITE5!$E$4:$E$1223,_xlfn.XLOOKUP(A881,SITE5!$C$4:$C$1223,SITE5!$F$4:$F$1223)),_xlpm.cleanRaw,SUBSTITUTE(_xlpm.raw,"_PIN","."),_xlpm.mainPart,MID(_xlpm.cleanRaw,2,FIND(".",_xlpm.cleanRaw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J881" t="str">
        <f>""</f>
        <v/>
      </c>
      <c r="K881" t="str">
        <f t="shared" si="13"/>
        <v>AL40;DDRDQ_IL01_NIL01[4];;0;29.62656;604013;502065;706013;706013;</v>
      </c>
    </row>
    <row r="882" spans="1:11">
      <c r="A882" t="s">
        <v>3927</v>
      </c>
      <c r="B882" t="str">
        <f>_xlfn.XLOOKUP(A882,SITE1!$S$4:$S$1223,SITE1!$T$4:$T$1223)</f>
        <v>VSS</v>
      </c>
      <c r="C882" t="str" cm="1">
        <f t="array" ref="C882">_xlfn.TEXTJOIN(",",TRUE,_xlfn.UNIQUE(TRANSPOSE(_xlfn.MAP(_xlfn.XLOOKUP(A882,SITE1!$C$4:$C$1223,SITE1!$G$4:$L$1223),_xlfn.LAMBDA(_xlpm.x,IF(_xlpm.x&lt;&gt;"",TRIM(CLEAN(LEFT(_xlpm.x,FIND(".",_xlpm.x &amp; ".")-1))),""))))))</f>
        <v/>
      </c>
      <c r="D882">
        <v>128.38176000000001</v>
      </c>
      <c r="E882">
        <v>26.334720000000001</v>
      </c>
      <c r="F882" t="str">
        <f>_xlfn.LET(_xlpm.raw,_xlfn.XLOOKUP(A882,SITE1!$C$4:$C$1223,SITE1!$E$4:$E$1223,_xlfn.XLOOKUP(A882,SITE1!$C$4:$C$1223,SITE1!$F$4:$F$1223)),_xlpm.cleanRaw,SUBSTITUTE(SUBSTITUTE(_xlpm.raw,"_PIN","."),"PIN","."),_xlpm.mainPart,MID(_xlpm.cleanRaw,2,FIND(".",_xlpm.cleanRaw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2" t="str">
        <f>_xlfn.LET(_xlpm.raw,_xlfn.XLOOKUP(A882,SITE3!$C$4:$C$1223,SITE3!$E$4:$E$1223,_xlfn.XLOOKUP(A882,SITE3!$C$4:$C$1223,SITE3!$F$4:$F$1223)),_xlpm.cleanRaw,SUBSTITUTE(_xlpm.raw,"_PIN","."),_xlpm.mainPart,MID(_xlpm.cleanRaw,2,FIND(".",_xlpm.cleanRaw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2" t="str">
        <f>_xlfn.LET(_xlpm.raw,_xlfn.XLOOKUP(A882,SITE5!$C$4:$C$1223,SITE5!$E$4:$E$1223,_xlfn.XLOOKUP(A882,SITE5!$C$4:$C$1223,SITE5!$F$4:$F$1223)),_xlpm.cleanRaw,SUBSTITUTE(_xlpm.raw,"_PIN","."),_xlpm.mainPart,MID(_xlpm.cleanRaw,2,FIND(".",_xlpm.cleanRaw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2" t="str">
        <f>_xlfn.LET(_xlpm.raw,_xlfn.XLOOKUP(A882,SITE5!$C$4:$C$1223,SITE5!$E$4:$E$1223,_xlfn.XLOOKUP(A882,SITE5!$C$4:$C$1223,SITE5!$F$4:$F$1223)),_xlpm.cleanRaw,SUBSTITUTE(_xlpm.raw,"_PIN","."),_xlpm.mainPart,MID(_xlpm.cleanRaw,2,FIND(".",_xlpm.cleanRaw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2" t="str">
        <f>""</f>
        <v/>
      </c>
      <c r="K882" t="str">
        <f t="shared" si="13"/>
        <v>AM1;VSS;;128.38176;26.33472;;;;;</v>
      </c>
    </row>
    <row r="883" spans="1:11">
      <c r="A883" t="s">
        <v>3930</v>
      </c>
      <c r="B883" t="str">
        <f>_xlfn.XLOOKUP(A883,SITE1!$S$4:$S$1223,SITE1!$T$4:$T$1223)</f>
        <v>VSS</v>
      </c>
      <c r="C883" t="str" cm="1">
        <f t="array" ref="C883">_xlfn.TEXTJOIN(",",TRUE,_xlfn.UNIQUE(TRANSPOSE(_xlfn.MAP(_xlfn.XLOOKUP(A883,SITE1!$C$4:$C$1223,SITE1!$G$4:$L$1223),_xlfn.LAMBDA(_xlpm.x,IF(_xlpm.x&lt;&gt;"",TRIM(CLEAN(LEFT(_xlpm.x,FIND(".",_xlpm.x &amp; ".")-1))),""))))))</f>
        <v/>
      </c>
      <c r="D883">
        <v>125.08992000000001</v>
      </c>
      <c r="E883">
        <v>26.334720000000001</v>
      </c>
      <c r="F883" t="str">
        <f>_xlfn.LET(_xlpm.raw,_xlfn.XLOOKUP(A883,SITE1!$C$4:$C$1223,SITE1!$E$4:$E$1223,_xlfn.XLOOKUP(A883,SITE1!$C$4:$C$1223,SITE1!$F$4:$F$1223)),_xlpm.cleanRaw,SUBSTITUTE(SUBSTITUTE(_xlpm.raw,"_PIN","."),"PIN","."),_xlpm.mainPart,MID(_xlpm.cleanRaw,2,FIND(".",_xlpm.cleanRaw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3" t="str">
        <f>_xlfn.LET(_xlpm.raw,_xlfn.XLOOKUP(A883,SITE3!$C$4:$C$1223,SITE3!$E$4:$E$1223,_xlfn.XLOOKUP(A883,SITE3!$C$4:$C$1223,SITE3!$F$4:$F$1223)),_xlpm.cleanRaw,SUBSTITUTE(_xlpm.raw,"_PIN","."),_xlpm.mainPart,MID(_xlpm.cleanRaw,2,FIND(".",_xlpm.cleanRaw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3" t="str">
        <f>_xlfn.LET(_xlpm.raw,_xlfn.XLOOKUP(A883,SITE5!$C$4:$C$1223,SITE5!$E$4:$E$1223,_xlfn.XLOOKUP(A883,SITE5!$C$4:$C$1223,SITE5!$F$4:$F$1223)),_xlpm.cleanRaw,SUBSTITUTE(_xlpm.raw,"_PIN","."),_xlpm.mainPart,MID(_xlpm.cleanRaw,2,FIND(".",_xlpm.cleanRaw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3" t="str">
        <f>_xlfn.LET(_xlpm.raw,_xlfn.XLOOKUP(A883,SITE5!$C$4:$C$1223,SITE5!$E$4:$E$1223,_xlfn.XLOOKUP(A883,SITE5!$C$4:$C$1223,SITE5!$F$4:$F$1223)),_xlpm.cleanRaw,SUBSTITUTE(_xlpm.raw,"_PIN","."),_xlpm.mainPart,MID(_xlpm.cleanRaw,2,FIND(".",_xlpm.cleanRaw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3" t="str">
        <f>""</f>
        <v/>
      </c>
      <c r="K883" t="str">
        <f t="shared" si="13"/>
        <v>AM2;VSS;;125.08992;26.33472;;;;;</v>
      </c>
    </row>
    <row r="884" spans="1:11">
      <c r="A884" t="s">
        <v>3933</v>
      </c>
      <c r="B884" t="str">
        <f>_xlfn.XLOOKUP(A884,SITE1!$S$4:$S$1223,SITE1!$T$4:$T$1223)</f>
        <v>VSS</v>
      </c>
      <c r="C884" t="str" cm="1">
        <f t="array" ref="C884">_xlfn.TEXTJOIN(",",TRUE,_xlfn.UNIQUE(TRANSPOSE(_xlfn.MAP(_xlfn.XLOOKUP(A884,SITE1!$C$4:$C$1223,SITE1!$G$4:$L$1223),_xlfn.LAMBDA(_xlpm.x,IF(_xlpm.x&lt;&gt;"",TRIM(CLEAN(LEFT(_xlpm.x,FIND(".",_xlpm.x &amp; ".")-1))),""))))))</f>
        <v/>
      </c>
      <c r="D884">
        <v>121.79808</v>
      </c>
      <c r="E884">
        <v>26.334720000000001</v>
      </c>
      <c r="F884" t="str">
        <f>_xlfn.LET(_xlpm.raw,_xlfn.XLOOKUP(A884,SITE1!$C$4:$C$1223,SITE1!$E$4:$E$1223,_xlfn.XLOOKUP(A884,SITE1!$C$4:$C$1223,SITE1!$F$4:$F$1223)),_xlpm.cleanRaw,SUBSTITUTE(SUBSTITUTE(_xlpm.raw,"_PIN","."),"PIN","."),_xlpm.mainPart,MID(_xlpm.cleanRaw,2,FIND(".",_xlpm.cleanRaw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4" t="str">
        <f>_xlfn.LET(_xlpm.raw,_xlfn.XLOOKUP(A884,SITE3!$C$4:$C$1223,SITE3!$E$4:$E$1223,_xlfn.XLOOKUP(A884,SITE3!$C$4:$C$1223,SITE3!$F$4:$F$1223)),_xlpm.cleanRaw,SUBSTITUTE(_xlpm.raw,"_PIN","."),_xlpm.mainPart,MID(_xlpm.cleanRaw,2,FIND(".",_xlpm.cleanRaw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4" t="str">
        <f>_xlfn.LET(_xlpm.raw,_xlfn.XLOOKUP(A884,SITE5!$C$4:$C$1223,SITE5!$E$4:$E$1223,_xlfn.XLOOKUP(A884,SITE5!$C$4:$C$1223,SITE5!$F$4:$F$1223)),_xlpm.cleanRaw,SUBSTITUTE(_xlpm.raw,"_PIN","."),_xlpm.mainPart,MID(_xlpm.cleanRaw,2,FIND(".",_xlpm.cleanRaw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4" t="str">
        <f>_xlfn.LET(_xlpm.raw,_xlfn.XLOOKUP(A884,SITE5!$C$4:$C$1223,SITE5!$E$4:$E$1223,_xlfn.XLOOKUP(A884,SITE5!$C$4:$C$1223,SITE5!$F$4:$F$1223)),_xlpm.cleanRaw,SUBSTITUTE(_xlpm.raw,"_PIN","."),_xlpm.mainPart,MID(_xlpm.cleanRaw,2,FIND(".",_xlpm.cleanRaw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4" t="str">
        <f>""</f>
        <v/>
      </c>
      <c r="K884" t="str">
        <f t="shared" si="13"/>
        <v>AM3;VSS;;121.79808;26.33472;;;;;</v>
      </c>
    </row>
    <row r="885" spans="1:11">
      <c r="A885" t="s">
        <v>3937</v>
      </c>
      <c r="B885" t="str">
        <f>_xlfn.XLOOKUP(A885,SITE1!$S$4:$S$1223,SITE1!$T$4:$T$1223)</f>
        <v>VSS</v>
      </c>
      <c r="C885" t="str" cm="1">
        <f t="array" ref="C885">_xlfn.TEXTJOIN(",",TRUE,_xlfn.UNIQUE(TRANSPOSE(_xlfn.MAP(_xlfn.XLOOKUP(A885,SITE1!$C$4:$C$1223,SITE1!$G$4:$L$1223),_xlfn.LAMBDA(_xlpm.x,IF(_xlpm.x&lt;&gt;"",TRIM(CLEAN(LEFT(_xlpm.x,FIND(".",_xlpm.x &amp; ".")-1))),""))))))</f>
        <v/>
      </c>
      <c r="D885">
        <v>118.50624000000001</v>
      </c>
      <c r="E885">
        <v>26.334720000000001</v>
      </c>
      <c r="F885" t="str">
        <f>_xlfn.LET(_xlpm.raw,_xlfn.XLOOKUP(A885,SITE1!$C$4:$C$1223,SITE1!$E$4:$E$1223,_xlfn.XLOOKUP(A885,SITE1!$C$4:$C$1223,SITE1!$F$4:$F$1223)),_xlpm.cleanRaw,SUBSTITUTE(SUBSTITUTE(_xlpm.raw,"_PIN","."),"PIN","."),_xlpm.mainPart,MID(_xlpm.cleanRaw,2,FIND(".",_xlpm.cleanRaw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5" t="str">
        <f>_xlfn.LET(_xlpm.raw,_xlfn.XLOOKUP(A885,SITE3!$C$4:$C$1223,SITE3!$E$4:$E$1223,_xlfn.XLOOKUP(A885,SITE3!$C$4:$C$1223,SITE3!$F$4:$F$1223)),_xlpm.cleanRaw,SUBSTITUTE(_xlpm.raw,"_PIN","."),_xlpm.mainPart,MID(_xlpm.cleanRaw,2,FIND(".",_xlpm.cleanRaw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5" t="str">
        <f>_xlfn.LET(_xlpm.raw,_xlfn.XLOOKUP(A885,SITE5!$C$4:$C$1223,SITE5!$E$4:$E$1223,_xlfn.XLOOKUP(A885,SITE5!$C$4:$C$1223,SITE5!$F$4:$F$1223)),_xlpm.cleanRaw,SUBSTITUTE(_xlpm.raw,"_PIN","."),_xlpm.mainPart,MID(_xlpm.cleanRaw,2,FIND(".",_xlpm.cleanRaw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5" t="str">
        <f>_xlfn.LET(_xlpm.raw,_xlfn.XLOOKUP(A885,SITE5!$C$4:$C$1223,SITE5!$E$4:$E$1223,_xlfn.XLOOKUP(A885,SITE5!$C$4:$C$1223,SITE5!$F$4:$F$1223)),_xlpm.cleanRaw,SUBSTITUTE(_xlpm.raw,"_PIN","."),_xlpm.mainPart,MID(_xlpm.cleanRaw,2,FIND(".",_xlpm.cleanRaw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5" t="str">
        <f>""</f>
        <v/>
      </c>
      <c r="K885" t="str">
        <f t="shared" si="13"/>
        <v>AM4;VSS;;118.50624;26.33472;;;;;</v>
      </c>
    </row>
    <row r="886" spans="1:11">
      <c r="A886" t="s">
        <v>2199</v>
      </c>
      <c r="B886" t="str">
        <f>_xlfn.XLOOKUP(A886,SITE1!$S$4:$S$1223,SITE1!$T$4:$T$1223)</f>
        <v>DDRDQ_IL16_NIL16[3]</v>
      </c>
      <c r="C886" t="str" cm="1">
        <f t="array" ref="C886">_xlfn.TEXTJOIN(",",TRUE,_xlfn.UNIQUE(TRANSPOSE(_xlfn.MAP(_xlfn.XLOOKUP(A886,SITE1!$C$4:$C$1223,SITE1!$G$4:$L$1223),_xlfn.LAMBDA(_xlpm.x,IF(_xlpm.x&lt;&gt;"",TRIM(CLEAN(LEFT(_xlpm.x,FIND(".",_xlpm.x &amp; ".")-1))),""))))))</f>
        <v/>
      </c>
      <c r="D886">
        <v>115.2144</v>
      </c>
      <c r="E886">
        <v>26.334720000000001</v>
      </c>
      <c r="F886" t="str">
        <f>_xlfn.LET(_xlpm.raw,_xlfn.XLOOKUP(A886,SITE1!$C$4:$C$1223,SITE1!$E$4:$E$1223,_xlfn.XLOOKUP(A886,SITE1!$C$4:$C$1223,SITE1!$F$4:$F$1223)),_xlpm.cleanRaw,SUBSTITUTE(SUBSTITUTE(_xlpm.raw,"_PIN","."),"PIN","."),_xlpm.mainPart,MID(_xlpm.cleanRaw,2,FIND(".",_xlpm.cleanRaw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508057</v>
      </c>
      <c r="G886" t="str">
        <f>_xlfn.LET(_xlpm.raw,_xlfn.XLOOKUP(A886,SITE3!$C$4:$C$1223,SITE3!$E$4:$E$1223,_xlfn.XLOOKUP(A886,SITE3!$C$4:$C$1223,SITE3!$F$4:$F$1223)),_xlpm.cleanRaw,SUBSTITUTE(_xlpm.raw,"_PIN","."),_xlpm.mainPart,MID(_xlpm.cleanRaw,2,FIND(".",_xlpm.cleanRaw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805054</v>
      </c>
      <c r="H886" t="str">
        <f>_xlfn.LET(_xlpm.raw,_xlfn.XLOOKUP(A886,SITE5!$C$4:$C$1223,SITE5!$E$4:$E$1223,_xlfn.XLOOKUP(A886,SITE5!$C$4:$C$1223,SITE5!$F$4:$F$1223)),_xlpm.cleanRaw,SUBSTITUTE(_xlpm.raw,"_PIN","."),_xlpm.mainPart,MID(_xlpm.cleanRaw,2,FIND(".",_xlpm.cleanRaw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I886" t="str">
        <f>_xlfn.LET(_xlpm.raw,_xlfn.XLOOKUP(A886,SITE5!$C$4:$C$1223,SITE5!$E$4:$E$1223,_xlfn.XLOOKUP(A886,SITE5!$C$4:$C$1223,SITE5!$F$4:$F$1223)),_xlpm.cleanRaw,SUBSTITUTE(_xlpm.raw,"_PIN","."),_xlpm.mainPart,MID(_xlpm.cleanRaw,2,FIND(".",_xlpm.cleanRaw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J886" t="str">
        <f>""</f>
        <v/>
      </c>
      <c r="K886" t="str">
        <f t="shared" si="13"/>
        <v>AM5;DDRDQ_IL16_NIL16[3];;115.2144;26.33472;508057;805054;601038;601038;</v>
      </c>
    </row>
    <row r="887" spans="1:11">
      <c r="A887" t="s">
        <v>2205</v>
      </c>
      <c r="B887" t="str">
        <f>_xlfn.XLOOKUP(A887,SITE1!$S$4:$S$1223,SITE1!$T$4:$T$1223)</f>
        <v>DDRDQ_IL16_NIL16[4]</v>
      </c>
      <c r="C887" t="str" cm="1">
        <f t="array" ref="C887">_xlfn.TEXTJOIN(",",TRUE,_xlfn.UNIQUE(TRANSPOSE(_xlfn.MAP(_xlfn.XLOOKUP(A887,SITE1!$C$4:$C$1223,SITE1!$G$4:$L$1223),_xlfn.LAMBDA(_xlpm.x,IF(_xlpm.x&lt;&gt;"",TRIM(CLEAN(LEFT(_xlpm.x,FIND(".",_xlpm.x &amp; ".")-1))),""))))))</f>
        <v/>
      </c>
      <c r="D887">
        <v>111.92256</v>
      </c>
      <c r="E887">
        <v>26.334720000000001</v>
      </c>
      <c r="F887" t="str">
        <f>_xlfn.LET(_xlpm.raw,_xlfn.XLOOKUP(A887,SITE1!$C$4:$C$1223,SITE1!$E$4:$E$1223,_xlfn.XLOOKUP(A887,SITE1!$C$4:$C$1223,SITE1!$F$4:$F$1223)),_xlpm.cleanRaw,SUBSTITUTE(SUBSTITUTE(_xlpm.raw,"_PIN","."),"PIN","."),_xlpm.mainPart,MID(_xlpm.cleanRaw,2,FIND(".",_xlpm.cleanRaw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G887" t="str">
        <f>_xlfn.LET(_xlpm.raw,_xlfn.XLOOKUP(A887,SITE3!$C$4:$C$1223,SITE3!$E$4:$E$1223,_xlfn.XLOOKUP(A887,SITE3!$C$4:$C$1223,SITE3!$F$4:$F$1223)),_xlpm.cleanRaw,SUBSTITUTE(_xlpm.raw,"_PIN","."),_xlpm.mainPart,MID(_xlpm.cleanRaw,2,FIND(".",_xlpm.cleanRaw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805053</v>
      </c>
      <c r="H887" t="str">
        <f>_xlfn.LET(_xlpm.raw,_xlfn.XLOOKUP(A887,SITE5!$C$4:$C$1223,SITE5!$E$4:$E$1223,_xlfn.XLOOKUP(A887,SITE5!$C$4:$C$1223,SITE5!$F$4:$F$1223)),_xlpm.cleanRaw,SUBSTITUTE(_xlpm.raw,"_PIN","."),_xlpm.mainPart,MID(_xlpm.cleanRaw,2,FIND(".",_xlpm.cleanRaw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I887" t="str">
        <f>_xlfn.LET(_xlpm.raw,_xlfn.XLOOKUP(A887,SITE5!$C$4:$C$1223,SITE5!$E$4:$E$1223,_xlfn.XLOOKUP(A887,SITE5!$C$4:$C$1223,SITE5!$F$4:$F$1223)),_xlpm.cleanRaw,SUBSTITUTE(_xlpm.raw,"_PIN","."),_xlpm.mainPart,MID(_xlpm.cleanRaw,2,FIND(".",_xlpm.cleanRaw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J887" t="str">
        <f>""</f>
        <v/>
      </c>
      <c r="K887" t="str">
        <f t="shared" si="13"/>
        <v>AM6;DDRDQ_IL16_NIL16[4];;111.92256;26.33472;508055;805053;601037;601037;</v>
      </c>
    </row>
    <row r="888" spans="1:11">
      <c r="A888" t="s">
        <v>2187</v>
      </c>
      <c r="B888" t="str">
        <f>_xlfn.XLOOKUP(A888,SITE1!$S$4:$S$1223,SITE1!$T$4:$T$1223)</f>
        <v>DDRDQ_IL16_NIL16[1]</v>
      </c>
      <c r="C888" t="str" cm="1">
        <f t="array" ref="C888">_xlfn.TEXTJOIN(",",TRUE,_xlfn.UNIQUE(TRANSPOSE(_xlfn.MAP(_xlfn.XLOOKUP(A888,SITE1!$C$4:$C$1223,SITE1!$G$4:$L$1223),_xlfn.LAMBDA(_xlpm.x,IF(_xlpm.x&lt;&gt;"",TRIM(CLEAN(LEFT(_xlpm.x,FIND(".",_xlpm.x &amp; ".")-1))),""))))))</f>
        <v/>
      </c>
      <c r="D888">
        <v>108.63072</v>
      </c>
      <c r="E888">
        <v>26.334720000000001</v>
      </c>
      <c r="F888" t="str">
        <f>_xlfn.LET(_xlpm.raw,_xlfn.XLOOKUP(A888,SITE1!$C$4:$C$1223,SITE1!$E$4:$E$1223,_xlfn.XLOOKUP(A888,SITE1!$C$4:$C$1223,SITE1!$F$4:$F$1223)),_xlpm.cleanRaw,SUBSTITUTE(SUBSTITUTE(_xlpm.raw,"_PIN","."),"PIN","."),_xlpm.mainPart,MID(_xlpm.cleanRaw,2,FIND(".",_xlpm.cleanRaw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G888" t="str">
        <f>_xlfn.LET(_xlpm.raw,_xlfn.XLOOKUP(A888,SITE3!$C$4:$C$1223,SITE3!$E$4:$E$1223,_xlfn.XLOOKUP(A888,SITE3!$C$4:$C$1223,SITE3!$F$4:$F$1223)),_xlpm.cleanRaw,SUBSTITUTE(_xlpm.raw,"_PIN","."),_xlpm.mainPart,MID(_xlpm.cleanRaw,2,FIND(".",_xlpm.cleanRaw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805079</v>
      </c>
      <c r="H888" t="str">
        <f>_xlfn.LET(_xlpm.raw,_xlfn.XLOOKUP(A888,SITE5!$C$4:$C$1223,SITE5!$E$4:$E$1223,_xlfn.XLOOKUP(A888,SITE5!$C$4:$C$1223,SITE5!$F$4:$F$1223)),_xlpm.cleanRaw,SUBSTITUTE(_xlpm.raw,"_PIN","."),_xlpm.mainPart,MID(_xlpm.cleanRaw,2,FIND(".",_xlpm.cleanRaw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I888" t="str">
        <f>_xlfn.LET(_xlpm.raw,_xlfn.XLOOKUP(A888,SITE5!$C$4:$C$1223,SITE5!$E$4:$E$1223,_xlfn.XLOOKUP(A888,SITE5!$C$4:$C$1223,SITE5!$F$4:$F$1223)),_xlpm.cleanRaw,SUBSTITUTE(_xlpm.raw,"_PIN","."),_xlpm.mainPart,MID(_xlpm.cleanRaw,2,FIND(".",_xlpm.cleanRaw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J888" t="str">
        <f>""</f>
        <v/>
      </c>
      <c r="K888" t="str">
        <f t="shared" si="13"/>
        <v>AM7;DDRDQ_IL16_NIL16[1];;108.63072;26.33472;509025;805079;601005;601005;</v>
      </c>
    </row>
    <row r="889" spans="1:11">
      <c r="A889" t="s">
        <v>2180</v>
      </c>
      <c r="B889" t="str">
        <f>_xlfn.XLOOKUP(A889,SITE1!$S$4:$S$1223,SITE1!$T$4:$T$1223)</f>
        <v>DDRDQ_IL16_NIL16[0]</v>
      </c>
      <c r="C889" t="str" cm="1">
        <f t="array" ref="C889">_xlfn.TEXTJOIN(",",TRUE,_xlfn.UNIQUE(TRANSPOSE(_xlfn.MAP(_xlfn.XLOOKUP(A889,SITE1!$C$4:$C$1223,SITE1!$G$4:$L$1223),_xlfn.LAMBDA(_xlpm.x,IF(_xlpm.x&lt;&gt;"",TRIM(CLEAN(LEFT(_xlpm.x,FIND(".",_xlpm.x &amp; ".")-1))),""))))))</f>
        <v/>
      </c>
      <c r="D889">
        <v>105.33887999999899</v>
      </c>
      <c r="E889">
        <v>26.334720000000001</v>
      </c>
      <c r="F889" t="str">
        <f>_xlfn.LET(_xlpm.raw,_xlfn.XLOOKUP(A889,SITE1!$C$4:$C$1223,SITE1!$E$4:$E$1223,_xlfn.XLOOKUP(A889,SITE1!$C$4:$C$1223,SITE1!$F$4:$F$1223)),_xlpm.cleanRaw,SUBSTITUTE(SUBSTITUTE(_xlpm.raw,"_PIN","."),"PIN","."),_xlpm.mainPart,MID(_xlpm.cleanRaw,2,FIND(".",_xlpm.cleanRaw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G889" t="str">
        <f>_xlfn.LET(_xlpm.raw,_xlfn.XLOOKUP(A889,SITE3!$C$4:$C$1223,SITE3!$E$4:$E$1223,_xlfn.XLOOKUP(A889,SITE3!$C$4:$C$1223,SITE3!$F$4:$F$1223)),_xlpm.cleanRaw,SUBSTITUTE(_xlpm.raw,"_PIN","."),_xlpm.mainPart,MID(_xlpm.cleanRaw,2,FIND(".",_xlpm.cleanRaw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805080</v>
      </c>
      <c r="H889" t="str">
        <f>_xlfn.LET(_xlpm.raw,_xlfn.XLOOKUP(A889,SITE5!$C$4:$C$1223,SITE5!$E$4:$E$1223,_xlfn.XLOOKUP(A889,SITE5!$C$4:$C$1223,SITE5!$F$4:$F$1223)),_xlpm.cleanRaw,SUBSTITUTE(_xlpm.raw,"_PIN","."),_xlpm.mainPart,MID(_xlpm.cleanRaw,2,FIND(".",_xlpm.cleanRaw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I889" t="str">
        <f>_xlfn.LET(_xlpm.raw,_xlfn.XLOOKUP(A889,SITE5!$C$4:$C$1223,SITE5!$E$4:$E$1223,_xlfn.XLOOKUP(A889,SITE5!$C$4:$C$1223,SITE5!$F$4:$F$1223)),_xlpm.cleanRaw,SUBSTITUTE(_xlpm.raw,"_PIN","."),_xlpm.mainPart,MID(_xlpm.cleanRaw,2,FIND(".",_xlpm.cleanRaw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J889" t="str">
        <f>""</f>
        <v/>
      </c>
      <c r="K889" t="str">
        <f t="shared" si="13"/>
        <v>AM8;DDRDQ_IL16_NIL16[0];;105.338879999999;26.33472;509027;805080;601006;601006;</v>
      </c>
    </row>
    <row r="890" spans="1:11">
      <c r="A890" t="s">
        <v>3938</v>
      </c>
      <c r="B890" t="str">
        <f>_xlfn.XLOOKUP(A890,SITE1!$S$4:$S$1223,SITE1!$T$4:$T$1223)</f>
        <v>VSS</v>
      </c>
      <c r="C890" t="str" cm="1">
        <f t="array" ref="C890">_xlfn.TEXTJOIN(",",TRUE,_xlfn.UNIQUE(TRANSPOSE(_xlfn.MAP(_xlfn.XLOOKUP(A890,SITE1!$C$4:$C$1223,SITE1!$G$4:$L$1223),_xlfn.LAMBDA(_xlpm.x,IF(_xlpm.x&lt;&gt;"",TRIM(CLEAN(LEFT(_xlpm.x,FIND(".",_xlpm.x &amp; ".")-1))),""))))))</f>
        <v/>
      </c>
      <c r="D890">
        <v>102.04704</v>
      </c>
      <c r="E890">
        <v>26.334720000000001</v>
      </c>
      <c r="F890" t="str">
        <f>_xlfn.LET(_xlpm.raw,_xlfn.XLOOKUP(A890,SITE1!$C$4:$C$1223,SITE1!$E$4:$E$1223,_xlfn.XLOOKUP(A890,SITE1!$C$4:$C$1223,SITE1!$F$4:$F$1223)),_xlpm.cleanRaw,SUBSTITUTE(SUBSTITUTE(_xlpm.raw,"_PIN","."),"PIN","."),_xlpm.mainPart,MID(_xlpm.cleanRaw,2,FIND(".",_xlpm.cleanRaw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0" t="str">
        <f>_xlfn.LET(_xlpm.raw,_xlfn.XLOOKUP(A890,SITE3!$C$4:$C$1223,SITE3!$E$4:$E$1223,_xlfn.XLOOKUP(A890,SITE3!$C$4:$C$1223,SITE3!$F$4:$F$1223)),_xlpm.cleanRaw,SUBSTITUTE(_xlpm.raw,"_PIN","."),_xlpm.mainPart,MID(_xlpm.cleanRaw,2,FIND(".",_xlpm.cleanRaw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0" t="str">
        <f>_xlfn.LET(_xlpm.raw,_xlfn.XLOOKUP(A890,SITE5!$C$4:$C$1223,SITE5!$E$4:$E$1223,_xlfn.XLOOKUP(A890,SITE5!$C$4:$C$1223,SITE5!$F$4:$F$1223)),_xlpm.cleanRaw,SUBSTITUTE(_xlpm.raw,"_PIN","."),_xlpm.mainPart,MID(_xlpm.cleanRaw,2,FIND(".",_xlpm.cleanRaw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0" t="str">
        <f>_xlfn.LET(_xlpm.raw,_xlfn.XLOOKUP(A890,SITE5!$C$4:$C$1223,SITE5!$E$4:$E$1223,_xlfn.XLOOKUP(A890,SITE5!$C$4:$C$1223,SITE5!$F$4:$F$1223)),_xlpm.cleanRaw,SUBSTITUTE(_xlpm.raw,"_PIN","."),_xlpm.mainPart,MID(_xlpm.cleanRaw,2,FIND(".",_xlpm.cleanRaw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0" t="str">
        <f>""</f>
        <v/>
      </c>
      <c r="K890" t="str">
        <f t="shared" si="13"/>
        <v>AM9;VSS;;102.04704;26.33472;;;;;</v>
      </c>
    </row>
    <row r="891" spans="1:11">
      <c r="A891" t="s">
        <v>3928</v>
      </c>
      <c r="B891" t="str">
        <f>_xlfn.XLOOKUP(A891,SITE1!$S$4:$S$1223,SITE1!$T$4:$T$1223)</f>
        <v>VSS</v>
      </c>
      <c r="C891" t="str" cm="1">
        <f t="array" ref="C891">_xlfn.TEXTJOIN(",",TRUE,_xlfn.UNIQUE(TRANSPOSE(_xlfn.MAP(_xlfn.XLOOKUP(A891,SITE1!$C$4:$C$1223,SITE1!$G$4:$L$1223),_xlfn.LAMBDA(_xlpm.x,IF(_xlpm.x&lt;&gt;"",TRIM(CLEAN(LEFT(_xlpm.x,FIND(".",_xlpm.x &amp; ".")-1))),""))))))</f>
        <v/>
      </c>
      <c r="D891">
        <v>98.755200000000002</v>
      </c>
      <c r="E891">
        <v>26.334720000000001</v>
      </c>
      <c r="F891" t="str">
        <f>_xlfn.LET(_xlpm.raw,_xlfn.XLOOKUP(A891,SITE1!$C$4:$C$1223,SITE1!$E$4:$E$1223,_xlfn.XLOOKUP(A891,SITE1!$C$4:$C$1223,SITE1!$F$4:$F$1223)),_xlpm.cleanRaw,SUBSTITUTE(SUBSTITUTE(_xlpm.raw,"_PIN","."),"PIN","."),_xlpm.mainPart,MID(_xlpm.cleanRaw,2,FIND(".",_xlpm.cleanRaw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1" t="str">
        <f>_xlfn.LET(_xlpm.raw,_xlfn.XLOOKUP(A891,SITE3!$C$4:$C$1223,SITE3!$E$4:$E$1223,_xlfn.XLOOKUP(A891,SITE3!$C$4:$C$1223,SITE3!$F$4:$F$1223)),_xlpm.cleanRaw,SUBSTITUTE(_xlpm.raw,"_PIN","."),_xlpm.mainPart,MID(_xlpm.cleanRaw,2,FIND(".",_xlpm.cleanRaw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1" t="str">
        <f>_xlfn.LET(_xlpm.raw,_xlfn.XLOOKUP(A891,SITE5!$C$4:$C$1223,SITE5!$E$4:$E$1223,_xlfn.XLOOKUP(A891,SITE5!$C$4:$C$1223,SITE5!$F$4:$F$1223)),_xlpm.cleanRaw,SUBSTITUTE(_xlpm.raw,"_PIN","."),_xlpm.mainPart,MID(_xlpm.cleanRaw,2,FIND(".",_xlpm.cleanRaw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1" t="str">
        <f>_xlfn.LET(_xlpm.raw,_xlfn.XLOOKUP(A891,SITE5!$C$4:$C$1223,SITE5!$E$4:$E$1223,_xlfn.XLOOKUP(A891,SITE5!$C$4:$C$1223,SITE5!$F$4:$F$1223)),_xlpm.cleanRaw,SUBSTITUTE(_xlpm.raw,"_PIN","."),_xlpm.mainPart,MID(_xlpm.cleanRaw,2,FIND(".",_xlpm.cleanRaw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1" t="str">
        <f>""</f>
        <v/>
      </c>
      <c r="K891" t="str">
        <f t="shared" si="13"/>
        <v>AM10;VSS;;98.7552;26.33472;;;;;</v>
      </c>
    </row>
    <row r="892" spans="1:11">
      <c r="A892" t="s">
        <v>3929</v>
      </c>
      <c r="B892" t="str">
        <f>_xlfn.XLOOKUP(A892,SITE1!$S$4:$S$1223,SITE1!$T$4:$T$1223)</f>
        <v>VSS</v>
      </c>
      <c r="C892" t="str" cm="1">
        <f t="array" ref="C892">_xlfn.TEXTJOIN(",",TRUE,_xlfn.UNIQUE(TRANSPOSE(_xlfn.MAP(_xlfn.XLOOKUP(A892,SITE1!$C$4:$C$1223,SITE1!$G$4:$L$1223),_xlfn.LAMBDA(_xlpm.x,IF(_xlpm.x&lt;&gt;"",TRIM(CLEAN(LEFT(_xlpm.x,FIND(".",_xlpm.x &amp; ".")-1))),""))))))</f>
        <v/>
      </c>
      <c r="D892">
        <v>95.463359999999597</v>
      </c>
      <c r="E892">
        <v>26.334720000000001</v>
      </c>
      <c r="F892" t="str">
        <f>_xlfn.LET(_xlpm.raw,_xlfn.XLOOKUP(A892,SITE1!$C$4:$C$1223,SITE1!$E$4:$E$1223,_xlfn.XLOOKUP(A892,SITE1!$C$4:$C$1223,SITE1!$F$4:$F$1223)),_xlpm.cleanRaw,SUBSTITUTE(SUBSTITUTE(_xlpm.raw,"_PIN","."),"PIN","."),_xlpm.mainPart,MID(_xlpm.cleanRaw,2,FIND(".",_xlpm.cleanRaw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2" t="str">
        <f>_xlfn.LET(_xlpm.raw,_xlfn.XLOOKUP(A892,SITE3!$C$4:$C$1223,SITE3!$E$4:$E$1223,_xlfn.XLOOKUP(A892,SITE3!$C$4:$C$1223,SITE3!$F$4:$F$1223)),_xlpm.cleanRaw,SUBSTITUTE(_xlpm.raw,"_PIN","."),_xlpm.mainPart,MID(_xlpm.cleanRaw,2,FIND(".",_xlpm.cleanRaw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2" t="str">
        <f>_xlfn.LET(_xlpm.raw,_xlfn.XLOOKUP(A892,SITE5!$C$4:$C$1223,SITE5!$E$4:$E$1223,_xlfn.XLOOKUP(A892,SITE5!$C$4:$C$1223,SITE5!$F$4:$F$1223)),_xlpm.cleanRaw,SUBSTITUTE(_xlpm.raw,"_PIN","."),_xlpm.mainPart,MID(_xlpm.cleanRaw,2,FIND(".",_xlpm.cleanRaw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2" t="str">
        <f>_xlfn.LET(_xlpm.raw,_xlfn.XLOOKUP(A892,SITE5!$C$4:$C$1223,SITE5!$E$4:$E$1223,_xlfn.XLOOKUP(A892,SITE5!$C$4:$C$1223,SITE5!$F$4:$F$1223)),_xlpm.cleanRaw,SUBSTITUTE(_xlpm.raw,"_PIN","."),_xlpm.mainPart,MID(_xlpm.cleanRaw,2,FIND(".",_xlpm.cleanRaw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2" t="str">
        <f>""</f>
        <v/>
      </c>
      <c r="K892" t="str">
        <f t="shared" si="13"/>
        <v>AM11;VSS;;95.4633599999996;26.33472;;;;;</v>
      </c>
    </row>
    <row r="893" spans="1:11">
      <c r="A893" t="s">
        <v>324</v>
      </c>
      <c r="B893" t="str">
        <f>_xlfn.XLOOKUP(A893,SITE1!$S$4:$S$1223,SITE1!$T$4:$T$1223)</f>
        <v>VCCIO_1</v>
      </c>
      <c r="C893" t="str" cm="1">
        <f t="array" ref="C893">_xlfn.TEXTJOIN(",",TRUE,_xlfn.UNIQUE(TRANSPOSE(_xlfn.MAP(_xlfn.XLOOKUP(A893,SITE1!$C$4:$C$1223,SITE1!$G$4:$L$1223),_xlfn.LAMBDA(_xlpm.x,IF(_xlpm.x&lt;&gt;"",TRIM(CLEAN(LEFT(_xlpm.x,FIND(".",_xlpm.x &amp; ".")-1))),""))))))</f>
        <v/>
      </c>
      <c r="D893">
        <v>92.171519999999603</v>
      </c>
      <c r="E893">
        <v>26.334720000000001</v>
      </c>
      <c r="F893" t="str">
        <f>_xlfn.LET(_xlpm.raw,_xlfn.XLOOKUP(A893,SITE1!$C$4:$C$1223,SITE1!$E$4:$E$1223,_xlfn.XLOOKUP(A893,SITE1!$C$4:$C$1223,SITE1!$F$4:$F$1223)),_xlpm.cleanRaw,SUBSTITUTE(SUBSTITUTE(_xlpm.raw,"_PIN","."),"PIN","."),_xlpm.mainPart,MID(_xlpm.cleanRaw,2,FIND(".",_xlpm.cleanRaw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93" t="str">
        <f>_xlfn.LET(_xlpm.raw,_xlfn.XLOOKUP(A893,SITE3!$C$4:$C$1223,SITE3!$E$4:$E$1223,_xlfn.XLOOKUP(A893,SITE3!$C$4:$C$1223,SITE3!$F$4:$F$1223)),_xlpm.cleanRaw,SUBSTITUTE(_xlpm.raw,"_PIN","."),_xlpm.mainPart,MID(_xlpm.cleanRaw,2,FIND(".",_xlpm.cleanRaw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93" t="str">
        <f>_xlfn.LET(_xlpm.raw,_xlfn.XLOOKUP(A893,SITE5!$C$4:$C$1223,SITE5!$E$4:$E$1223,_xlfn.XLOOKUP(A893,SITE5!$C$4:$C$1223,SITE5!$F$4:$F$1223)),_xlpm.cleanRaw,SUBSTITUTE(_xlpm.raw,"_PIN","."),_xlpm.mainPart,MID(_xlpm.cleanRaw,2,FIND(".",_xlpm.cleanRaw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93" t="str">
        <f>_xlfn.LET(_xlpm.raw,_xlfn.XLOOKUP(A893,SITE5!$C$4:$C$1223,SITE5!$E$4:$E$1223,_xlfn.XLOOKUP(A893,SITE5!$C$4:$C$1223,SITE5!$F$4:$F$1223)),_xlpm.cleanRaw,SUBSTITUTE(_xlpm.raw,"_PIN","."),_xlpm.mainPart,MID(_xlpm.cleanRaw,2,FIND(".",_xlpm.cleanRaw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93" t="str">
        <f>""</f>
        <v/>
      </c>
      <c r="K893" t="str">
        <f t="shared" si="13"/>
        <v>AM12;VCCIO_1;;92.1715199999996;26.33472;507125;807013;602080;602080;</v>
      </c>
    </row>
    <row r="894" spans="1:11">
      <c r="A894" t="s">
        <v>406</v>
      </c>
      <c r="B894" t="str">
        <f>_xlfn.XLOOKUP(A894,SITE1!$S$4:$S$1223,SITE1!$T$4:$T$1223)</f>
        <v>VCCDDQ_EDGECAP2</v>
      </c>
      <c r="C894" t="str" cm="1">
        <f t="array" ref="C894">_xlfn.TEXTJOIN(",",TRUE,_xlfn.UNIQUE(TRANSPOSE(_xlfn.MAP(_xlfn.XLOOKUP(A894,SITE1!$C$4:$C$1223,SITE1!$G$4:$L$1223),_xlfn.LAMBDA(_xlpm.x,IF(_xlpm.x&lt;&gt;"",TRIM(CLEAN(LEFT(_xlpm.x,FIND(".",_xlpm.x &amp; ".")-1))),""))))))</f>
        <v/>
      </c>
      <c r="D894">
        <v>88.879679999999595</v>
      </c>
      <c r="E894">
        <v>26.334720000000001</v>
      </c>
      <c r="F894" t="str">
        <f>_xlfn.LET(_xlpm.raw,_xlfn.XLOOKUP(A894,SITE1!$C$4:$C$1223,SITE1!$E$4:$E$1223,_xlfn.XLOOKUP(A894,SITE1!$C$4:$C$1223,SITE1!$F$4:$F$1223)),_xlpm.cleanRaw,SUBSTITUTE(SUBSTITUTE(_xlpm.raw,"_PIN","."),"PIN","."),_xlpm.mainPart,MID(_xlpm.cleanRaw,2,FIND(".",_xlpm.cleanRaw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4" t="str">
        <f>_xlfn.LET(_xlpm.raw,_xlfn.XLOOKUP(A894,SITE3!$C$4:$C$1223,SITE3!$E$4:$E$1223,_xlfn.XLOOKUP(A894,SITE3!$C$4:$C$1223,SITE3!$F$4:$F$1223)),_xlpm.cleanRaw,SUBSTITUTE(_xlpm.raw,"_PIN","."),_xlpm.mainPart,MID(_xlpm.cleanRaw,2,FIND(".",_xlpm.cleanRaw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4" t="str">
        <f>_xlfn.LET(_xlpm.raw,_xlfn.XLOOKUP(A894,SITE5!$C$4:$C$1223,SITE5!$E$4:$E$1223,_xlfn.XLOOKUP(A894,SITE5!$C$4:$C$1223,SITE5!$F$4:$F$1223)),_xlpm.cleanRaw,SUBSTITUTE(_xlpm.raw,"_PIN","."),_xlpm.mainPart,MID(_xlpm.cleanRaw,2,FIND(".",_xlpm.cleanRaw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4" t="str">
        <f>_xlfn.LET(_xlpm.raw,_xlfn.XLOOKUP(A894,SITE5!$C$4:$C$1223,SITE5!$E$4:$E$1223,_xlfn.XLOOKUP(A894,SITE5!$C$4:$C$1223,SITE5!$F$4:$F$1223)),_xlpm.cleanRaw,SUBSTITUTE(_xlpm.raw,"_PIN","."),_xlpm.mainPart,MID(_xlpm.cleanRaw,2,FIND(".",_xlpm.cleanRaw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4" t="str">
        <f>""</f>
        <v/>
      </c>
      <c r="K894" t="str">
        <f t="shared" si="13"/>
        <v>AM13;VCCDDQ_EDGECAP2;;88.8796799999996;26.33472;;;;;</v>
      </c>
    </row>
    <row r="895" spans="1:11">
      <c r="A895" t="s">
        <v>1470</v>
      </c>
      <c r="B895" t="str">
        <f>_xlfn.XLOOKUP(A895,SITE1!$S$4:$S$1223,SITE1!$T$4:$T$1223)</f>
        <v>DDR1_ODT[3]</v>
      </c>
      <c r="C895" t="str" cm="1">
        <f t="array" ref="C895">_xlfn.TEXTJOIN(",",TRUE,_xlfn.UNIQUE(TRANSPOSE(_xlfn.MAP(_xlfn.XLOOKUP(A895,SITE1!$C$4:$C$1223,SITE1!$G$4:$L$1223),_xlfn.LAMBDA(_xlpm.x,IF(_xlpm.x&lt;&gt;"",TRIM(CLEAN(LEFT(_xlpm.x,FIND(".",_xlpm.x &amp; ".")-1))),""))))))</f>
        <v/>
      </c>
      <c r="D895">
        <v>85.58784</v>
      </c>
      <c r="E895">
        <v>26.334720000000001</v>
      </c>
      <c r="F895" t="str">
        <f>_xlfn.LET(_xlpm.raw,_xlfn.XLOOKUP(A895,SITE1!$C$4:$C$1223,SITE1!$E$4:$E$1223,_xlfn.XLOOKUP(A895,SITE1!$C$4:$C$1223,SITE1!$F$4:$F$1223)),_xlpm.cleanRaw,SUBSTITUTE(SUBSTITUTE(_xlpm.raw,"_PIN","."),"PIN","."),_xlpm.mainPart,MID(_xlpm.cleanRaw,2,FIND(".",_xlpm.cleanRaw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895" t="str">
        <f>_xlfn.LET(_xlpm.raw,_xlfn.XLOOKUP(A895,SITE3!$C$4:$C$1223,SITE3!$E$4:$E$1223,_xlfn.XLOOKUP(A895,SITE3!$C$4:$C$1223,SITE3!$F$4:$F$1223)),_xlpm.cleanRaw,SUBSTITUTE(_xlpm.raw,"_PIN","."),_xlpm.mainPart,MID(_xlpm.cleanRaw,2,FIND(".",_xlpm.cleanRaw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806101</v>
      </c>
      <c r="H895" t="str">
        <f>_xlfn.LET(_xlpm.raw,_xlfn.XLOOKUP(A895,SITE5!$C$4:$C$1223,SITE5!$E$4:$E$1223,_xlfn.XLOOKUP(A895,SITE5!$C$4:$C$1223,SITE5!$F$4:$F$1223)),_xlpm.cleanRaw,SUBSTITUTE(_xlpm.raw,"_PIN","."),_xlpm.mainPart,MID(_xlpm.cleanRaw,2,FIND(".",_xlpm.cleanRaw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I895" t="str">
        <f>_xlfn.LET(_xlpm.raw,_xlfn.XLOOKUP(A895,SITE5!$C$4:$C$1223,SITE5!$E$4:$E$1223,_xlfn.XLOOKUP(A895,SITE5!$C$4:$C$1223,SITE5!$F$4:$F$1223)),_xlpm.cleanRaw,SUBSTITUTE(_xlpm.raw,"_PIN","."),_xlpm.mainPart,MID(_xlpm.cleanRaw,2,FIND(".",_xlpm.cleanRaw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J895" t="str">
        <f>""</f>
        <v/>
      </c>
      <c r="K895" t="str">
        <f t="shared" si="13"/>
        <v>AM14;DDR1_ODT[3];;85.58784;26.33472;608056;806101;702058;702058;</v>
      </c>
    </row>
    <row r="896" spans="1:11">
      <c r="A896" t="s">
        <v>1288</v>
      </c>
      <c r="B896" t="str">
        <f>_xlfn.XLOOKUP(A896,SITE1!$S$4:$S$1223,SITE1!$T$4:$T$1223)</f>
        <v>DDR1_CS_N[3]</v>
      </c>
      <c r="C896" t="str" cm="1">
        <f t="array" ref="C896">_xlfn.TEXTJOIN(",",TRUE,_xlfn.UNIQUE(TRANSPOSE(_xlfn.MAP(_xlfn.XLOOKUP(A896,SITE1!$C$4:$C$1223,SITE1!$G$4:$L$1223),_xlfn.LAMBDA(_xlpm.x,IF(_xlpm.x&lt;&gt;"",TRIM(CLEAN(LEFT(_xlpm.x,FIND(".",_xlpm.x &amp; ".")-1))),""))))))</f>
        <v/>
      </c>
      <c r="D896">
        <v>82.296000000000006</v>
      </c>
      <c r="E896">
        <v>26.334720000000001</v>
      </c>
      <c r="F896" t="str">
        <f>_xlfn.LET(_xlpm.raw,_xlfn.XLOOKUP(A896,SITE1!$C$4:$C$1223,SITE1!$E$4:$E$1223,_xlfn.XLOOKUP(A896,SITE1!$C$4:$C$1223,SITE1!$F$4:$F$1223)),_xlpm.cleanRaw,SUBSTITUTE(SUBSTITUTE(_xlpm.raw,"_PIN","."),"PIN","."),_xlpm.mainPart,MID(_xlpm.cleanRaw,2,FIND(".",_xlpm.cleanRaw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896" t="str">
        <f>_xlfn.LET(_xlpm.raw,_xlfn.XLOOKUP(A896,SITE3!$C$4:$C$1223,SITE3!$E$4:$E$1223,_xlfn.XLOOKUP(A896,SITE3!$C$4:$C$1223,SITE3!$F$4:$F$1223)),_xlpm.cleanRaw,SUBSTITUTE(_xlpm.raw,"_PIN","."),_xlpm.mainPart,MID(_xlpm.cleanRaw,2,FIND(".",_xlpm.cleanRaw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806097</v>
      </c>
      <c r="H896" t="str">
        <f>_xlfn.LET(_xlpm.raw,_xlfn.XLOOKUP(A896,SITE5!$C$4:$C$1223,SITE5!$E$4:$E$1223,_xlfn.XLOOKUP(A896,SITE5!$C$4:$C$1223,SITE5!$F$4:$F$1223)),_xlpm.cleanRaw,SUBSTITUTE(_xlpm.raw,"_PIN","."),_xlpm.mainPart,MID(_xlpm.cleanRaw,2,FIND(".",_xlpm.cleanRaw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I896" t="str">
        <f>_xlfn.LET(_xlpm.raw,_xlfn.XLOOKUP(A896,SITE5!$C$4:$C$1223,SITE5!$E$4:$E$1223,_xlfn.XLOOKUP(A896,SITE5!$C$4:$C$1223,SITE5!$F$4:$F$1223)),_xlpm.cleanRaw,SUBSTITUTE(_xlpm.raw,"_PIN","."),_xlpm.mainPart,MID(_xlpm.cleanRaw,2,FIND(".",_xlpm.cleanRaw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J896" t="str">
        <f>""</f>
        <v/>
      </c>
      <c r="K896" t="str">
        <f t="shared" si="13"/>
        <v>AM15;DDR1_CS_N[3];;82.296;26.33472;608052;806097;702051;702051;</v>
      </c>
    </row>
    <row r="897" spans="1:11">
      <c r="A897" t="s">
        <v>1464</v>
      </c>
      <c r="B897" t="str">
        <f>_xlfn.XLOOKUP(A897,SITE1!$S$4:$S$1223,SITE1!$T$4:$T$1223)</f>
        <v>DDR1_ODT[2]</v>
      </c>
      <c r="C897" t="str" cm="1">
        <f t="array" ref="C897">_xlfn.TEXTJOIN(",",TRUE,_xlfn.UNIQUE(TRANSPOSE(_xlfn.MAP(_xlfn.XLOOKUP(A897,SITE1!$C$4:$C$1223,SITE1!$G$4:$L$1223),_xlfn.LAMBDA(_xlpm.x,IF(_xlpm.x&lt;&gt;"",TRIM(CLEAN(LEFT(_xlpm.x,FIND(".",_xlpm.x &amp; ".")-1))),""))))))</f>
        <v/>
      </c>
      <c r="D897">
        <v>79.004159999999999</v>
      </c>
      <c r="E897">
        <v>26.334720000000001</v>
      </c>
      <c r="F897" t="str">
        <f>_xlfn.LET(_xlpm.raw,_xlfn.XLOOKUP(A897,SITE1!$C$4:$C$1223,SITE1!$E$4:$E$1223,_xlfn.XLOOKUP(A897,SITE1!$C$4:$C$1223,SITE1!$F$4:$F$1223)),_xlpm.cleanRaw,SUBSTITUTE(SUBSTITUTE(_xlpm.raw,"_PIN","."),"PIN","."),_xlpm.mainPart,MID(_xlpm.cleanRaw,2,FIND(".",_xlpm.cleanRaw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897" t="str">
        <f>_xlfn.LET(_xlpm.raw,_xlfn.XLOOKUP(A897,SITE3!$C$4:$C$1223,SITE3!$E$4:$E$1223,_xlfn.XLOOKUP(A897,SITE3!$C$4:$C$1223,SITE3!$F$4:$F$1223)),_xlpm.cleanRaw,SUBSTITUTE(_xlpm.raw,"_PIN","."),_xlpm.mainPart,MID(_xlpm.cleanRaw,2,FIND(".",_xlpm.cleanRaw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806115</v>
      </c>
      <c r="H897" t="str">
        <f>_xlfn.LET(_xlpm.raw,_xlfn.XLOOKUP(A897,SITE5!$C$4:$C$1223,SITE5!$E$4:$E$1223,_xlfn.XLOOKUP(A897,SITE5!$C$4:$C$1223,SITE5!$F$4:$F$1223)),_xlpm.cleanRaw,SUBSTITUTE(_xlpm.raw,"_PIN","."),_xlpm.mainPart,MID(_xlpm.cleanRaw,2,FIND(".",_xlpm.cleanRaw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I897" t="str">
        <f>_xlfn.LET(_xlpm.raw,_xlfn.XLOOKUP(A897,SITE5!$C$4:$C$1223,SITE5!$E$4:$E$1223,_xlfn.XLOOKUP(A897,SITE5!$C$4:$C$1223,SITE5!$F$4:$F$1223)),_xlpm.cleanRaw,SUBSTITUTE(_xlpm.raw,"_PIN","."),_xlpm.mainPart,MID(_xlpm.cleanRaw,2,FIND(".",_xlpm.cleanRaw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J897" t="str">
        <f>""</f>
        <v/>
      </c>
      <c r="K897" t="str">
        <f t="shared" si="13"/>
        <v>AM16;DDR1_ODT[2];;79.00416;26.33472;608080;806115;702080;702080;</v>
      </c>
    </row>
    <row r="898" spans="1:11">
      <c r="A898" t="s">
        <v>1452</v>
      </c>
      <c r="B898" t="str">
        <f>_xlfn.XLOOKUP(A898,SITE1!$S$4:$S$1223,SITE1!$T$4:$T$1223)</f>
        <v>DDR1_ODT[0]</v>
      </c>
      <c r="C898" t="str" cm="1">
        <f t="array" ref="C898">_xlfn.TEXTJOIN(",",TRUE,_xlfn.UNIQUE(TRANSPOSE(_xlfn.MAP(_xlfn.XLOOKUP(A898,SITE1!$C$4:$C$1223,SITE1!$G$4:$L$1223),_xlfn.LAMBDA(_xlpm.x,IF(_xlpm.x&lt;&gt;"",TRIM(CLEAN(LEFT(_xlpm.x,FIND(".",_xlpm.x &amp; ".")-1))),""))))))</f>
        <v/>
      </c>
      <c r="D898">
        <v>75.712320000000005</v>
      </c>
      <c r="E898">
        <v>26.334720000000001</v>
      </c>
      <c r="F898" t="str">
        <f>_xlfn.LET(_xlpm.raw,_xlfn.XLOOKUP(A898,SITE1!$C$4:$C$1223,SITE1!$E$4:$E$1223,_xlfn.XLOOKUP(A898,SITE1!$C$4:$C$1223,SITE1!$F$4:$F$1223)),_xlpm.cleanRaw,SUBSTITUTE(SUBSTITUTE(_xlpm.raw,"_PIN","."),"PIN","."),_xlpm.mainPart,MID(_xlpm.cleanRaw,2,FIND(".",_xlpm.cleanRaw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898" t="str">
        <f>_xlfn.LET(_xlpm.raw,_xlfn.XLOOKUP(A898,SITE3!$C$4:$C$1223,SITE3!$E$4:$E$1223,_xlfn.XLOOKUP(A898,SITE3!$C$4:$C$1223,SITE3!$F$4:$F$1223)),_xlpm.cleanRaw,SUBSTITUTE(_xlpm.raw,"_PIN","."),_xlpm.mainPart,MID(_xlpm.cleanRaw,2,FIND(".",_xlpm.cleanRaw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806118</v>
      </c>
      <c r="H898" t="str">
        <f>_xlfn.LET(_xlpm.raw,_xlfn.XLOOKUP(A898,SITE5!$C$4:$C$1223,SITE5!$E$4:$E$1223,_xlfn.XLOOKUP(A898,SITE5!$C$4:$C$1223,SITE5!$F$4:$F$1223)),_xlpm.cleanRaw,SUBSTITUTE(_xlpm.raw,"_PIN","."),_xlpm.mainPart,MID(_xlpm.cleanRaw,2,FIND(".",_xlpm.cleanRaw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I898" t="str">
        <f>_xlfn.LET(_xlpm.raw,_xlfn.XLOOKUP(A898,SITE5!$C$4:$C$1223,SITE5!$E$4:$E$1223,_xlfn.XLOOKUP(A898,SITE5!$C$4:$C$1223,SITE5!$F$4:$F$1223)),_xlpm.cleanRaw,SUBSTITUTE(_xlpm.raw,"_PIN","."),_xlpm.mainPart,MID(_xlpm.cleanRaw,2,FIND(".",_xlpm.cleanRaw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J898" t="str">
        <f>""</f>
        <v/>
      </c>
      <c r="K898" t="str">
        <f t="shared" ref="K898:K961" si="14">A898&amp;";"&amp;B898&amp;";"&amp;C898&amp;";"&amp;D898&amp;";"&amp;E898&amp;";"&amp;F898&amp;";"&amp;G898&amp;";"&amp;H898&amp;";"&amp;I898&amp;";"&amp;J898</f>
        <v>AM17;DDR1_ODT[0];;75.71232;26.33472;608082;806118;702082;702082;</v>
      </c>
    </row>
    <row r="899" spans="1:11">
      <c r="A899" t="s">
        <v>1482</v>
      </c>
      <c r="B899" t="str">
        <f>_xlfn.XLOOKUP(A899,SITE1!$S$4:$S$1223,SITE1!$T$4:$T$1223)</f>
        <v>DDR1_RAS_N_MA16</v>
      </c>
      <c r="C899" t="str" cm="1">
        <f t="array" ref="C899">_xlfn.TEXTJOIN(",",TRUE,_xlfn.UNIQUE(TRANSPOSE(_xlfn.MAP(_xlfn.XLOOKUP(A899,SITE1!$C$4:$C$1223,SITE1!$G$4:$L$1223),_xlfn.LAMBDA(_xlpm.x,IF(_xlpm.x&lt;&gt;"",TRIM(CLEAN(LEFT(_xlpm.x,FIND(".",_xlpm.x &amp; ".")-1))),""))))))</f>
        <v/>
      </c>
      <c r="D899">
        <v>72.420479999999998</v>
      </c>
      <c r="E899">
        <v>26.334720000000001</v>
      </c>
      <c r="F899" t="str">
        <f>_xlfn.LET(_xlpm.raw,_xlfn.XLOOKUP(A899,SITE1!$C$4:$C$1223,SITE1!$E$4:$E$1223,_xlfn.XLOOKUP(A899,SITE1!$C$4:$C$1223,SITE1!$F$4:$F$1223)),_xlpm.cleanRaw,SUBSTITUTE(SUBSTITUTE(_xlpm.raw,"_PIN","."),"PIN","."),_xlpm.mainPart,MID(_xlpm.cleanRaw,2,FIND(".",_xlpm.cleanRaw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899" t="str">
        <f>_xlfn.LET(_xlpm.raw,_xlfn.XLOOKUP(A899,SITE3!$C$4:$C$1223,SITE3!$E$4:$E$1223,_xlfn.XLOOKUP(A899,SITE3!$C$4:$C$1223,SITE3!$F$4:$F$1223)),_xlpm.cleanRaw,SUBSTITUTE(_xlpm.raw,"_PIN","."),_xlpm.mainPart,MID(_xlpm.cleanRaw,2,FIND(".",_xlpm.cleanRaw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805059</v>
      </c>
      <c r="H899" t="str">
        <f>_xlfn.LET(_xlpm.raw,_xlfn.XLOOKUP(A899,SITE5!$C$4:$C$1223,SITE5!$E$4:$E$1223,_xlfn.XLOOKUP(A899,SITE5!$C$4:$C$1223,SITE5!$F$4:$F$1223)),_xlpm.cleanRaw,SUBSTITUTE(_xlpm.raw,"_PIN","."),_xlpm.mainPart,MID(_xlpm.cleanRaw,2,FIND(".",_xlpm.cleanRaw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I899" t="str">
        <f>_xlfn.LET(_xlpm.raw,_xlfn.XLOOKUP(A899,SITE5!$C$4:$C$1223,SITE5!$E$4:$E$1223,_xlfn.XLOOKUP(A899,SITE5!$C$4:$C$1223,SITE5!$F$4:$F$1223)),_xlpm.cleanRaw,SUBSTITUTE(_xlpm.raw,"_PIN","."),_xlpm.mainPart,MID(_xlpm.cleanRaw,2,FIND(".",_xlpm.cleanRaw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J899" t="str">
        <f>""</f>
        <v/>
      </c>
      <c r="K899" t="str">
        <f t="shared" si="14"/>
        <v>AM18;DDR1_RAS_N_MA16;;72.42048;26.33472;607005;805059;703005;703005;</v>
      </c>
    </row>
    <row r="900" spans="1:11">
      <c r="A900" t="s">
        <v>1476</v>
      </c>
      <c r="B900" t="str">
        <f>_xlfn.XLOOKUP(A900,SITE1!$S$4:$S$1223,SITE1!$T$4:$T$1223)</f>
        <v>DDR1_PARITY</v>
      </c>
      <c r="C900" t="str" cm="1">
        <f t="array" ref="C900">_xlfn.TEXTJOIN(",",TRUE,_xlfn.UNIQUE(TRANSPOSE(_xlfn.MAP(_xlfn.XLOOKUP(A900,SITE1!$C$4:$C$1223,SITE1!$G$4:$L$1223),_xlfn.LAMBDA(_xlpm.x,IF(_xlpm.x&lt;&gt;"",TRIM(CLEAN(LEFT(_xlpm.x,FIND(".",_xlpm.x &amp; ".")-1))),""))))))</f>
        <v/>
      </c>
      <c r="D900">
        <v>69.128639999999905</v>
      </c>
      <c r="E900">
        <v>26.334720000000001</v>
      </c>
      <c r="F900" t="str">
        <f>_xlfn.LET(_xlpm.raw,_xlfn.XLOOKUP(A900,SITE1!$C$4:$C$1223,SITE1!$E$4:$E$1223,_xlfn.XLOOKUP(A900,SITE1!$C$4:$C$1223,SITE1!$F$4:$F$1223)),_xlpm.cleanRaw,SUBSTITUTE(SUBSTITUTE(_xlpm.raw,"_PIN","."),"PIN","."),_xlpm.mainPart,MID(_xlpm.cleanRaw,2,FIND(".",_xlpm.cleanRaw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900" t="str">
        <f>_xlfn.LET(_xlpm.raw,_xlfn.XLOOKUP(A900,SITE3!$C$4:$C$1223,SITE3!$E$4:$E$1223,_xlfn.XLOOKUP(A900,SITE3!$C$4:$C$1223,SITE3!$F$4:$F$1223)),_xlpm.cleanRaw,SUBSTITUTE(_xlpm.raw,"_PIN","."),_xlpm.mainPart,MID(_xlpm.cleanRaw,2,FIND(".",_xlpm.cleanRaw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805057</v>
      </c>
      <c r="H900" t="str">
        <f>_xlfn.LET(_xlpm.raw,_xlfn.XLOOKUP(A900,SITE5!$C$4:$C$1223,SITE5!$E$4:$E$1223,_xlfn.XLOOKUP(A900,SITE5!$C$4:$C$1223,SITE5!$F$4:$F$1223)),_xlpm.cleanRaw,SUBSTITUTE(_xlpm.raw,"_PIN","."),_xlpm.mainPart,MID(_xlpm.cleanRaw,2,FIND(".",_xlpm.cleanRaw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I900" t="str">
        <f>_xlfn.LET(_xlpm.raw,_xlfn.XLOOKUP(A900,SITE5!$C$4:$C$1223,SITE5!$E$4:$E$1223,_xlfn.XLOOKUP(A900,SITE5!$C$4:$C$1223,SITE5!$F$4:$F$1223)),_xlpm.cleanRaw,SUBSTITUTE(_xlpm.raw,"_PIN","."),_xlpm.mainPart,MID(_xlpm.cleanRaw,2,FIND(".",_xlpm.cleanRaw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J900" t="str">
        <f>""</f>
        <v/>
      </c>
      <c r="K900" t="str">
        <f t="shared" si="14"/>
        <v>AM19;DDR1_PARITY;;69.1286399999999;26.33472;607037;805057;703035;703035;</v>
      </c>
    </row>
    <row r="901" spans="1:11">
      <c r="A901" t="s">
        <v>1410</v>
      </c>
      <c r="B901" t="str">
        <f>_xlfn.XLOOKUP(A901,SITE1!$S$4:$S$1223,SITE1!$T$4:$T$1223)</f>
        <v>DDR1_MA[3]</v>
      </c>
      <c r="C901" t="str" cm="1">
        <f t="array" ref="C901">_xlfn.TEXTJOIN(",",TRUE,_xlfn.UNIQUE(TRANSPOSE(_xlfn.MAP(_xlfn.XLOOKUP(A901,SITE1!$C$4:$C$1223,SITE1!$G$4:$L$1223),_xlfn.LAMBDA(_xlpm.x,IF(_xlpm.x&lt;&gt;"",TRIM(CLEAN(LEFT(_xlpm.x,FIND(".",_xlpm.x &amp; ".")-1))),""))))))</f>
        <v/>
      </c>
      <c r="D901">
        <v>65.836799999999997</v>
      </c>
      <c r="E901">
        <v>26.334720000000001</v>
      </c>
      <c r="F901" t="str">
        <f>_xlfn.LET(_xlpm.raw,_xlfn.XLOOKUP(A901,SITE1!$C$4:$C$1223,SITE1!$E$4:$E$1223,_xlfn.XLOOKUP(A901,SITE1!$C$4:$C$1223,SITE1!$F$4:$F$1223)),_xlpm.cleanRaw,SUBSTITUTE(SUBSTITUTE(_xlpm.raw,"_PIN","."),"PIN","."),_xlpm.mainPart,MID(_xlpm.cleanRaw,2,FIND(".",_xlpm.cleanRaw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901" t="str">
        <f>_xlfn.LET(_xlpm.raw,_xlfn.XLOOKUP(A901,SITE3!$C$4:$C$1223,SITE3!$E$4:$E$1223,_xlfn.XLOOKUP(A901,SITE3!$C$4:$C$1223,SITE3!$F$4:$F$1223)),_xlpm.cleanRaw,SUBSTITUTE(_xlpm.raw,"_PIN","."),_xlpm.mainPart,MID(_xlpm.cleanRaw,2,FIND(".",_xlpm.cleanRaw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804014</v>
      </c>
      <c r="H901" t="str">
        <f>_xlfn.LET(_xlpm.raw,_xlfn.XLOOKUP(A901,SITE5!$C$4:$C$1223,SITE5!$E$4:$E$1223,_xlfn.XLOOKUP(A901,SITE5!$C$4:$C$1223,SITE5!$F$4:$F$1223)),_xlpm.cleanRaw,SUBSTITUTE(_xlpm.raw,"_PIN","."),_xlpm.mainPart,MID(_xlpm.cleanRaw,2,FIND(".",_xlpm.cleanRaw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I901" t="str">
        <f>_xlfn.LET(_xlpm.raw,_xlfn.XLOOKUP(A901,SITE5!$C$4:$C$1223,SITE5!$E$4:$E$1223,_xlfn.XLOOKUP(A901,SITE5!$C$4:$C$1223,SITE5!$F$4:$F$1223)),_xlpm.cleanRaw,SUBSTITUTE(_xlpm.raw,"_PIN","."),_xlpm.mainPart,MID(_xlpm.cleanRaw,2,FIND(".",_xlpm.cleanRaw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J901" t="str">
        <f>""</f>
        <v/>
      </c>
      <c r="K901" t="str">
        <f t="shared" si="14"/>
        <v>AM20;DDR1_MA[3];;65.8368;26.33472;606097;804014;704097;704097;</v>
      </c>
    </row>
    <row r="902" spans="1:11">
      <c r="A902" t="s">
        <v>1434</v>
      </c>
      <c r="B902" t="str">
        <f>_xlfn.XLOOKUP(A902,SITE1!$S$4:$S$1223,SITE1!$T$4:$T$1223)</f>
        <v>DDR1_MA[7]</v>
      </c>
      <c r="C902" t="str" cm="1">
        <f t="array" ref="C902">_xlfn.TEXTJOIN(",",TRUE,_xlfn.UNIQUE(TRANSPOSE(_xlfn.MAP(_xlfn.XLOOKUP(A902,SITE1!$C$4:$C$1223,SITE1!$G$4:$L$1223),_xlfn.LAMBDA(_xlpm.x,IF(_xlpm.x&lt;&gt;"",TRIM(CLEAN(LEFT(_xlpm.x,FIND(".",_xlpm.x &amp; ".")-1))),""))))))</f>
        <v/>
      </c>
      <c r="D902">
        <v>62.544960000000003</v>
      </c>
      <c r="E902">
        <v>26.334720000000001</v>
      </c>
      <c r="F902" t="str">
        <f>_xlfn.LET(_xlpm.raw,_xlfn.XLOOKUP(A902,SITE1!$C$4:$C$1223,SITE1!$E$4:$E$1223,_xlfn.XLOOKUP(A902,SITE1!$C$4:$C$1223,SITE1!$F$4:$F$1223)),_xlpm.cleanRaw,SUBSTITUTE(SUBSTITUTE(_xlpm.raw,"_PIN","."),"PIN","."),_xlpm.mainPart,MID(_xlpm.cleanRaw,2,FIND(".",_xlpm.cleanRaw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902" t="str">
        <f>_xlfn.LET(_xlpm.raw,_xlfn.XLOOKUP(A902,SITE3!$C$4:$C$1223,SITE3!$E$4:$E$1223,_xlfn.XLOOKUP(A902,SITE3!$C$4:$C$1223,SITE3!$F$4:$F$1223)),_xlpm.cleanRaw,SUBSTITUTE(_xlpm.raw,"_PIN","."),_xlpm.mainPart,MID(_xlpm.cleanRaw,2,FIND(".",_xlpm.cleanRaw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803091</v>
      </c>
      <c r="H902" t="str">
        <f>_xlfn.LET(_xlpm.raw,_xlfn.XLOOKUP(A902,SITE5!$C$4:$C$1223,SITE5!$E$4:$E$1223,_xlfn.XLOOKUP(A902,SITE5!$C$4:$C$1223,SITE5!$F$4:$F$1223)),_xlpm.cleanRaw,SUBSTITUTE(_xlpm.raw,"_PIN","."),_xlpm.mainPart,MID(_xlpm.cleanRaw,2,FIND(".",_xlpm.cleanRaw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I902" t="str">
        <f>_xlfn.LET(_xlpm.raw,_xlfn.XLOOKUP(A902,SITE5!$C$4:$C$1223,SITE5!$E$4:$E$1223,_xlfn.XLOOKUP(A902,SITE5!$C$4:$C$1223,SITE5!$F$4:$F$1223)),_xlpm.cleanRaw,SUBSTITUTE(_xlpm.raw,"_PIN","."),_xlpm.mainPart,MID(_xlpm.cleanRaw,2,FIND(".",_xlpm.cleanRaw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J902" t="str">
        <f>""</f>
        <v/>
      </c>
      <c r="K902" t="str">
        <f t="shared" si="14"/>
        <v>AM21;DDR1_MA[7];;62.54496;26.33472;605080;803091;705080;705080;</v>
      </c>
    </row>
    <row r="903" spans="1:11">
      <c r="A903" t="s">
        <v>1392</v>
      </c>
      <c r="B903" t="str">
        <f>_xlfn.XLOOKUP(A903,SITE1!$S$4:$S$1223,SITE1!$T$4:$T$1223)</f>
        <v>DDR1_BG1</v>
      </c>
      <c r="C903" t="str" cm="1">
        <f t="array" ref="C903">_xlfn.TEXTJOIN(",",TRUE,_xlfn.UNIQUE(TRANSPOSE(_xlfn.MAP(_xlfn.XLOOKUP(A903,SITE1!$C$4:$C$1223,SITE1!$G$4:$L$1223),_xlfn.LAMBDA(_xlpm.x,IF(_xlpm.x&lt;&gt;"",TRIM(CLEAN(LEFT(_xlpm.x,FIND(".",_xlpm.x &amp; ".")-1))),""))))))</f>
        <v/>
      </c>
      <c r="D903">
        <v>59.253120000000003</v>
      </c>
      <c r="E903">
        <v>26.334720000000001</v>
      </c>
      <c r="F903" t="str">
        <f>_xlfn.LET(_xlpm.raw,_xlfn.XLOOKUP(A903,SITE1!$C$4:$C$1223,SITE1!$E$4:$E$1223,_xlfn.XLOOKUP(A903,SITE1!$C$4:$C$1223,SITE1!$F$4:$F$1223)),_xlpm.cleanRaw,SUBSTITUTE(SUBSTITUTE(_xlpm.raw,"_PIN","."),"PIN","."),_xlpm.mainPart,MID(_xlpm.cleanRaw,2,FIND(".",_xlpm.cleanRaw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903" t="str">
        <f>_xlfn.LET(_xlpm.raw,_xlfn.XLOOKUP(A903,SITE3!$C$4:$C$1223,SITE3!$E$4:$E$1223,_xlfn.XLOOKUP(A903,SITE3!$C$4:$C$1223,SITE3!$F$4:$F$1223)),_xlpm.cleanRaw,SUBSTITUTE(_xlpm.raw,"_PIN","."),_xlpm.mainPart,MID(_xlpm.cleanRaw,2,FIND(".",_xlpm.cleanRaw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803096</v>
      </c>
      <c r="H903" t="str">
        <f>_xlfn.LET(_xlpm.raw,_xlfn.XLOOKUP(A903,SITE5!$C$4:$C$1223,SITE5!$E$4:$E$1223,_xlfn.XLOOKUP(A903,SITE5!$C$4:$C$1223,SITE5!$F$4:$F$1223)),_xlpm.cleanRaw,SUBSTITUTE(_xlpm.raw,"_PIN","."),_xlpm.mainPart,MID(_xlpm.cleanRaw,2,FIND(".",_xlpm.cleanRaw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I903" t="str">
        <f>_xlfn.LET(_xlpm.raw,_xlfn.XLOOKUP(A903,SITE5!$C$4:$C$1223,SITE5!$E$4:$E$1223,_xlfn.XLOOKUP(A903,SITE5!$C$4:$C$1223,SITE5!$F$4:$F$1223)),_xlpm.cleanRaw,SUBSTITUTE(_xlpm.raw,"_PIN","."),_xlpm.mainPart,MID(_xlpm.cleanRaw,2,FIND(".",_xlpm.cleanRaw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J903" t="str">
        <f>""</f>
        <v/>
      </c>
      <c r="K903" t="str">
        <f t="shared" si="14"/>
        <v>AM22;DDR1_BG1;;59.25312;26.33472;605049;803096;705049;705049;</v>
      </c>
    </row>
    <row r="904" spans="1:11">
      <c r="A904" t="s">
        <v>1182</v>
      </c>
      <c r="B904" t="str">
        <f>_xlfn.XLOOKUP(A904,SITE1!$S$4:$S$1223,SITE1!$T$4:$T$1223)</f>
        <v>DDR1_BG0</v>
      </c>
      <c r="C904" t="str" cm="1">
        <f t="array" ref="C904">_xlfn.TEXTJOIN(",",TRUE,_xlfn.UNIQUE(TRANSPOSE(_xlfn.MAP(_xlfn.XLOOKUP(A904,SITE1!$C$4:$C$1223,SITE1!$G$4:$L$1223),_xlfn.LAMBDA(_xlpm.x,IF(_xlpm.x&lt;&gt;"",TRIM(CLEAN(LEFT(_xlpm.x,FIND(".",_xlpm.x &amp; ".")-1))),""))))))</f>
        <v/>
      </c>
      <c r="D904">
        <v>55.961279999999597</v>
      </c>
      <c r="E904">
        <v>26.334720000000001</v>
      </c>
      <c r="F904" t="str">
        <f>_xlfn.LET(_xlpm.raw,_xlfn.XLOOKUP(A904,SITE1!$C$4:$C$1223,SITE1!$E$4:$E$1223,_xlfn.XLOOKUP(A904,SITE1!$C$4:$C$1223,SITE1!$F$4:$F$1223)),_xlpm.cleanRaw,SUBSTITUTE(SUBSTITUTE(_xlpm.raw,"_PIN","."),"PIN","."),_xlpm.mainPart,MID(_xlpm.cleanRaw,2,FIND(".",_xlpm.cleanRaw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904" t="str">
        <f>_xlfn.LET(_xlpm.raw,_xlfn.XLOOKUP(A904,SITE3!$C$4:$C$1223,SITE3!$E$4:$E$1223,_xlfn.XLOOKUP(A904,SITE3!$C$4:$C$1223,SITE3!$F$4:$F$1223)),_xlpm.cleanRaw,SUBSTITUTE(_xlpm.raw,"_PIN","."),_xlpm.mainPart,MID(_xlpm.cleanRaw,2,FIND(".",_xlpm.cleanRaw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803094</v>
      </c>
      <c r="H904" t="str">
        <f>_xlfn.LET(_xlpm.raw,_xlfn.XLOOKUP(A904,SITE5!$C$4:$C$1223,SITE5!$E$4:$E$1223,_xlfn.XLOOKUP(A904,SITE5!$C$4:$C$1223,SITE5!$F$4:$F$1223)),_xlpm.cleanRaw,SUBSTITUTE(_xlpm.raw,"_PIN","."),_xlpm.mainPart,MID(_xlpm.cleanRaw,2,FIND(".",_xlpm.cleanRaw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I904" t="str">
        <f>_xlfn.LET(_xlpm.raw,_xlfn.XLOOKUP(A904,SITE5!$C$4:$C$1223,SITE5!$E$4:$E$1223,_xlfn.XLOOKUP(A904,SITE5!$C$4:$C$1223,SITE5!$F$4:$F$1223)),_xlpm.cleanRaw,SUBSTITUTE(_xlpm.raw,"_PIN","."),_xlpm.mainPart,MID(_xlpm.cleanRaw,2,FIND(".",_xlpm.cleanRaw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J904" t="str">
        <f>""</f>
        <v/>
      </c>
      <c r="K904" t="str">
        <f t="shared" si="14"/>
        <v>AM23;DDR1_BG0;;55.9612799999996;26.33472;605051;803094;705051;705051;</v>
      </c>
    </row>
    <row r="905" spans="1:11">
      <c r="A905" t="s">
        <v>401</v>
      </c>
      <c r="B905" t="str">
        <f>_xlfn.XLOOKUP(A905,SITE1!$S$4:$S$1223,SITE1!$T$4:$T$1223)</f>
        <v>VCCDDQ_EDGECAP1</v>
      </c>
      <c r="C905" t="str" cm="1">
        <f t="array" ref="C905">_xlfn.TEXTJOIN(",",TRUE,_xlfn.UNIQUE(TRANSPOSE(_xlfn.MAP(_xlfn.XLOOKUP(A905,SITE1!$C$4:$C$1223,SITE1!$G$4:$L$1223),_xlfn.LAMBDA(_xlpm.x,IF(_xlpm.x&lt;&gt;"",TRIM(CLEAN(LEFT(_xlpm.x,FIND(".",_xlpm.x &amp; ".")-1))),""))))))</f>
        <v/>
      </c>
      <c r="D905">
        <v>52.669439999999597</v>
      </c>
      <c r="E905">
        <v>26.334720000000001</v>
      </c>
      <c r="F905" t="str">
        <f>_xlfn.LET(_xlpm.raw,_xlfn.XLOOKUP(A905,SITE1!$C$4:$C$1223,SITE1!$E$4:$E$1223,_xlfn.XLOOKUP(A905,SITE1!$C$4:$C$1223,SITE1!$F$4:$F$1223)),_xlpm.cleanRaw,SUBSTITUTE(SUBSTITUTE(_xlpm.raw,"_PIN","."),"PIN","."),_xlpm.mainPart,MID(_xlpm.cleanRaw,2,FIND(".",_xlpm.cleanRaw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5" t="str">
        <f>_xlfn.LET(_xlpm.raw,_xlfn.XLOOKUP(A905,SITE3!$C$4:$C$1223,SITE3!$E$4:$E$1223,_xlfn.XLOOKUP(A905,SITE3!$C$4:$C$1223,SITE3!$F$4:$F$1223)),_xlpm.cleanRaw,SUBSTITUTE(_xlpm.raw,"_PIN","."),_xlpm.mainPart,MID(_xlpm.cleanRaw,2,FIND(".",_xlpm.cleanRaw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5" t="str">
        <f>_xlfn.LET(_xlpm.raw,_xlfn.XLOOKUP(A905,SITE5!$C$4:$C$1223,SITE5!$E$4:$E$1223,_xlfn.XLOOKUP(A905,SITE5!$C$4:$C$1223,SITE5!$F$4:$F$1223)),_xlpm.cleanRaw,SUBSTITUTE(_xlpm.raw,"_PIN","."),_xlpm.mainPart,MID(_xlpm.cleanRaw,2,FIND(".",_xlpm.cleanRaw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5" t="str">
        <f>_xlfn.LET(_xlpm.raw,_xlfn.XLOOKUP(A905,SITE5!$C$4:$C$1223,SITE5!$E$4:$E$1223,_xlfn.XLOOKUP(A905,SITE5!$C$4:$C$1223,SITE5!$F$4:$F$1223)),_xlpm.cleanRaw,SUBSTITUTE(_xlpm.raw,"_PIN","."),_xlpm.mainPart,MID(_xlpm.cleanRaw,2,FIND(".",_xlpm.cleanRaw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5" t="str">
        <f>""</f>
        <v/>
      </c>
      <c r="K905" t="str">
        <f t="shared" si="14"/>
        <v>AM24;VCCDDQ_EDGECAP1;;52.6694399999996;26.33472;;;;;</v>
      </c>
    </row>
    <row r="906" spans="1:11">
      <c r="A906" t="s">
        <v>3931</v>
      </c>
      <c r="B906" t="str">
        <f>_xlfn.XLOOKUP(A906,SITE1!$S$4:$S$1223,SITE1!$T$4:$T$1223)</f>
        <v>VSS</v>
      </c>
      <c r="C906" t="str" cm="1">
        <f t="array" ref="C906">_xlfn.TEXTJOIN(",",TRUE,_xlfn.UNIQUE(TRANSPOSE(_xlfn.MAP(_xlfn.XLOOKUP(A906,SITE1!$C$4:$C$1223,SITE1!$G$4:$L$1223),_xlfn.LAMBDA(_xlpm.x,IF(_xlpm.x&lt;&gt;"",TRIM(CLEAN(LEFT(_xlpm.x,FIND(".",_xlpm.x &amp; ".")-1))),""))))))</f>
        <v/>
      </c>
      <c r="D906">
        <v>49.377599999999603</v>
      </c>
      <c r="E906">
        <v>26.334720000000001</v>
      </c>
      <c r="F906" t="str">
        <f>_xlfn.LET(_xlpm.raw,_xlfn.XLOOKUP(A906,SITE1!$C$4:$C$1223,SITE1!$E$4:$E$1223,_xlfn.XLOOKUP(A906,SITE1!$C$4:$C$1223,SITE1!$F$4:$F$1223)),_xlpm.cleanRaw,SUBSTITUTE(SUBSTITUTE(_xlpm.raw,"_PIN","."),"PIN","."),_xlpm.mainPart,MID(_xlpm.cleanRaw,2,FIND(".",_xlpm.cleanRaw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6" t="str">
        <f>_xlfn.LET(_xlpm.raw,_xlfn.XLOOKUP(A906,SITE3!$C$4:$C$1223,SITE3!$E$4:$E$1223,_xlfn.XLOOKUP(A906,SITE3!$C$4:$C$1223,SITE3!$F$4:$F$1223)),_xlpm.cleanRaw,SUBSTITUTE(_xlpm.raw,"_PIN","."),_xlpm.mainPart,MID(_xlpm.cleanRaw,2,FIND(".",_xlpm.cleanRaw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6" t="str">
        <f>_xlfn.LET(_xlpm.raw,_xlfn.XLOOKUP(A906,SITE5!$C$4:$C$1223,SITE5!$E$4:$E$1223,_xlfn.XLOOKUP(A906,SITE5!$C$4:$C$1223,SITE5!$F$4:$F$1223)),_xlpm.cleanRaw,SUBSTITUTE(_xlpm.raw,"_PIN","."),_xlpm.mainPart,MID(_xlpm.cleanRaw,2,FIND(".",_xlpm.cleanRaw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6" t="str">
        <f>_xlfn.LET(_xlpm.raw,_xlfn.XLOOKUP(A906,SITE5!$C$4:$C$1223,SITE5!$E$4:$E$1223,_xlfn.XLOOKUP(A906,SITE5!$C$4:$C$1223,SITE5!$F$4:$F$1223)),_xlpm.cleanRaw,SUBSTITUTE(_xlpm.raw,"_PIN","."),_xlpm.mainPart,MID(_xlpm.cleanRaw,2,FIND(".",_xlpm.cleanRaw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6" t="str">
        <f>""</f>
        <v/>
      </c>
      <c r="K906" t="str">
        <f t="shared" si="14"/>
        <v>AM25;VSS;;49.3775999999996;26.33472;;;;;</v>
      </c>
    </row>
    <row r="907" spans="1:11">
      <c r="A907" t="s">
        <v>1350</v>
      </c>
      <c r="B907" t="str">
        <f>_xlfn.XLOOKUP(A907,SITE1!$S$4:$S$1223,SITE1!$T$4:$T$1223)</f>
        <v>DDR1_ECC[7]</v>
      </c>
      <c r="C907" t="str" cm="1">
        <f t="array" ref="C907">_xlfn.TEXTJOIN(",",TRUE,_xlfn.UNIQUE(TRANSPOSE(_xlfn.MAP(_xlfn.XLOOKUP(A907,SITE1!$C$4:$C$1223,SITE1!$G$4:$L$1223),_xlfn.LAMBDA(_xlpm.x,IF(_xlpm.x&lt;&gt;"",TRIM(CLEAN(LEFT(_xlpm.x,FIND(".",_xlpm.x &amp; ".")-1))),""))))))</f>
        <v/>
      </c>
      <c r="D907">
        <v>46.085759999999603</v>
      </c>
      <c r="E907">
        <v>26.334720000000001</v>
      </c>
      <c r="F907" t="str">
        <f>_xlfn.LET(_xlpm.raw,_xlfn.XLOOKUP(A907,SITE1!$C$4:$C$1223,SITE1!$E$4:$E$1223,_xlfn.XLOOKUP(A907,SITE1!$C$4:$C$1223,SITE1!$F$4:$F$1223)),_xlpm.cleanRaw,SUBSTITUTE(SUBSTITUTE(_xlpm.raw,"_PIN","."),"PIN","."),_xlpm.mainPart,MID(_xlpm.cleanRaw,2,FIND(".",_xlpm.cleanRaw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907" t="str">
        <f>_xlfn.LET(_xlpm.raw,_xlfn.XLOOKUP(A907,SITE3!$C$4:$C$1223,SITE3!$E$4:$E$1223,_xlfn.XLOOKUP(A907,SITE3!$C$4:$C$1223,SITE3!$F$4:$F$1223)),_xlpm.cleanRaw,SUBSTITUTE(_xlpm.raw,"_PIN","."),_xlpm.mainPart,MID(_xlpm.cleanRaw,2,FIND(".",_xlpm.cleanRaw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804038</v>
      </c>
      <c r="H907" t="str">
        <f>_xlfn.LET(_xlpm.raw,_xlfn.XLOOKUP(A907,SITE5!$C$4:$C$1223,SITE5!$E$4:$E$1223,_xlfn.XLOOKUP(A907,SITE5!$C$4:$C$1223,SITE5!$F$4:$F$1223)),_xlpm.cleanRaw,SUBSTITUTE(_xlpm.raw,"_PIN","."),_xlpm.mainPart,MID(_xlpm.cleanRaw,2,FIND(".",_xlpm.cleanRaw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I907" t="str">
        <f>_xlfn.LET(_xlpm.raw,_xlfn.XLOOKUP(A907,SITE5!$C$4:$C$1223,SITE5!$E$4:$E$1223,_xlfn.XLOOKUP(A907,SITE5!$C$4:$C$1223,SITE5!$F$4:$F$1223)),_xlpm.cleanRaw,SUBSTITUTE(_xlpm.raw,"_PIN","."),_xlpm.mainPart,MID(_xlpm.cleanRaw,2,FIND(".",_xlpm.cleanRaw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J907" t="str">
        <f>""</f>
        <v/>
      </c>
      <c r="K907" t="str">
        <f t="shared" si="14"/>
        <v>AM26;DDR1_ECC[7];;46.0857599999996;26.33472;605056;804038;705056;705056;</v>
      </c>
    </row>
    <row r="908" spans="1:11">
      <c r="A908" t="s">
        <v>1344</v>
      </c>
      <c r="B908" t="str">
        <f>_xlfn.XLOOKUP(A908,SITE1!$S$4:$S$1223,SITE1!$T$4:$T$1223)</f>
        <v>DDR1_ECC[6]</v>
      </c>
      <c r="C908" t="str" cm="1">
        <f t="array" ref="C908">_xlfn.TEXTJOIN(",",TRUE,_xlfn.UNIQUE(TRANSPOSE(_xlfn.MAP(_xlfn.XLOOKUP(A908,SITE1!$C$4:$C$1223,SITE1!$G$4:$L$1223),_xlfn.LAMBDA(_xlpm.x,IF(_xlpm.x&lt;&gt;"",TRIM(CLEAN(LEFT(_xlpm.x,FIND(".",_xlpm.x &amp; ".")-1))),""))))))</f>
        <v/>
      </c>
      <c r="D908">
        <v>42.793919999999602</v>
      </c>
      <c r="E908">
        <v>26.334720000000001</v>
      </c>
      <c r="F908" t="str">
        <f>_xlfn.LET(_xlpm.raw,_xlfn.XLOOKUP(A908,SITE1!$C$4:$C$1223,SITE1!$E$4:$E$1223,_xlfn.XLOOKUP(A908,SITE1!$C$4:$C$1223,SITE1!$F$4:$F$1223)),_xlpm.cleanRaw,SUBSTITUTE(SUBSTITUTE(_xlpm.raw,"_PIN","."),"PIN","."),_xlpm.mainPart,MID(_xlpm.cleanRaw,2,FIND(".",_xlpm.cleanRaw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908" t="str">
        <f>_xlfn.LET(_xlpm.raw,_xlfn.XLOOKUP(A908,SITE3!$C$4:$C$1223,SITE3!$E$4:$E$1223,_xlfn.XLOOKUP(A908,SITE3!$C$4:$C$1223,SITE3!$F$4:$F$1223)),_xlpm.cleanRaw,SUBSTITUTE(_xlpm.raw,"_PIN","."),_xlpm.mainPart,MID(_xlpm.cleanRaw,2,FIND(".",_xlpm.cleanRaw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803097</v>
      </c>
      <c r="H908" t="str">
        <f>_xlfn.LET(_xlpm.raw,_xlfn.XLOOKUP(A908,SITE5!$C$4:$C$1223,SITE5!$E$4:$E$1223,_xlfn.XLOOKUP(A908,SITE5!$C$4:$C$1223,SITE5!$F$4:$F$1223)),_xlpm.cleanRaw,SUBSTITUTE(_xlpm.raw,"_PIN","."),_xlpm.mainPart,MID(_xlpm.cleanRaw,2,FIND(".",_xlpm.cleanRaw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I908" t="str">
        <f>_xlfn.LET(_xlpm.raw,_xlfn.XLOOKUP(A908,SITE5!$C$4:$C$1223,SITE5!$E$4:$E$1223,_xlfn.XLOOKUP(A908,SITE5!$C$4:$C$1223,SITE5!$F$4:$F$1223)),_xlpm.cleanRaw,SUBSTITUTE(_xlpm.raw,"_PIN","."),_xlpm.mainPart,MID(_xlpm.cleanRaw,2,FIND(".",_xlpm.cleanRaw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J908" t="str">
        <f>""</f>
        <v/>
      </c>
      <c r="K908" t="str">
        <f t="shared" si="14"/>
        <v>AM27;DDR1_ECC[6];;42.7939199999996;26.33472;605075;803097;705075;705075;</v>
      </c>
    </row>
    <row r="909" spans="1:11">
      <c r="A909" t="s">
        <v>1326</v>
      </c>
      <c r="B909" t="str">
        <f>_xlfn.XLOOKUP(A909,SITE1!$S$4:$S$1223,SITE1!$T$4:$T$1223)</f>
        <v>DDR1_ECC[3]</v>
      </c>
      <c r="C909" t="str" cm="1">
        <f t="array" ref="C909">_xlfn.TEXTJOIN(",",TRUE,_xlfn.UNIQUE(TRANSPOSE(_xlfn.MAP(_xlfn.XLOOKUP(A909,SITE1!$C$4:$C$1223,SITE1!$G$4:$L$1223),_xlfn.LAMBDA(_xlpm.x,IF(_xlpm.x&lt;&gt;"",TRIM(CLEAN(LEFT(_xlpm.x,FIND(".",_xlpm.x &amp; ".")-1))),""))))))</f>
        <v/>
      </c>
      <c r="D909">
        <v>39.502079999999999</v>
      </c>
      <c r="E909">
        <v>26.334720000000001</v>
      </c>
      <c r="F909" t="str">
        <f>_xlfn.LET(_xlpm.raw,_xlfn.XLOOKUP(A909,SITE1!$C$4:$C$1223,SITE1!$E$4:$E$1223,_xlfn.XLOOKUP(A909,SITE1!$C$4:$C$1223,SITE1!$F$4:$F$1223)),_xlpm.cleanRaw,SUBSTITUTE(SUBSTITUTE(_xlpm.raw,"_PIN","."),"PIN","."),_xlpm.mainPart,MID(_xlpm.cleanRaw,2,FIND(".",_xlpm.cleanRaw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909" t="str">
        <f>_xlfn.LET(_xlpm.raw,_xlfn.XLOOKUP(A909,SITE3!$C$4:$C$1223,SITE3!$E$4:$E$1223,_xlfn.XLOOKUP(A909,SITE3!$C$4:$C$1223,SITE3!$F$4:$F$1223)),_xlpm.cleanRaw,SUBSTITUTE(_xlpm.raw,"_PIN","."),_xlpm.mainPart,MID(_xlpm.cleanRaw,2,FIND(".",_xlpm.cleanRaw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803121</v>
      </c>
      <c r="H909" t="str">
        <f>_xlfn.LET(_xlpm.raw,_xlfn.XLOOKUP(A909,SITE5!$C$4:$C$1223,SITE5!$E$4:$E$1223,_xlfn.XLOOKUP(A909,SITE5!$C$4:$C$1223,SITE5!$F$4:$F$1223)),_xlpm.cleanRaw,SUBSTITUTE(_xlpm.raw,"_PIN","."),_xlpm.mainPart,MID(_xlpm.cleanRaw,2,FIND(".",_xlpm.cleanRaw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I909" t="str">
        <f>_xlfn.LET(_xlpm.raw,_xlfn.XLOOKUP(A909,SITE5!$C$4:$C$1223,SITE5!$E$4:$E$1223,_xlfn.XLOOKUP(A909,SITE5!$C$4:$C$1223,SITE5!$F$4:$F$1223)),_xlpm.cleanRaw,SUBSTITUTE(_xlpm.raw,"_PIN","."),_xlpm.mainPart,MID(_xlpm.cleanRaw,2,FIND(".",_xlpm.cleanRaw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J909" t="str">
        <f>""</f>
        <v/>
      </c>
      <c r="K909" t="str">
        <f t="shared" si="14"/>
        <v>AM28;DDR1_ECC[3];;39.50208;26.33472;605076;803121;705076;705076;</v>
      </c>
    </row>
    <row r="910" spans="1:11">
      <c r="A910" t="s">
        <v>3932</v>
      </c>
      <c r="B910" t="str">
        <f>_xlfn.XLOOKUP(A910,SITE1!$S$4:$S$1223,SITE1!$T$4:$T$1223)</f>
        <v>VSS</v>
      </c>
      <c r="C910" t="str" cm="1">
        <f t="array" ref="C910">_xlfn.TEXTJOIN(",",TRUE,_xlfn.UNIQUE(TRANSPOSE(_xlfn.MAP(_xlfn.XLOOKUP(A910,SITE1!$C$4:$C$1223,SITE1!$G$4:$L$1223),_xlfn.LAMBDA(_xlpm.x,IF(_xlpm.x&lt;&gt;"",TRIM(CLEAN(LEFT(_xlpm.x,FIND(".",_xlpm.x &amp; ".")-1))),""))))))</f>
        <v/>
      </c>
      <c r="D910">
        <v>36.210239999999999</v>
      </c>
      <c r="E910">
        <v>26.334720000000001</v>
      </c>
      <c r="F910" t="str">
        <f>_xlfn.LET(_xlpm.raw,_xlfn.XLOOKUP(A910,SITE1!$C$4:$C$1223,SITE1!$E$4:$E$1223,_xlfn.XLOOKUP(A910,SITE1!$C$4:$C$1223,SITE1!$F$4:$F$1223)),_xlpm.cleanRaw,SUBSTITUTE(SUBSTITUTE(_xlpm.raw,"_PIN","."),"PIN","."),_xlpm.mainPart,MID(_xlpm.cleanRaw,2,FIND(".",_xlpm.cleanRaw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0" t="str">
        <f>_xlfn.LET(_xlpm.raw,_xlfn.XLOOKUP(A910,SITE3!$C$4:$C$1223,SITE3!$E$4:$E$1223,_xlfn.XLOOKUP(A910,SITE3!$C$4:$C$1223,SITE3!$F$4:$F$1223)),_xlpm.cleanRaw,SUBSTITUTE(_xlpm.raw,"_PIN","."),_xlpm.mainPart,MID(_xlpm.cleanRaw,2,FIND(".",_xlpm.cleanRaw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0" t="str">
        <f>_xlfn.LET(_xlpm.raw,_xlfn.XLOOKUP(A910,SITE5!$C$4:$C$1223,SITE5!$E$4:$E$1223,_xlfn.XLOOKUP(A910,SITE5!$C$4:$C$1223,SITE5!$F$4:$F$1223)),_xlpm.cleanRaw,SUBSTITUTE(_xlpm.raw,"_PIN","."),_xlpm.mainPart,MID(_xlpm.cleanRaw,2,FIND(".",_xlpm.cleanRaw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0" t="str">
        <f>_xlfn.LET(_xlpm.raw,_xlfn.XLOOKUP(A910,SITE5!$C$4:$C$1223,SITE5!$E$4:$E$1223,_xlfn.XLOOKUP(A910,SITE5!$C$4:$C$1223,SITE5!$F$4:$F$1223)),_xlpm.cleanRaw,SUBSTITUTE(_xlpm.raw,"_PIN","."),_xlpm.mainPart,MID(_xlpm.cleanRaw,2,FIND(".",_xlpm.cleanRaw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0" t="str">
        <f>""</f>
        <v/>
      </c>
      <c r="K910" t="str">
        <f t="shared" si="14"/>
        <v>AM29;VSS;;36.21024;26.33472;;;;;</v>
      </c>
    </row>
    <row r="911" spans="1:11">
      <c r="A911" t="s">
        <v>983</v>
      </c>
      <c r="B911" t="str">
        <f>_xlfn.XLOOKUP(A911,SITE1!$S$4:$S$1223,SITE1!$T$4:$T$1223)</f>
        <v>DDR0_ECC[1]</v>
      </c>
      <c r="C911" t="str" cm="1">
        <f t="array" ref="C911">_xlfn.TEXTJOIN(",",TRUE,_xlfn.UNIQUE(TRANSPOSE(_xlfn.MAP(_xlfn.XLOOKUP(A911,SITE1!$C$4:$C$1223,SITE1!$G$4:$L$1223),_xlfn.LAMBDA(_xlpm.x,IF(_xlpm.x&lt;&gt;"",TRIM(CLEAN(LEFT(_xlpm.x,FIND(".",_xlpm.x &amp; ".")-1))),""))))))</f>
        <v/>
      </c>
      <c r="D911">
        <v>32.918399999999998</v>
      </c>
      <c r="E911">
        <v>26.334720000000001</v>
      </c>
      <c r="F911" t="str">
        <f>_xlfn.LET(_xlpm.raw,_xlfn.XLOOKUP(A911,SITE1!$C$4:$C$1223,SITE1!$E$4:$E$1223,_xlfn.XLOOKUP(A911,SITE1!$C$4:$C$1223,SITE1!$F$4:$F$1223)),_xlpm.cleanRaw,SUBSTITUTE(SUBSTITUTE(_xlpm.raw,"_PIN","."),"PIN","."),_xlpm.mainPart,MID(_xlpm.cleanRaw,2,FIND(".",_xlpm.cleanRaw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911" t="str">
        <f>_xlfn.LET(_xlpm.raw,_xlfn.XLOOKUP(A911,SITE3!$C$4:$C$1223,SITE3!$E$4:$E$1223,_xlfn.XLOOKUP(A911,SITE3!$C$4:$C$1223,SITE3!$F$4:$F$1223)),_xlpm.cleanRaw,SUBSTITUTE(_xlpm.raw,"_PIN","."),_xlpm.mainPart,MID(_xlpm.cleanRaw,2,FIND(".",_xlpm.cleanRaw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802054</v>
      </c>
      <c r="H911" t="str">
        <f>_xlfn.LET(_xlpm.raw,_xlfn.XLOOKUP(A911,SITE5!$C$4:$C$1223,SITE5!$E$4:$E$1223,_xlfn.XLOOKUP(A911,SITE5!$C$4:$C$1223,SITE5!$F$4:$F$1223)),_xlpm.cleanRaw,SUBSTITUTE(_xlpm.raw,"_PIN","."),_xlpm.mainPart,MID(_xlpm.cleanRaw,2,FIND(".",_xlpm.cleanRaw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I911" t="str">
        <f>_xlfn.LET(_xlpm.raw,_xlfn.XLOOKUP(A911,SITE5!$C$4:$C$1223,SITE5!$E$4:$E$1223,_xlfn.XLOOKUP(A911,SITE5!$C$4:$C$1223,SITE5!$F$4:$F$1223)),_xlpm.cleanRaw,SUBSTITUTE(_xlpm.raw,"_PIN","."),_xlpm.mainPart,MID(_xlpm.cleanRaw,2,FIND(".",_xlpm.cleanRaw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J911" t="str">
        <f>""</f>
        <v/>
      </c>
      <c r="K911" t="str">
        <f t="shared" si="14"/>
        <v>AM30;DDR0_ECC[1];;32.9184;26.33472;605053;802054;705053;705053;</v>
      </c>
    </row>
    <row r="912" spans="1:11">
      <c r="A912" t="s">
        <v>989</v>
      </c>
      <c r="B912" t="str">
        <f>_xlfn.XLOOKUP(A912,SITE1!$S$4:$S$1223,SITE1!$T$4:$T$1223)</f>
        <v>DDR0_ECC[2]</v>
      </c>
      <c r="C912" t="str" cm="1">
        <f t="array" ref="C912">_xlfn.TEXTJOIN(",",TRUE,_xlfn.UNIQUE(TRANSPOSE(_xlfn.MAP(_xlfn.XLOOKUP(A912,SITE1!$C$4:$C$1223,SITE1!$G$4:$L$1223),_xlfn.LAMBDA(_xlpm.x,IF(_xlpm.x&lt;&gt;"",TRIM(CLEAN(LEFT(_xlpm.x,FIND(".",_xlpm.x &amp; ".")-1))),""))))))</f>
        <v/>
      </c>
      <c r="D912">
        <v>29.626560000000001</v>
      </c>
      <c r="E912">
        <v>26.334720000000001</v>
      </c>
      <c r="F912" t="str">
        <f>_xlfn.LET(_xlpm.raw,_xlfn.XLOOKUP(A912,SITE1!$C$4:$C$1223,SITE1!$E$4:$E$1223,_xlfn.XLOOKUP(A912,SITE1!$C$4:$C$1223,SITE1!$F$4:$F$1223)),_xlpm.cleanRaw,SUBSTITUTE(SUBSTITUTE(_xlpm.raw,"_PIN","."),"PIN","."),_xlpm.mainPart,MID(_xlpm.cleanRaw,2,FIND(".",_xlpm.cleanRaw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912" t="str">
        <f>_xlfn.LET(_xlpm.raw,_xlfn.XLOOKUP(A912,SITE3!$C$4:$C$1223,SITE3!$E$4:$E$1223,_xlfn.XLOOKUP(A912,SITE3!$C$4:$C$1223,SITE3!$F$4:$F$1223)),_xlpm.cleanRaw,SUBSTITUTE(_xlpm.raw,"_PIN","."),_xlpm.mainPart,MID(_xlpm.cleanRaw,2,FIND(".",_xlpm.cleanRaw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802053</v>
      </c>
      <c r="H912" t="str">
        <f>_xlfn.LET(_xlpm.raw,_xlfn.XLOOKUP(A912,SITE5!$C$4:$C$1223,SITE5!$E$4:$E$1223,_xlfn.XLOOKUP(A912,SITE5!$C$4:$C$1223,SITE5!$F$4:$F$1223)),_xlpm.cleanRaw,SUBSTITUTE(_xlpm.raw,"_PIN","."),_xlpm.mainPart,MID(_xlpm.cleanRaw,2,FIND(".",_xlpm.cleanRaw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I912" t="str">
        <f>_xlfn.LET(_xlpm.raw,_xlfn.XLOOKUP(A912,SITE5!$C$4:$C$1223,SITE5!$E$4:$E$1223,_xlfn.XLOOKUP(A912,SITE5!$C$4:$C$1223,SITE5!$F$4:$F$1223)),_xlpm.cleanRaw,SUBSTITUTE(_xlpm.raw,"_PIN","."),_xlpm.mainPart,MID(_xlpm.cleanRaw,2,FIND(".",_xlpm.cleanRaw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J912" t="str">
        <f>""</f>
        <v/>
      </c>
      <c r="K912" t="str">
        <f t="shared" si="14"/>
        <v>AM31;DDR0_ECC[2];;29.62656;26.33472;605071;802053;705071;705071;</v>
      </c>
    </row>
    <row r="913" spans="1:11">
      <c r="A913" t="s">
        <v>1013</v>
      </c>
      <c r="B913" t="str">
        <f>_xlfn.XLOOKUP(A913,SITE1!$S$4:$S$1223,SITE1!$T$4:$T$1223)</f>
        <v>DDR0_ECC[6]</v>
      </c>
      <c r="C913" t="str" cm="1">
        <f t="array" ref="C913">_xlfn.TEXTJOIN(",",TRUE,_xlfn.UNIQUE(TRANSPOSE(_xlfn.MAP(_xlfn.XLOOKUP(A913,SITE1!$C$4:$C$1223,SITE1!$G$4:$L$1223),_xlfn.LAMBDA(_xlpm.x,IF(_xlpm.x&lt;&gt;"",TRIM(CLEAN(LEFT(_xlpm.x,FIND(".",_xlpm.x &amp; ".")-1))),""))))))</f>
        <v/>
      </c>
      <c r="D913">
        <v>26.334719999999901</v>
      </c>
      <c r="E913">
        <v>26.334720000000001</v>
      </c>
      <c r="F913" t="str">
        <f>_xlfn.LET(_xlpm.raw,_xlfn.XLOOKUP(A913,SITE1!$C$4:$C$1223,SITE1!$E$4:$E$1223,_xlfn.XLOOKUP(A913,SITE1!$C$4:$C$1223,SITE1!$F$4:$F$1223)),_xlpm.cleanRaw,SUBSTITUTE(SUBSTITUTE(_xlpm.raw,"_PIN","."),"PIN","."),_xlpm.mainPart,MID(_xlpm.cleanRaw,2,FIND(".",_xlpm.cleanRaw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913" t="str">
        <f>_xlfn.LET(_xlpm.raw,_xlfn.XLOOKUP(A913,SITE3!$C$4:$C$1223,SITE3!$E$4:$E$1223,_xlfn.XLOOKUP(A913,SITE3!$C$4:$C$1223,SITE3!$F$4:$F$1223)),_xlpm.cleanRaw,SUBSTITUTE(_xlpm.raw,"_PIN","."),_xlpm.mainPart,MID(_xlpm.cleanRaw,2,FIND(".",_xlpm.cleanRaw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802077</v>
      </c>
      <c r="H913" t="str">
        <f>_xlfn.LET(_xlpm.raw,_xlfn.XLOOKUP(A913,SITE5!$C$4:$C$1223,SITE5!$E$4:$E$1223,_xlfn.XLOOKUP(A913,SITE5!$C$4:$C$1223,SITE5!$F$4:$F$1223)),_xlpm.cleanRaw,SUBSTITUTE(_xlpm.raw,"_PIN","."),_xlpm.mainPart,MID(_xlpm.cleanRaw,2,FIND(".",_xlpm.cleanRaw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I913" t="str">
        <f>_xlfn.LET(_xlpm.raw,_xlfn.XLOOKUP(A913,SITE5!$C$4:$C$1223,SITE5!$E$4:$E$1223,_xlfn.XLOOKUP(A913,SITE5!$C$4:$C$1223,SITE5!$F$4:$F$1223)),_xlpm.cleanRaw,SUBSTITUTE(_xlpm.raw,"_PIN","."),_xlpm.mainPart,MID(_xlpm.cleanRaw,2,FIND(".",_xlpm.cleanRaw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J913" t="str">
        <f>""</f>
        <v/>
      </c>
      <c r="K913" t="str">
        <f t="shared" si="14"/>
        <v>AM32;DDR0_ECC[6];;26.3347199999999;26.33472;605073;802077;705073;705073;</v>
      </c>
    </row>
    <row r="914" spans="1:11">
      <c r="A914" t="s">
        <v>3934</v>
      </c>
      <c r="B914" t="str">
        <f>_xlfn.XLOOKUP(A914,SITE1!$S$4:$S$1223,SITE1!$T$4:$T$1223)</f>
        <v>VSS</v>
      </c>
      <c r="C914" t="str" cm="1">
        <f t="array" ref="C914">_xlfn.TEXTJOIN(",",TRUE,_xlfn.UNIQUE(TRANSPOSE(_xlfn.MAP(_xlfn.XLOOKUP(A914,SITE1!$C$4:$C$1223,SITE1!$G$4:$L$1223),_xlfn.LAMBDA(_xlpm.x,IF(_xlpm.x&lt;&gt;"",TRIM(CLEAN(LEFT(_xlpm.x,FIND(".",_xlpm.x &amp; ".")-1))),""))))))</f>
        <v/>
      </c>
      <c r="D914">
        <v>23.04288</v>
      </c>
      <c r="E914">
        <v>26.334720000000001</v>
      </c>
      <c r="F914" t="str">
        <f>_xlfn.LET(_xlpm.raw,_xlfn.XLOOKUP(A914,SITE1!$C$4:$C$1223,SITE1!$E$4:$E$1223,_xlfn.XLOOKUP(A914,SITE1!$C$4:$C$1223,SITE1!$F$4:$F$1223)),_xlpm.cleanRaw,SUBSTITUTE(SUBSTITUTE(_xlpm.raw,"_PIN","."),"PIN","."),_xlpm.mainPart,MID(_xlpm.cleanRaw,2,FIND(".",_xlpm.cleanRaw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4" t="str">
        <f>_xlfn.LET(_xlpm.raw,_xlfn.XLOOKUP(A914,SITE3!$C$4:$C$1223,SITE3!$E$4:$E$1223,_xlfn.XLOOKUP(A914,SITE3!$C$4:$C$1223,SITE3!$F$4:$F$1223)),_xlpm.cleanRaw,SUBSTITUTE(_xlpm.raw,"_PIN","."),_xlpm.mainPart,MID(_xlpm.cleanRaw,2,FIND(".",_xlpm.cleanRaw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4" t="str">
        <f>_xlfn.LET(_xlpm.raw,_xlfn.XLOOKUP(A914,SITE5!$C$4:$C$1223,SITE5!$E$4:$E$1223,_xlfn.XLOOKUP(A914,SITE5!$C$4:$C$1223,SITE5!$F$4:$F$1223)),_xlpm.cleanRaw,SUBSTITUTE(_xlpm.raw,"_PIN","."),_xlpm.mainPart,MID(_xlpm.cleanRaw,2,FIND(".",_xlpm.cleanRaw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4" t="str">
        <f>_xlfn.LET(_xlpm.raw,_xlfn.XLOOKUP(A914,SITE5!$C$4:$C$1223,SITE5!$E$4:$E$1223,_xlfn.XLOOKUP(A914,SITE5!$C$4:$C$1223,SITE5!$F$4:$F$1223)),_xlpm.cleanRaw,SUBSTITUTE(_xlpm.raw,"_PIN","."),_xlpm.mainPart,MID(_xlpm.cleanRaw,2,FIND(".",_xlpm.cleanRaw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4" t="str">
        <f>""</f>
        <v/>
      </c>
      <c r="K914" t="str">
        <f t="shared" si="14"/>
        <v>AM33;VSS;;23.04288;26.33472;;;;;</v>
      </c>
    </row>
    <row r="915" spans="1:11">
      <c r="A915" t="s">
        <v>1979</v>
      </c>
      <c r="B915" t="str">
        <f>_xlfn.XLOOKUP(A915,SITE1!$S$4:$S$1223,SITE1!$T$4:$T$1223)</f>
        <v>DDRDQ_IL11_NIL03[7]</v>
      </c>
      <c r="C915" t="str" cm="1">
        <f t="array" ref="C915">_xlfn.TEXTJOIN(",",TRUE,_xlfn.UNIQUE(TRANSPOSE(_xlfn.MAP(_xlfn.XLOOKUP(A915,SITE1!$C$4:$C$1223,SITE1!$G$4:$L$1223),_xlfn.LAMBDA(_xlpm.x,IF(_xlpm.x&lt;&gt;"",TRIM(CLEAN(LEFT(_xlpm.x,FIND(".",_xlpm.x &amp; ".")-1))),""))))))</f>
        <v/>
      </c>
      <c r="D915">
        <v>19.75104</v>
      </c>
      <c r="E915">
        <v>26.334720000000001</v>
      </c>
      <c r="F915" t="str">
        <f>_xlfn.LET(_xlpm.raw,_xlfn.XLOOKUP(A915,SITE1!$C$4:$C$1223,SITE1!$E$4:$E$1223,_xlfn.XLOOKUP(A915,SITE1!$C$4:$C$1223,SITE1!$F$4:$F$1223)),_xlpm.cleanRaw,SUBSTITUTE(SUBSTITUTE(_xlpm.raw,"_PIN","."),"PIN","."),_xlpm.mainPart,MID(_xlpm.cleanRaw,2,FIND(".",_xlpm.cleanRaw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915" t="str">
        <f>_xlfn.LET(_xlpm.raw,_xlfn.XLOOKUP(A915,SITE3!$C$4:$C$1223,SITE3!$E$4:$E$1223,_xlfn.XLOOKUP(A915,SITE3!$C$4:$C$1223,SITE3!$F$4:$F$1223)),_xlpm.cleanRaw,SUBSTITUTE(_xlpm.raw,"_PIN","."),_xlpm.mainPart,MID(_xlpm.cleanRaw,2,FIND(".",_xlpm.cleanRaw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501092</v>
      </c>
      <c r="H915" t="str">
        <f>_xlfn.LET(_xlpm.raw,_xlfn.XLOOKUP(A915,SITE5!$C$4:$C$1223,SITE5!$E$4:$E$1223,_xlfn.XLOOKUP(A915,SITE5!$C$4:$C$1223,SITE5!$F$4:$F$1223)),_xlpm.cleanRaw,SUBSTITUTE(_xlpm.raw,"_PIN","."),_xlpm.mainPart,MID(_xlpm.cleanRaw,2,FIND(".",_xlpm.cleanRaw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I915" t="str">
        <f>_xlfn.LET(_xlpm.raw,_xlfn.XLOOKUP(A915,SITE5!$C$4:$C$1223,SITE5!$E$4:$E$1223,_xlfn.XLOOKUP(A915,SITE5!$C$4:$C$1223,SITE5!$F$4:$F$1223)),_xlpm.cleanRaw,SUBSTITUTE(_xlpm.raw,"_PIN","."),_xlpm.mainPart,MID(_xlpm.cleanRaw,2,FIND(".",_xlpm.cleanRaw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J915" t="str">
        <f>""</f>
        <v/>
      </c>
      <c r="K915" t="str">
        <f t="shared" si="14"/>
        <v>AM34;DDRDQ_IL11_NIL03[7];;19.75104;26.33472;605081;501092;705081;705081;</v>
      </c>
    </row>
    <row r="916" spans="1:11">
      <c r="A916" t="s">
        <v>1955</v>
      </c>
      <c r="B916" t="str">
        <f>_xlfn.XLOOKUP(A916,SITE1!$S$4:$S$1223,SITE1!$T$4:$T$1223)</f>
        <v>DDRDQ_IL11_NIL03[3]</v>
      </c>
      <c r="C916" t="str" cm="1">
        <f t="array" ref="C916">_xlfn.TEXTJOIN(",",TRUE,_xlfn.UNIQUE(TRANSPOSE(_xlfn.MAP(_xlfn.XLOOKUP(A916,SITE1!$C$4:$C$1223,SITE1!$G$4:$L$1223),_xlfn.LAMBDA(_xlpm.x,IF(_xlpm.x&lt;&gt;"",TRIM(CLEAN(LEFT(_xlpm.x,FIND(".",_xlpm.x &amp; ".")-1))),""))))))</f>
        <v/>
      </c>
      <c r="D916">
        <v>16.459199999999999</v>
      </c>
      <c r="E916">
        <v>26.334720000000001</v>
      </c>
      <c r="F916" t="str">
        <f>_xlfn.LET(_xlpm.raw,_xlfn.XLOOKUP(A916,SITE1!$C$4:$C$1223,SITE1!$E$4:$E$1223,_xlfn.XLOOKUP(A916,SITE1!$C$4:$C$1223,SITE1!$F$4:$F$1223)),_xlpm.cleanRaw,SUBSTITUTE(SUBSTITUTE(_xlpm.raw,"_PIN","."),"PIN","."),_xlpm.mainPart,MID(_xlpm.cleanRaw,2,FIND(".",_xlpm.cleanRaw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916" t="str">
        <f>_xlfn.LET(_xlpm.raw,_xlfn.XLOOKUP(A916,SITE3!$C$4:$C$1223,SITE3!$E$4:$E$1223,_xlfn.XLOOKUP(A916,SITE3!$C$4:$C$1223,SITE3!$F$4:$F$1223)),_xlpm.cleanRaw,SUBSTITUTE(_xlpm.raw,"_PIN","."),_xlpm.mainPart,MID(_xlpm.cleanRaw,2,FIND(".",_xlpm.cleanRaw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501091</v>
      </c>
      <c r="H916" t="str">
        <f>_xlfn.LET(_xlpm.raw,_xlfn.XLOOKUP(A916,SITE5!$C$4:$C$1223,SITE5!$E$4:$E$1223,_xlfn.XLOOKUP(A916,SITE5!$C$4:$C$1223,SITE5!$F$4:$F$1223)),_xlpm.cleanRaw,SUBSTITUTE(_xlpm.raw,"_PIN","."),_xlpm.mainPart,MID(_xlpm.cleanRaw,2,FIND(".",_xlpm.cleanRaw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I916" t="str">
        <f>_xlfn.LET(_xlpm.raw,_xlfn.XLOOKUP(A916,SITE5!$C$4:$C$1223,SITE5!$E$4:$E$1223,_xlfn.XLOOKUP(A916,SITE5!$C$4:$C$1223,SITE5!$F$4:$F$1223)),_xlpm.cleanRaw,SUBSTITUTE(_xlpm.raw,"_PIN","."),_xlpm.mainPart,MID(_xlpm.cleanRaw,2,FIND(".",_xlpm.cleanRaw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J916" t="str">
        <f>""</f>
        <v/>
      </c>
      <c r="K916" t="str">
        <f t="shared" si="14"/>
        <v>AM35;DDRDQ_IL11_NIL03[3];;16.4592;26.33472;605082;501091;705082;705082;</v>
      </c>
    </row>
    <row r="917" spans="1:11">
      <c r="A917" t="s">
        <v>1973</v>
      </c>
      <c r="B917" t="str">
        <f>_xlfn.XLOOKUP(A917,SITE1!$S$4:$S$1223,SITE1!$T$4:$T$1223)</f>
        <v>DDRDQ_IL11_NIL03[6]</v>
      </c>
      <c r="C917" t="str" cm="1">
        <f t="array" ref="C917">_xlfn.TEXTJOIN(",",TRUE,_xlfn.UNIQUE(TRANSPOSE(_xlfn.MAP(_xlfn.XLOOKUP(A917,SITE1!$C$4:$C$1223,SITE1!$G$4:$L$1223),_xlfn.LAMBDA(_xlpm.x,IF(_xlpm.x&lt;&gt;"",TRIM(CLEAN(LEFT(_xlpm.x,FIND(".",_xlpm.x &amp; ".")-1))),""))))))</f>
        <v/>
      </c>
      <c r="D917">
        <v>13.167359999999899</v>
      </c>
      <c r="E917">
        <v>26.334720000000001</v>
      </c>
      <c r="F917" t="str">
        <f>_xlfn.LET(_xlpm.raw,_xlfn.XLOOKUP(A917,SITE1!$C$4:$C$1223,SITE1!$E$4:$E$1223,_xlfn.XLOOKUP(A917,SITE1!$C$4:$C$1223,SITE1!$F$4:$F$1223)),_xlpm.cleanRaw,SUBSTITUTE(SUBSTITUTE(_xlpm.raw,"_PIN","."),"PIN","."),_xlpm.mainPart,MID(_xlpm.cleanRaw,2,FIND(".",_xlpm.cleanRaw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917" t="str">
        <f>_xlfn.LET(_xlpm.raw,_xlfn.XLOOKUP(A917,SITE3!$C$4:$C$1223,SITE3!$E$4:$E$1223,_xlfn.XLOOKUP(A917,SITE3!$C$4:$C$1223,SITE3!$F$4:$F$1223)),_xlpm.cleanRaw,SUBSTITUTE(_xlpm.raw,"_PIN","."),_xlpm.mainPart,MID(_xlpm.cleanRaw,2,FIND(".",_xlpm.cleanRaw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501094</v>
      </c>
      <c r="H917" t="str">
        <f>_xlfn.LET(_xlpm.raw,_xlfn.XLOOKUP(A917,SITE5!$C$4:$C$1223,SITE5!$E$4:$E$1223,_xlfn.XLOOKUP(A917,SITE5!$C$4:$C$1223,SITE5!$F$4:$F$1223)),_xlpm.cleanRaw,SUBSTITUTE(_xlpm.raw,"_PIN","."),_xlpm.mainPart,MID(_xlpm.cleanRaw,2,FIND(".",_xlpm.cleanRaw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I917" t="str">
        <f>_xlfn.LET(_xlpm.raw,_xlfn.XLOOKUP(A917,SITE5!$C$4:$C$1223,SITE5!$E$4:$E$1223,_xlfn.XLOOKUP(A917,SITE5!$C$4:$C$1223,SITE5!$F$4:$F$1223)),_xlpm.cleanRaw,SUBSTITUTE(_xlpm.raw,"_PIN","."),_xlpm.mainPart,MID(_xlpm.cleanRaw,2,FIND(".",_xlpm.cleanRaw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J917" t="str">
        <f>""</f>
        <v/>
      </c>
      <c r="K917" t="str">
        <f t="shared" si="14"/>
        <v>AM36;DDRDQ_IL11_NIL03[6];;13.1673599999999;26.33472;604010;501094;706010;706010;</v>
      </c>
    </row>
    <row r="918" spans="1:11">
      <c r="A918" t="s">
        <v>3935</v>
      </c>
      <c r="B918" t="str">
        <f>_xlfn.XLOOKUP(A918,SITE1!$S$4:$S$1223,SITE1!$T$4:$T$1223)</f>
        <v>VSS</v>
      </c>
      <c r="C918" t="str" cm="1">
        <f t="array" ref="C918">_xlfn.TEXTJOIN(",",TRUE,_xlfn.UNIQUE(TRANSPOSE(_xlfn.MAP(_xlfn.XLOOKUP(A918,SITE1!$C$4:$C$1223,SITE1!$G$4:$L$1223),_xlfn.LAMBDA(_xlpm.x,IF(_xlpm.x&lt;&gt;"",TRIM(CLEAN(LEFT(_xlpm.x,FIND(".",_xlpm.x &amp; ".")-1))),""))))))</f>
        <v/>
      </c>
      <c r="D918">
        <v>9.8755199999999999</v>
      </c>
      <c r="E918">
        <v>26.334720000000001</v>
      </c>
      <c r="F918" t="str">
        <f>_xlfn.LET(_xlpm.raw,_xlfn.XLOOKUP(A918,SITE1!$C$4:$C$1223,SITE1!$E$4:$E$1223,_xlfn.XLOOKUP(A918,SITE1!$C$4:$C$1223,SITE1!$F$4:$F$1223)),_xlpm.cleanRaw,SUBSTITUTE(SUBSTITUTE(_xlpm.raw,"_PIN","."),"PIN","."),_xlpm.mainPart,MID(_xlpm.cleanRaw,2,FIND(".",_xlpm.cleanRaw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8" t="str">
        <f>_xlfn.LET(_xlpm.raw,_xlfn.XLOOKUP(A918,SITE3!$C$4:$C$1223,SITE3!$E$4:$E$1223,_xlfn.XLOOKUP(A918,SITE3!$C$4:$C$1223,SITE3!$F$4:$F$1223)),_xlpm.cleanRaw,SUBSTITUTE(_xlpm.raw,"_PIN","."),_xlpm.mainPart,MID(_xlpm.cleanRaw,2,FIND(".",_xlpm.cleanRaw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8" t="str">
        <f>_xlfn.LET(_xlpm.raw,_xlfn.XLOOKUP(A918,SITE5!$C$4:$C$1223,SITE5!$E$4:$E$1223,_xlfn.XLOOKUP(A918,SITE5!$C$4:$C$1223,SITE5!$F$4:$F$1223)),_xlpm.cleanRaw,SUBSTITUTE(_xlpm.raw,"_PIN","."),_xlpm.mainPart,MID(_xlpm.cleanRaw,2,FIND(".",_xlpm.cleanRaw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8" t="str">
        <f>_xlfn.LET(_xlpm.raw,_xlfn.XLOOKUP(A918,SITE5!$C$4:$C$1223,SITE5!$E$4:$E$1223,_xlfn.XLOOKUP(A918,SITE5!$C$4:$C$1223,SITE5!$F$4:$F$1223)),_xlpm.cleanRaw,SUBSTITUTE(_xlpm.raw,"_PIN","."),_xlpm.mainPart,MID(_xlpm.cleanRaw,2,FIND(".",_xlpm.cleanRaw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8" t="str">
        <f>""</f>
        <v/>
      </c>
      <c r="K918" t="str">
        <f t="shared" si="14"/>
        <v>AM37;VSS;;9.87552;26.33472;;;;;</v>
      </c>
    </row>
    <row r="919" spans="1:11">
      <c r="A919" t="s">
        <v>2396</v>
      </c>
      <c r="B919" t="str">
        <f>_xlfn.XLOOKUP(A919,SITE1!$S$4:$S$1223,SITE1!$T$4:$T$1223)</f>
        <v>DDRDQSP_IL01_NIL01</v>
      </c>
      <c r="C919" t="str" cm="1">
        <f t="array" ref="C919">_xlfn.TEXTJOIN(",",TRUE,_xlfn.UNIQUE(TRANSPOSE(_xlfn.MAP(_xlfn.XLOOKUP(A919,SITE1!$C$4:$C$1223,SITE1!$G$4:$L$1223),_xlfn.LAMBDA(_xlpm.x,IF(_xlpm.x&lt;&gt;"",TRIM(CLEAN(LEFT(_xlpm.x,FIND(".",_xlpm.x &amp; ".")-1))),""))))))</f>
        <v/>
      </c>
      <c r="D919">
        <v>6.5836799999999904</v>
      </c>
      <c r="E919">
        <v>26.334720000000001</v>
      </c>
      <c r="F919" t="str">
        <f>_xlfn.LET(_xlpm.raw,_xlfn.XLOOKUP(A919,SITE1!$C$4:$C$1223,SITE1!$E$4:$E$1223,_xlfn.XLOOKUP(A919,SITE1!$C$4:$C$1223,SITE1!$F$4:$F$1223)),_xlpm.cleanRaw,SUBSTITUTE(SUBSTITUTE(_xlpm.raw,"_PIN","."),"PIN","."),_xlpm.mainPart,MID(_xlpm.cleanRaw,2,FIND(".",_xlpm.cleanRaw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919" t="str">
        <f>_xlfn.LET(_xlpm.raw,_xlfn.XLOOKUP(A919,SITE3!$C$4:$C$1223,SITE3!$E$4:$E$1223,_xlfn.XLOOKUP(A919,SITE3!$C$4:$C$1223,SITE3!$F$4:$F$1223)),_xlpm.cleanRaw,SUBSTITUTE(_xlpm.raw,"_PIN","."),_xlpm.mainPart,MID(_xlpm.cleanRaw,2,FIND(".",_xlpm.cleanRaw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801007</v>
      </c>
      <c r="H919" t="str">
        <f>_xlfn.LET(_xlpm.raw,_xlfn.XLOOKUP(A919,SITE5!$C$4:$C$1223,SITE5!$E$4:$E$1223,_xlfn.XLOOKUP(A919,SITE5!$C$4:$C$1223,SITE5!$F$4:$F$1223)),_xlpm.cleanRaw,SUBSTITUTE(_xlpm.raw,"_PIN","."),_xlpm.mainPart,MID(_xlpm.cleanRaw,2,FIND(".",_xlpm.cleanRaw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I919" t="str">
        <f>_xlfn.LET(_xlpm.raw,_xlfn.XLOOKUP(A919,SITE5!$C$4:$C$1223,SITE5!$E$4:$E$1223,_xlfn.XLOOKUP(A919,SITE5!$C$4:$C$1223,SITE5!$F$4:$F$1223)),_xlpm.cleanRaw,SUBSTITUTE(_xlpm.raw,"_PIN","."),_xlpm.mainPart,MID(_xlpm.cleanRaw,2,FIND(".",_xlpm.cleanRaw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J919" t="str">
        <f>""</f>
        <v/>
      </c>
      <c r="K919" t="str">
        <f t="shared" si="14"/>
        <v>AM38;DDRDQSP_IL01_NIL01;;6.58367999999999;26.33472;606120;801007;703038;703038;</v>
      </c>
    </row>
    <row r="920" spans="1:11">
      <c r="A920" t="s">
        <v>3936</v>
      </c>
      <c r="B920" t="str">
        <f>_xlfn.XLOOKUP(A920,SITE1!$S$4:$S$1223,SITE1!$T$4:$T$1223)</f>
        <v>VSS</v>
      </c>
      <c r="C920" t="str" cm="1">
        <f t="array" ref="C920">_xlfn.TEXTJOIN(",",TRUE,_xlfn.UNIQUE(TRANSPOSE(_xlfn.MAP(_xlfn.XLOOKUP(A920,SITE1!$C$4:$C$1223,SITE1!$G$4:$L$1223),_xlfn.LAMBDA(_xlpm.x,IF(_xlpm.x&lt;&gt;"",TRIM(CLEAN(LEFT(_xlpm.x,FIND(".",_xlpm.x &amp; ".")-1))),""))))))</f>
        <v/>
      </c>
      <c r="D920">
        <v>3.2918399999999899</v>
      </c>
      <c r="E920">
        <v>26.334720000000001</v>
      </c>
      <c r="F920" t="str">
        <f>_xlfn.LET(_xlpm.raw,_xlfn.XLOOKUP(A920,SITE1!$C$4:$C$1223,SITE1!$E$4:$E$1223,_xlfn.XLOOKUP(A920,SITE1!$C$4:$C$1223,SITE1!$F$4:$F$1223)),_xlpm.cleanRaw,SUBSTITUTE(SUBSTITUTE(_xlpm.raw,"_PIN","."),"PIN","."),_xlpm.mainPart,MID(_xlpm.cleanRaw,2,FIND(".",_xlpm.cleanRaw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0" t="str">
        <f>_xlfn.LET(_xlpm.raw,_xlfn.XLOOKUP(A920,SITE3!$C$4:$C$1223,SITE3!$E$4:$E$1223,_xlfn.XLOOKUP(A920,SITE3!$C$4:$C$1223,SITE3!$F$4:$F$1223)),_xlpm.cleanRaw,SUBSTITUTE(_xlpm.raw,"_PIN","."),_xlpm.mainPart,MID(_xlpm.cleanRaw,2,FIND(".",_xlpm.cleanRaw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0" t="str">
        <f>_xlfn.LET(_xlpm.raw,_xlfn.XLOOKUP(A920,SITE5!$C$4:$C$1223,SITE5!$E$4:$E$1223,_xlfn.XLOOKUP(A920,SITE5!$C$4:$C$1223,SITE5!$F$4:$F$1223)),_xlpm.cleanRaw,SUBSTITUTE(_xlpm.raw,"_PIN","."),_xlpm.mainPart,MID(_xlpm.cleanRaw,2,FIND(".",_xlpm.cleanRaw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0" t="str">
        <f>_xlfn.LET(_xlpm.raw,_xlfn.XLOOKUP(A920,SITE5!$C$4:$C$1223,SITE5!$E$4:$E$1223,_xlfn.XLOOKUP(A920,SITE5!$C$4:$C$1223,SITE5!$F$4:$F$1223)),_xlpm.cleanRaw,SUBSTITUTE(_xlpm.raw,"_PIN","."),_xlpm.mainPart,MID(_xlpm.cleanRaw,2,FIND(".",_xlpm.cleanRaw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0" t="str">
        <f>""</f>
        <v/>
      </c>
      <c r="K920" t="str">
        <f t="shared" si="14"/>
        <v>AM39;VSS;;3.29183999999999;26.33472;;;;;</v>
      </c>
    </row>
    <row r="921" spans="1:11">
      <c r="A921" t="s">
        <v>1563</v>
      </c>
      <c r="B921" t="str">
        <f>_xlfn.XLOOKUP(A921,SITE1!$S$4:$S$1223,SITE1!$T$4:$T$1223)</f>
        <v>DDRDQ_IL01_NIL01[3]</v>
      </c>
      <c r="C921" t="str" cm="1">
        <f t="array" ref="C921">_xlfn.TEXTJOIN(",",TRUE,_xlfn.UNIQUE(TRANSPOSE(_xlfn.MAP(_xlfn.XLOOKUP(A921,SITE1!$C$4:$C$1223,SITE1!$G$4:$L$1223),_xlfn.LAMBDA(_xlpm.x,IF(_xlpm.x&lt;&gt;"",TRIM(CLEAN(LEFT(_xlpm.x,FIND(".",_xlpm.x &amp; ".")-1))),""))))))</f>
        <v/>
      </c>
      <c r="D921">
        <v>0</v>
      </c>
      <c r="E921">
        <v>26.334720000000001</v>
      </c>
      <c r="F921" t="str">
        <f>_xlfn.LET(_xlpm.raw,_xlfn.XLOOKUP(A921,SITE1!$C$4:$C$1223,SITE1!$E$4:$E$1223,_xlfn.XLOOKUP(A921,SITE1!$C$4:$C$1223,SITE1!$F$4:$F$1223)),_xlpm.cleanRaw,SUBSTITUTE(SUBSTITUTE(_xlpm.raw,"_PIN","."),"PIN","."),_xlpm.mainPart,MID(_xlpm.cleanRaw,2,FIND(".",_xlpm.cleanRaw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921" t="str">
        <f>_xlfn.LET(_xlpm.raw,_xlfn.XLOOKUP(A921,SITE3!$C$4:$C$1223,SITE3!$E$4:$E$1223,_xlfn.XLOOKUP(A921,SITE3!$C$4:$C$1223,SITE3!$F$4:$F$1223)),_xlpm.cleanRaw,SUBSTITUTE(_xlpm.raw,"_PIN","."),_xlpm.mainPart,MID(_xlpm.cleanRaw,2,FIND(".",_xlpm.cleanRaw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502066</v>
      </c>
      <c r="H921" t="str">
        <f>_xlfn.LET(_xlpm.raw,_xlfn.XLOOKUP(A921,SITE5!$C$4:$C$1223,SITE5!$E$4:$E$1223,_xlfn.XLOOKUP(A921,SITE5!$C$4:$C$1223,SITE5!$F$4:$F$1223)),_xlpm.cleanRaw,SUBSTITUTE(_xlpm.raw,"_PIN","."),_xlpm.mainPart,MID(_xlpm.cleanRaw,2,FIND(".",_xlpm.cleanRaw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I921" t="str">
        <f>_xlfn.LET(_xlpm.raw,_xlfn.XLOOKUP(A921,SITE5!$C$4:$C$1223,SITE5!$E$4:$E$1223,_xlfn.XLOOKUP(A921,SITE5!$C$4:$C$1223,SITE5!$F$4:$F$1223)),_xlpm.cleanRaw,SUBSTITUTE(_xlpm.raw,"_PIN","."),_xlpm.mainPart,MID(_xlpm.cleanRaw,2,FIND(".",_xlpm.cleanRaw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J921" t="str">
        <f>""</f>
        <v/>
      </c>
      <c r="K921" t="str">
        <f t="shared" si="14"/>
        <v>AM40;DDRDQ_IL01_NIL01[3];;0;26.33472;604014;502066;706014;706014;</v>
      </c>
    </row>
    <row r="922" spans="1:11">
      <c r="A922" t="s">
        <v>1796</v>
      </c>
      <c r="B922" t="str">
        <f>_xlfn.XLOOKUP(A922,SITE1!$S$4:$S$1223,SITE1!$T$4:$T$1223)</f>
        <v>DDRDQ_IL06_NIL14[1]</v>
      </c>
      <c r="C922" t="str" cm="1">
        <f t="array" ref="C922">_xlfn.TEXTJOIN(",",TRUE,_xlfn.UNIQUE(TRANSPOSE(_xlfn.MAP(_xlfn.XLOOKUP(A922,SITE1!$C$4:$C$1223,SITE1!$G$4:$L$1223),_xlfn.LAMBDA(_xlpm.x,IF(_xlpm.x&lt;&gt;"",TRIM(CLEAN(LEFT(_xlpm.x,FIND(".",_xlpm.x &amp; ".")-1))),""))))))</f>
        <v/>
      </c>
      <c r="D922">
        <v>128.38176000000001</v>
      </c>
      <c r="E922">
        <v>23.04288</v>
      </c>
      <c r="F922" t="str">
        <f>_xlfn.LET(_xlpm.raw,_xlfn.XLOOKUP(A922,SITE1!$C$4:$C$1223,SITE1!$E$4:$E$1223,_xlfn.XLOOKUP(A922,SITE1!$C$4:$C$1223,SITE1!$F$4:$F$1223)),_xlpm.cleanRaw,SUBSTITUTE(SUBSTITUTE(_xlpm.raw,"_PIN","."),"PIN","."),_xlpm.mainPart,MID(_xlpm.cleanRaw,2,FIND(".",_xlpm.cleanRaw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922" t="str">
        <f>_xlfn.LET(_xlpm.raw,_xlfn.XLOOKUP(A922,SITE3!$C$4:$C$1223,SITE3!$E$4:$E$1223,_xlfn.XLOOKUP(A922,SITE3!$C$4:$C$1223,SITE3!$F$4:$F$1223)),_xlpm.cleanRaw,SUBSTITUTE(_xlpm.raw,"_PIN","."),_xlpm.mainPart,MID(_xlpm.cleanRaw,2,FIND(".",_xlpm.cleanRaw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805069</v>
      </c>
      <c r="H922" t="str">
        <f>_xlfn.LET(_xlpm.raw,_xlfn.XLOOKUP(A922,SITE5!$C$4:$C$1223,SITE5!$E$4:$E$1223,_xlfn.XLOOKUP(A922,SITE5!$C$4:$C$1223,SITE5!$F$4:$F$1223)),_xlpm.cleanRaw,SUBSTITUTE(_xlpm.raw,"_PIN","."),_xlpm.mainPart,MID(_xlpm.cleanRaw,2,FIND(".",_xlpm.cleanRaw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I922" t="str">
        <f>_xlfn.LET(_xlpm.raw,_xlfn.XLOOKUP(A922,SITE5!$C$4:$C$1223,SITE5!$E$4:$E$1223,_xlfn.XLOOKUP(A922,SITE5!$C$4:$C$1223,SITE5!$F$4:$F$1223)),_xlpm.cleanRaw,SUBSTITUTE(_xlpm.raw,"_PIN","."),_xlpm.mainPart,MID(_xlpm.cleanRaw,2,FIND(".",_xlpm.cleanRaw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J922" t="str">
        <f>""</f>
        <v/>
      </c>
      <c r="K922" t="str">
        <f t="shared" si="14"/>
        <v>AN1;DDRDQ_IL06_NIL14[1];;128.38176;23.04288;609123;805069;701094;701094;</v>
      </c>
    </row>
    <row r="923" spans="1:11">
      <c r="A923" t="s">
        <v>1832</v>
      </c>
      <c r="B923" t="str">
        <f>_xlfn.XLOOKUP(A923,SITE1!$S$4:$S$1223,SITE1!$T$4:$T$1223)</f>
        <v>DDRDQ_IL06_NIL14[7]</v>
      </c>
      <c r="C923" t="str" cm="1">
        <f t="array" ref="C923">_xlfn.TEXTJOIN(",",TRUE,_xlfn.UNIQUE(TRANSPOSE(_xlfn.MAP(_xlfn.XLOOKUP(A923,SITE1!$C$4:$C$1223,SITE1!$G$4:$L$1223),_xlfn.LAMBDA(_xlpm.x,IF(_xlpm.x&lt;&gt;"",TRIM(CLEAN(LEFT(_xlpm.x,FIND(".",_xlpm.x &amp; ".")-1))),""))))))</f>
        <v/>
      </c>
      <c r="D923">
        <v>125.08992000000001</v>
      </c>
      <c r="E923">
        <v>23.04288</v>
      </c>
      <c r="F923" t="str">
        <f>_xlfn.LET(_xlpm.raw,_xlfn.XLOOKUP(A923,SITE1!$C$4:$C$1223,SITE1!$E$4:$E$1223,_xlfn.XLOOKUP(A923,SITE1!$C$4:$C$1223,SITE1!$F$4:$F$1223)),_xlpm.cleanRaw,SUBSTITUTE(SUBSTITUTE(_xlpm.raw,"_PIN","."),"PIN","."),_xlpm.mainPart,MID(_xlpm.cleanRaw,2,FIND(".",_xlpm.cleanRaw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923" t="str">
        <f>_xlfn.LET(_xlpm.raw,_xlfn.XLOOKUP(A923,SITE3!$C$4:$C$1223,SITE3!$E$4:$E$1223,_xlfn.XLOOKUP(A923,SITE3!$C$4:$C$1223,SITE3!$F$4:$F$1223)),_xlpm.cleanRaw,SUBSTITUTE(_xlpm.raw,"_PIN","."),_xlpm.mainPart,MID(_xlpm.cleanRaw,2,FIND(".",_xlpm.cleanRaw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805071</v>
      </c>
      <c r="H923" t="str">
        <f>_xlfn.LET(_xlpm.raw,_xlfn.XLOOKUP(A923,SITE5!$C$4:$C$1223,SITE5!$E$4:$E$1223,_xlfn.XLOOKUP(A923,SITE5!$C$4:$C$1223,SITE5!$F$4:$F$1223)),_xlpm.cleanRaw,SUBSTITUTE(_xlpm.raw,"_PIN","."),_xlpm.mainPart,MID(_xlpm.cleanRaw,2,FIND(".",_xlpm.cleanRaw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I923" t="str">
        <f>_xlfn.LET(_xlpm.raw,_xlfn.XLOOKUP(A923,SITE5!$C$4:$C$1223,SITE5!$E$4:$E$1223,_xlfn.XLOOKUP(A923,SITE5!$C$4:$C$1223,SITE5!$F$4:$F$1223)),_xlpm.cleanRaw,SUBSTITUTE(_xlpm.raw,"_PIN","."),_xlpm.mainPart,MID(_xlpm.cleanRaw,2,FIND(".",_xlpm.cleanRaw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J923" t="str">
        <f>""</f>
        <v/>
      </c>
      <c r="K923" t="str">
        <f t="shared" si="14"/>
        <v>AN2;DDRDQ_IL06_NIL14[7];;125.08992;23.04288;609096;805071;701091;701091;</v>
      </c>
    </row>
    <row r="924" spans="1:11">
      <c r="A924" t="s">
        <v>1820</v>
      </c>
      <c r="B924" t="str">
        <f>_xlfn.XLOOKUP(A924,SITE1!$S$4:$S$1223,SITE1!$T$4:$T$1223)</f>
        <v>DDRDQ_IL06_NIL14[5]</v>
      </c>
      <c r="C924" t="str" cm="1">
        <f t="array" ref="C924">_xlfn.TEXTJOIN(",",TRUE,_xlfn.UNIQUE(TRANSPOSE(_xlfn.MAP(_xlfn.XLOOKUP(A924,SITE1!$C$4:$C$1223,SITE1!$G$4:$L$1223),_xlfn.LAMBDA(_xlpm.x,IF(_xlpm.x&lt;&gt;"",TRIM(CLEAN(LEFT(_xlpm.x,FIND(".",_xlpm.x &amp; ".")-1))),""))))))</f>
        <v/>
      </c>
      <c r="D924">
        <v>121.79808</v>
      </c>
      <c r="E924">
        <v>23.04288</v>
      </c>
      <c r="F924" t="str">
        <f>_xlfn.LET(_xlpm.raw,_xlfn.XLOOKUP(A924,SITE1!$C$4:$C$1223,SITE1!$E$4:$E$1223,_xlfn.XLOOKUP(A924,SITE1!$C$4:$C$1223,SITE1!$F$4:$F$1223)),_xlpm.cleanRaw,SUBSTITUTE(SUBSTITUTE(_xlpm.raw,"_PIN","."),"PIN","."),_xlpm.mainPart,MID(_xlpm.cleanRaw,2,FIND(".",_xlpm.cleanRaw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924" t="str">
        <f>_xlfn.LET(_xlpm.raw,_xlfn.XLOOKUP(A924,SITE3!$C$4:$C$1223,SITE3!$E$4:$E$1223,_xlfn.XLOOKUP(A924,SITE3!$C$4:$C$1223,SITE3!$F$4:$F$1223)),_xlpm.cleanRaw,SUBSTITUTE(_xlpm.raw,"_PIN","."),_xlpm.mainPart,MID(_xlpm.cleanRaw,2,FIND(".",_xlpm.cleanRaw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805073</v>
      </c>
      <c r="H924" t="str">
        <f>_xlfn.LET(_xlpm.raw,_xlfn.XLOOKUP(A924,SITE5!$C$4:$C$1223,SITE5!$E$4:$E$1223,_xlfn.XLOOKUP(A924,SITE5!$C$4:$C$1223,SITE5!$F$4:$F$1223)),_xlpm.cleanRaw,SUBSTITUTE(_xlpm.raw,"_PIN","."),_xlpm.mainPart,MID(_xlpm.cleanRaw,2,FIND(".",_xlpm.cleanRaw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I924" t="str">
        <f>_xlfn.LET(_xlpm.raw,_xlfn.XLOOKUP(A924,SITE5!$C$4:$C$1223,SITE5!$E$4:$E$1223,_xlfn.XLOOKUP(A924,SITE5!$C$4:$C$1223,SITE5!$F$4:$F$1223)),_xlpm.cleanRaw,SUBSTITUTE(_xlpm.raw,"_PIN","."),_xlpm.mainPart,MID(_xlpm.cleanRaw,2,FIND(".",_xlpm.cleanRaw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J924" t="str">
        <f>""</f>
        <v/>
      </c>
      <c r="K924" t="str">
        <f t="shared" si="14"/>
        <v>AN3;DDRDQ_IL06_NIL14[5];;121.79808;23.04288;609093;805073;701092;701092;</v>
      </c>
    </row>
    <row r="925" spans="1:11">
      <c r="A925" t="s">
        <v>3958</v>
      </c>
      <c r="B925" t="str">
        <f>_xlfn.XLOOKUP(A925,SITE1!$S$4:$S$1223,SITE1!$T$4:$T$1223)</f>
        <v>VSS</v>
      </c>
      <c r="C925" t="str" cm="1">
        <f t="array" ref="C925">_xlfn.TEXTJOIN(",",TRUE,_xlfn.UNIQUE(TRANSPOSE(_xlfn.MAP(_xlfn.XLOOKUP(A925,SITE1!$C$4:$C$1223,SITE1!$G$4:$L$1223),_xlfn.LAMBDA(_xlpm.x,IF(_xlpm.x&lt;&gt;"",TRIM(CLEAN(LEFT(_xlpm.x,FIND(".",_xlpm.x &amp; ".")-1))),""))))))</f>
        <v/>
      </c>
      <c r="D925">
        <v>118.50624000000001</v>
      </c>
      <c r="E925">
        <v>23.04288</v>
      </c>
      <c r="F925" t="str">
        <f>_xlfn.LET(_xlpm.raw,_xlfn.XLOOKUP(A925,SITE1!$C$4:$C$1223,SITE1!$E$4:$E$1223,_xlfn.XLOOKUP(A925,SITE1!$C$4:$C$1223,SITE1!$F$4:$F$1223)),_xlpm.cleanRaw,SUBSTITUTE(SUBSTITUTE(_xlpm.raw,"_PIN","."),"PIN","."),_xlpm.mainPart,MID(_xlpm.cleanRaw,2,FIND(".",_xlpm.cleanRaw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5" t="str">
        <f>_xlfn.LET(_xlpm.raw,_xlfn.XLOOKUP(A925,SITE3!$C$4:$C$1223,SITE3!$E$4:$E$1223,_xlfn.XLOOKUP(A925,SITE3!$C$4:$C$1223,SITE3!$F$4:$F$1223)),_xlpm.cleanRaw,SUBSTITUTE(_xlpm.raw,"_PIN","."),_xlpm.mainPart,MID(_xlpm.cleanRaw,2,FIND(".",_xlpm.cleanRaw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5" t="str">
        <f>_xlfn.LET(_xlpm.raw,_xlfn.XLOOKUP(A925,SITE5!$C$4:$C$1223,SITE5!$E$4:$E$1223,_xlfn.XLOOKUP(A925,SITE5!$C$4:$C$1223,SITE5!$F$4:$F$1223)),_xlpm.cleanRaw,SUBSTITUTE(_xlpm.raw,"_PIN","."),_xlpm.mainPart,MID(_xlpm.cleanRaw,2,FIND(".",_xlpm.cleanRaw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5" t="str">
        <f>_xlfn.LET(_xlpm.raw,_xlfn.XLOOKUP(A925,SITE5!$C$4:$C$1223,SITE5!$E$4:$E$1223,_xlfn.XLOOKUP(A925,SITE5!$C$4:$C$1223,SITE5!$F$4:$F$1223)),_xlpm.cleanRaw,SUBSTITUTE(_xlpm.raw,"_PIN","."),_xlpm.mainPart,MID(_xlpm.cleanRaw,2,FIND(".",_xlpm.cleanRaw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5" t="str">
        <f>""</f>
        <v/>
      </c>
      <c r="K925" t="str">
        <f t="shared" si="14"/>
        <v>AN4;VSS;;118.50624;23.04288;;;;;</v>
      </c>
    </row>
    <row r="926" spans="1:11">
      <c r="A926" t="s">
        <v>3959</v>
      </c>
      <c r="B926" t="str">
        <f>_xlfn.XLOOKUP(A926,SITE1!$S$4:$S$1223,SITE1!$T$4:$T$1223)</f>
        <v>VSS</v>
      </c>
      <c r="C926" t="str" cm="1">
        <f t="array" ref="C926">_xlfn.TEXTJOIN(",",TRUE,_xlfn.UNIQUE(TRANSPOSE(_xlfn.MAP(_xlfn.XLOOKUP(A926,SITE1!$C$4:$C$1223,SITE1!$G$4:$L$1223),_xlfn.LAMBDA(_xlpm.x,IF(_xlpm.x&lt;&gt;"",TRIM(CLEAN(LEFT(_xlpm.x,FIND(".",_xlpm.x &amp; ".")-1))),""))))))</f>
        <v/>
      </c>
      <c r="D926">
        <v>115.2144</v>
      </c>
      <c r="E926">
        <v>23.04288</v>
      </c>
      <c r="F926" t="str">
        <f>_xlfn.LET(_xlpm.raw,_xlfn.XLOOKUP(A926,SITE1!$C$4:$C$1223,SITE1!$E$4:$E$1223,_xlfn.XLOOKUP(A926,SITE1!$C$4:$C$1223,SITE1!$F$4:$F$1223)),_xlpm.cleanRaw,SUBSTITUTE(SUBSTITUTE(_xlpm.raw,"_PIN","."),"PIN","."),_xlpm.mainPart,MID(_xlpm.cleanRaw,2,FIND(".",_xlpm.cleanRaw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6" t="str">
        <f>_xlfn.LET(_xlpm.raw,_xlfn.XLOOKUP(A926,SITE3!$C$4:$C$1223,SITE3!$E$4:$E$1223,_xlfn.XLOOKUP(A926,SITE3!$C$4:$C$1223,SITE3!$F$4:$F$1223)),_xlpm.cleanRaw,SUBSTITUTE(_xlpm.raw,"_PIN","."),_xlpm.mainPart,MID(_xlpm.cleanRaw,2,FIND(".",_xlpm.cleanRaw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6" t="str">
        <f>_xlfn.LET(_xlpm.raw,_xlfn.XLOOKUP(A926,SITE5!$C$4:$C$1223,SITE5!$E$4:$E$1223,_xlfn.XLOOKUP(A926,SITE5!$C$4:$C$1223,SITE5!$F$4:$F$1223)),_xlpm.cleanRaw,SUBSTITUTE(_xlpm.raw,"_PIN","."),_xlpm.mainPart,MID(_xlpm.cleanRaw,2,FIND(".",_xlpm.cleanRaw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6" t="str">
        <f>_xlfn.LET(_xlpm.raw,_xlfn.XLOOKUP(A926,SITE5!$C$4:$C$1223,SITE5!$E$4:$E$1223,_xlfn.XLOOKUP(A926,SITE5!$C$4:$C$1223,SITE5!$F$4:$F$1223)),_xlpm.cleanRaw,SUBSTITUTE(_xlpm.raw,"_PIN","."),_xlpm.mainPart,MID(_xlpm.cleanRaw,2,FIND(".",_xlpm.cleanRaw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6" t="str">
        <f>""</f>
        <v/>
      </c>
      <c r="K926" t="str">
        <f t="shared" si="14"/>
        <v>AN5;VSS;;115.2144;23.04288;;;;;</v>
      </c>
    </row>
    <row r="927" spans="1:11">
      <c r="A927" t="s">
        <v>3960</v>
      </c>
      <c r="B927" t="str">
        <f>_xlfn.XLOOKUP(A927,SITE1!$S$4:$S$1223,SITE1!$T$4:$T$1223)</f>
        <v>VSS</v>
      </c>
      <c r="C927" t="str" cm="1">
        <f t="array" ref="C927">_xlfn.TEXTJOIN(",",TRUE,_xlfn.UNIQUE(TRANSPOSE(_xlfn.MAP(_xlfn.XLOOKUP(A927,SITE1!$C$4:$C$1223,SITE1!$G$4:$L$1223),_xlfn.LAMBDA(_xlpm.x,IF(_xlpm.x&lt;&gt;"",TRIM(CLEAN(LEFT(_xlpm.x,FIND(".",_xlpm.x &amp; ".")-1))),""))))))</f>
        <v/>
      </c>
      <c r="D927">
        <v>111.92256</v>
      </c>
      <c r="E927">
        <v>23.04288</v>
      </c>
      <c r="F927" t="str">
        <f>_xlfn.LET(_xlpm.raw,_xlfn.XLOOKUP(A927,SITE1!$C$4:$C$1223,SITE1!$E$4:$E$1223,_xlfn.XLOOKUP(A927,SITE1!$C$4:$C$1223,SITE1!$F$4:$F$1223)),_xlpm.cleanRaw,SUBSTITUTE(SUBSTITUTE(_xlpm.raw,"_PIN","."),"PIN","."),_xlpm.mainPart,MID(_xlpm.cleanRaw,2,FIND(".",_xlpm.cleanRaw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7" t="str">
        <f>_xlfn.LET(_xlpm.raw,_xlfn.XLOOKUP(A927,SITE3!$C$4:$C$1223,SITE3!$E$4:$E$1223,_xlfn.XLOOKUP(A927,SITE3!$C$4:$C$1223,SITE3!$F$4:$F$1223)),_xlpm.cleanRaw,SUBSTITUTE(_xlpm.raw,"_PIN","."),_xlpm.mainPart,MID(_xlpm.cleanRaw,2,FIND(".",_xlpm.cleanRaw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7" t="str">
        <f>_xlfn.LET(_xlpm.raw,_xlfn.XLOOKUP(A927,SITE5!$C$4:$C$1223,SITE5!$E$4:$E$1223,_xlfn.XLOOKUP(A927,SITE5!$C$4:$C$1223,SITE5!$F$4:$F$1223)),_xlpm.cleanRaw,SUBSTITUTE(_xlpm.raw,"_PIN","."),_xlpm.mainPart,MID(_xlpm.cleanRaw,2,FIND(".",_xlpm.cleanRaw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7" t="str">
        <f>_xlfn.LET(_xlpm.raw,_xlfn.XLOOKUP(A927,SITE5!$C$4:$C$1223,SITE5!$E$4:$E$1223,_xlfn.XLOOKUP(A927,SITE5!$C$4:$C$1223,SITE5!$F$4:$F$1223)),_xlpm.cleanRaw,SUBSTITUTE(_xlpm.raw,"_PIN","."),_xlpm.mainPart,MID(_xlpm.cleanRaw,2,FIND(".",_xlpm.cleanRaw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7" t="str">
        <f>""</f>
        <v/>
      </c>
      <c r="K927" t="str">
        <f t="shared" si="14"/>
        <v>AN6;VSS;;111.92256;23.04288;;;;;</v>
      </c>
    </row>
    <row r="928" spans="1:11">
      <c r="A928" t="s">
        <v>3961</v>
      </c>
      <c r="B928" t="str">
        <f>_xlfn.XLOOKUP(A928,SITE1!$S$4:$S$1223,SITE1!$T$4:$T$1223)</f>
        <v>VSS</v>
      </c>
      <c r="C928" t="str" cm="1">
        <f t="array" ref="C928">_xlfn.TEXTJOIN(",",TRUE,_xlfn.UNIQUE(TRANSPOSE(_xlfn.MAP(_xlfn.XLOOKUP(A928,SITE1!$C$4:$C$1223,SITE1!$G$4:$L$1223),_xlfn.LAMBDA(_xlpm.x,IF(_xlpm.x&lt;&gt;"",TRIM(CLEAN(LEFT(_xlpm.x,FIND(".",_xlpm.x &amp; ".")-1))),""))))))</f>
        <v/>
      </c>
      <c r="D928">
        <v>108.63072</v>
      </c>
      <c r="E928">
        <v>23.04288</v>
      </c>
      <c r="F928" t="str">
        <f>_xlfn.LET(_xlpm.raw,_xlfn.XLOOKUP(A928,SITE1!$C$4:$C$1223,SITE1!$E$4:$E$1223,_xlfn.XLOOKUP(A928,SITE1!$C$4:$C$1223,SITE1!$F$4:$F$1223)),_xlpm.cleanRaw,SUBSTITUTE(SUBSTITUTE(_xlpm.raw,"_PIN","."),"PIN","."),_xlpm.mainPart,MID(_xlpm.cleanRaw,2,FIND(".",_xlpm.cleanRaw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8" t="str">
        <f>_xlfn.LET(_xlpm.raw,_xlfn.XLOOKUP(A928,SITE3!$C$4:$C$1223,SITE3!$E$4:$E$1223,_xlfn.XLOOKUP(A928,SITE3!$C$4:$C$1223,SITE3!$F$4:$F$1223)),_xlpm.cleanRaw,SUBSTITUTE(_xlpm.raw,"_PIN","."),_xlpm.mainPart,MID(_xlpm.cleanRaw,2,FIND(".",_xlpm.cleanRaw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8" t="str">
        <f>_xlfn.LET(_xlpm.raw,_xlfn.XLOOKUP(A928,SITE5!$C$4:$C$1223,SITE5!$E$4:$E$1223,_xlfn.XLOOKUP(A928,SITE5!$C$4:$C$1223,SITE5!$F$4:$F$1223)),_xlpm.cleanRaw,SUBSTITUTE(_xlpm.raw,"_PIN","."),_xlpm.mainPart,MID(_xlpm.cleanRaw,2,FIND(".",_xlpm.cleanRaw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8" t="str">
        <f>_xlfn.LET(_xlpm.raw,_xlfn.XLOOKUP(A928,SITE5!$C$4:$C$1223,SITE5!$E$4:$E$1223,_xlfn.XLOOKUP(A928,SITE5!$C$4:$C$1223,SITE5!$F$4:$F$1223)),_xlpm.cleanRaw,SUBSTITUTE(_xlpm.raw,"_PIN","."),_xlpm.mainPart,MID(_xlpm.cleanRaw,2,FIND(".",_xlpm.cleanRaw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8" t="str">
        <f>""</f>
        <v/>
      </c>
      <c r="K928" t="str">
        <f t="shared" si="14"/>
        <v>AN7;VSS;;108.63072;23.04288;;;;;</v>
      </c>
    </row>
    <row r="929" spans="1:11">
      <c r="A929" t="s">
        <v>3962</v>
      </c>
      <c r="B929" t="str">
        <f>_xlfn.XLOOKUP(A929,SITE1!$S$4:$S$1223,SITE1!$T$4:$T$1223)</f>
        <v>VSS</v>
      </c>
      <c r="C929" t="str" cm="1">
        <f t="array" ref="C929">_xlfn.TEXTJOIN(",",TRUE,_xlfn.UNIQUE(TRANSPOSE(_xlfn.MAP(_xlfn.XLOOKUP(A929,SITE1!$C$4:$C$1223,SITE1!$G$4:$L$1223),_xlfn.LAMBDA(_xlpm.x,IF(_xlpm.x&lt;&gt;"",TRIM(CLEAN(LEFT(_xlpm.x,FIND(".",_xlpm.x &amp; ".")-1))),""))))))</f>
        <v/>
      </c>
      <c r="D929">
        <v>105.33887999999899</v>
      </c>
      <c r="E929">
        <v>23.04288</v>
      </c>
      <c r="F929" t="str">
        <f>_xlfn.LET(_xlpm.raw,_xlfn.XLOOKUP(A929,SITE1!$C$4:$C$1223,SITE1!$E$4:$E$1223,_xlfn.XLOOKUP(A929,SITE1!$C$4:$C$1223,SITE1!$F$4:$F$1223)),_xlpm.cleanRaw,SUBSTITUTE(SUBSTITUTE(_xlpm.raw,"_PIN","."),"PIN","."),_xlpm.mainPart,MID(_xlpm.cleanRaw,2,FIND(".",_xlpm.cleanRaw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9" t="str">
        <f>_xlfn.LET(_xlpm.raw,_xlfn.XLOOKUP(A929,SITE3!$C$4:$C$1223,SITE3!$E$4:$E$1223,_xlfn.XLOOKUP(A929,SITE3!$C$4:$C$1223,SITE3!$F$4:$F$1223)),_xlpm.cleanRaw,SUBSTITUTE(_xlpm.raw,"_PIN","."),_xlpm.mainPart,MID(_xlpm.cleanRaw,2,FIND(".",_xlpm.cleanRaw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9" t="str">
        <f>_xlfn.LET(_xlpm.raw,_xlfn.XLOOKUP(A929,SITE5!$C$4:$C$1223,SITE5!$E$4:$E$1223,_xlfn.XLOOKUP(A929,SITE5!$C$4:$C$1223,SITE5!$F$4:$F$1223)),_xlpm.cleanRaw,SUBSTITUTE(_xlpm.raw,"_PIN","."),_xlpm.mainPart,MID(_xlpm.cleanRaw,2,FIND(".",_xlpm.cleanRaw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9" t="str">
        <f>_xlfn.LET(_xlpm.raw,_xlfn.XLOOKUP(A929,SITE5!$C$4:$C$1223,SITE5!$E$4:$E$1223,_xlfn.XLOOKUP(A929,SITE5!$C$4:$C$1223,SITE5!$F$4:$F$1223)),_xlpm.cleanRaw,SUBSTITUTE(_xlpm.raw,"_PIN","."),_xlpm.mainPart,MID(_xlpm.cleanRaw,2,FIND(".",_xlpm.cleanRaw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9" t="str">
        <f>""</f>
        <v/>
      </c>
      <c r="K929" t="str">
        <f t="shared" si="14"/>
        <v>AN8;VSS;;105.338879999999;23.04288;;;;;</v>
      </c>
    </row>
    <row r="930" spans="1:11">
      <c r="A930" t="s">
        <v>3963</v>
      </c>
      <c r="B930" t="str">
        <f>_xlfn.XLOOKUP(A930,SITE1!$S$4:$S$1223,SITE1!$T$4:$T$1223)</f>
        <v>VSS</v>
      </c>
      <c r="C930" t="str" cm="1">
        <f t="array" ref="C930">_xlfn.TEXTJOIN(",",TRUE,_xlfn.UNIQUE(TRANSPOSE(_xlfn.MAP(_xlfn.XLOOKUP(A930,SITE1!$C$4:$C$1223,SITE1!$G$4:$L$1223),_xlfn.LAMBDA(_xlpm.x,IF(_xlpm.x&lt;&gt;"",TRIM(CLEAN(LEFT(_xlpm.x,FIND(".",_xlpm.x &amp; ".")-1))),""))))))</f>
        <v/>
      </c>
      <c r="D930">
        <v>102.04704</v>
      </c>
      <c r="E930">
        <v>23.04288</v>
      </c>
      <c r="F930" t="str">
        <f>_xlfn.LET(_xlpm.raw,_xlfn.XLOOKUP(A930,SITE1!$C$4:$C$1223,SITE1!$E$4:$E$1223,_xlfn.XLOOKUP(A930,SITE1!$C$4:$C$1223,SITE1!$F$4:$F$1223)),_xlpm.cleanRaw,SUBSTITUTE(SUBSTITUTE(_xlpm.raw,"_PIN","."),"PIN","."),_xlpm.mainPart,MID(_xlpm.cleanRaw,2,FIND(".",_xlpm.cleanRaw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0" t="str">
        <f>_xlfn.LET(_xlpm.raw,_xlfn.XLOOKUP(A930,SITE3!$C$4:$C$1223,SITE3!$E$4:$E$1223,_xlfn.XLOOKUP(A930,SITE3!$C$4:$C$1223,SITE3!$F$4:$F$1223)),_xlpm.cleanRaw,SUBSTITUTE(_xlpm.raw,"_PIN","."),_xlpm.mainPart,MID(_xlpm.cleanRaw,2,FIND(".",_xlpm.cleanRaw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0" t="str">
        <f>_xlfn.LET(_xlpm.raw,_xlfn.XLOOKUP(A930,SITE5!$C$4:$C$1223,SITE5!$E$4:$E$1223,_xlfn.XLOOKUP(A930,SITE5!$C$4:$C$1223,SITE5!$F$4:$F$1223)),_xlpm.cleanRaw,SUBSTITUTE(_xlpm.raw,"_PIN","."),_xlpm.mainPart,MID(_xlpm.cleanRaw,2,FIND(".",_xlpm.cleanRaw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0" t="str">
        <f>_xlfn.LET(_xlpm.raw,_xlfn.XLOOKUP(A930,SITE5!$C$4:$C$1223,SITE5!$E$4:$E$1223,_xlfn.XLOOKUP(A930,SITE5!$C$4:$C$1223,SITE5!$F$4:$F$1223)),_xlpm.cleanRaw,SUBSTITUTE(_xlpm.raw,"_PIN","."),_xlpm.mainPart,MID(_xlpm.cleanRaw,2,FIND(".",_xlpm.cleanRaw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0" t="str">
        <f>""</f>
        <v/>
      </c>
      <c r="K930" t="str">
        <f t="shared" si="14"/>
        <v>AN9;VSS;;102.04704;23.04288;;;;;</v>
      </c>
    </row>
    <row r="931" spans="1:11">
      <c r="A931" t="s">
        <v>2125</v>
      </c>
      <c r="B931" t="str">
        <f>_xlfn.XLOOKUP(A931,SITE1!$S$4:$S$1223,SITE1!$T$4:$T$1223)</f>
        <v>DDRDQ_IL14_NIL12[7]</v>
      </c>
      <c r="C931" t="str" cm="1">
        <f t="array" ref="C931">_xlfn.TEXTJOIN(",",TRUE,_xlfn.UNIQUE(TRANSPOSE(_xlfn.MAP(_xlfn.XLOOKUP(A931,SITE1!$C$4:$C$1223,SITE1!$G$4:$L$1223),_xlfn.LAMBDA(_xlpm.x,IF(_xlpm.x&lt;&gt;"",TRIM(CLEAN(LEFT(_xlpm.x,FIND(".",_xlpm.x &amp; ".")-1))),""))))))</f>
        <v/>
      </c>
      <c r="D931">
        <v>98.755200000000002</v>
      </c>
      <c r="E931">
        <v>23.04288</v>
      </c>
      <c r="F931" t="str">
        <f>_xlfn.LET(_xlpm.raw,_xlfn.XLOOKUP(A931,SITE1!$C$4:$C$1223,SITE1!$E$4:$E$1223,_xlfn.XLOOKUP(A931,SITE1!$C$4:$C$1223,SITE1!$F$4:$F$1223)),_xlpm.cleanRaw,SUBSTITUTE(SUBSTITUTE(_xlpm.raw,"_PIN","."),"PIN","."),_xlpm.mainPart,MID(_xlpm.cleanRaw,2,FIND(".",_xlpm.cleanRaw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931" t="str">
        <f>_xlfn.LET(_xlpm.raw,_xlfn.XLOOKUP(A931,SITE3!$C$4:$C$1223,SITE3!$E$4:$E$1223,_xlfn.XLOOKUP(A931,SITE3!$C$4:$C$1223,SITE3!$F$4:$F$1223)),_xlpm.cleanRaw,SUBSTITUTE(_xlpm.raw,"_PIN","."),_xlpm.mainPart,MID(_xlpm.cleanRaw,2,FIND(".",_xlpm.cleanRaw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803118</v>
      </c>
      <c r="H931" t="str">
        <f>_xlfn.LET(_xlpm.raw,_xlfn.XLOOKUP(A931,SITE5!$C$4:$C$1223,SITE5!$E$4:$E$1223,_xlfn.XLOOKUP(A931,SITE5!$C$4:$C$1223,SITE5!$F$4:$F$1223)),_xlpm.cleanRaw,SUBSTITUTE(_xlpm.raw,"_PIN","."),_xlpm.mainPart,MID(_xlpm.cleanRaw,2,FIND(".",_xlpm.cleanRaw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I931" t="str">
        <f>_xlfn.LET(_xlpm.raw,_xlfn.XLOOKUP(A931,SITE5!$C$4:$C$1223,SITE5!$E$4:$E$1223,_xlfn.XLOOKUP(A931,SITE5!$C$4:$C$1223,SITE5!$F$4:$F$1223)),_xlpm.cleanRaw,SUBSTITUTE(_xlpm.raw,"_PIN","."),_xlpm.mainPart,MID(_xlpm.cleanRaw,2,FIND(".",_xlpm.cleanRaw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J931" t="str">
        <f>""</f>
        <v/>
      </c>
      <c r="K931" t="str">
        <f t="shared" si="14"/>
        <v>AN10;DDRDQ_IL14_NIL12[7];;98.7552;23.04288;606116;803118;704116;704116;</v>
      </c>
    </row>
    <row r="932" spans="1:11">
      <c r="A932" t="s">
        <v>2461</v>
      </c>
      <c r="B932" t="str">
        <f>_xlfn.XLOOKUP(A932,SITE1!$S$4:$S$1223,SITE1!$T$4:$T$1223)</f>
        <v>DDRDQSP_IL14_NIL12</v>
      </c>
      <c r="C932" t="str" cm="1">
        <f t="array" ref="C932">_xlfn.TEXTJOIN(",",TRUE,_xlfn.UNIQUE(TRANSPOSE(_xlfn.MAP(_xlfn.XLOOKUP(A932,SITE1!$C$4:$C$1223,SITE1!$G$4:$L$1223),_xlfn.LAMBDA(_xlpm.x,IF(_xlpm.x&lt;&gt;"",TRIM(CLEAN(LEFT(_xlpm.x,FIND(".",_xlpm.x &amp; ".")-1))),""))))))</f>
        <v/>
      </c>
      <c r="D932">
        <v>95.463359999999597</v>
      </c>
      <c r="E932">
        <v>23.04288</v>
      </c>
      <c r="F932" t="str">
        <f>_xlfn.LET(_xlpm.raw,_xlfn.XLOOKUP(A932,SITE1!$C$4:$C$1223,SITE1!$E$4:$E$1223,_xlfn.XLOOKUP(A932,SITE1!$C$4:$C$1223,SITE1!$F$4:$F$1223)),_xlpm.cleanRaw,SUBSTITUTE(SUBSTITUTE(_xlpm.raw,"_PIN","."),"PIN","."),_xlpm.mainPart,MID(_xlpm.cleanRaw,2,FIND(".",_xlpm.cleanRaw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932" t="str">
        <f>_xlfn.LET(_xlpm.raw,_xlfn.XLOOKUP(A932,SITE3!$C$4:$C$1223,SITE3!$E$4:$E$1223,_xlfn.XLOOKUP(A932,SITE3!$C$4:$C$1223,SITE3!$F$4:$F$1223)),_xlpm.cleanRaw,SUBSTITUTE(_xlpm.raw,"_PIN","."),_xlpm.mainPart,MID(_xlpm.cleanRaw,2,FIND(".",_xlpm.cleanRaw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803115</v>
      </c>
      <c r="H932" t="str">
        <f>_xlfn.LET(_xlpm.raw,_xlfn.XLOOKUP(A932,SITE5!$C$4:$C$1223,SITE5!$E$4:$E$1223,_xlfn.XLOOKUP(A932,SITE5!$C$4:$C$1223,SITE5!$F$4:$F$1223)),_xlpm.cleanRaw,SUBSTITUTE(_xlpm.raw,"_PIN","."),_xlpm.mainPart,MID(_xlpm.cleanRaw,2,FIND(".",_xlpm.cleanRaw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I932" t="str">
        <f>_xlfn.LET(_xlpm.raw,_xlfn.XLOOKUP(A932,SITE5!$C$4:$C$1223,SITE5!$E$4:$E$1223,_xlfn.XLOOKUP(A932,SITE5!$C$4:$C$1223,SITE5!$F$4:$F$1223)),_xlpm.cleanRaw,SUBSTITUTE(_xlpm.raw,"_PIN","."),_xlpm.mainPart,MID(_xlpm.cleanRaw,2,FIND(".",_xlpm.cleanRaw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J932" t="str">
        <f>""</f>
        <v/>
      </c>
      <c r="K932" t="str">
        <f t="shared" si="14"/>
        <v>AN11;DDRDQSP_IL14_NIL12;;95.4633599999996;23.04288;606115;803115;704115;704115;</v>
      </c>
    </row>
    <row r="933" spans="1:11">
      <c r="A933" t="s">
        <v>2362</v>
      </c>
      <c r="B933" t="str">
        <f>_xlfn.XLOOKUP(A933,SITE1!$S$4:$S$1223,SITE1!$T$4:$T$1223)</f>
        <v>DDRDQSN_IL14_NIL12</v>
      </c>
      <c r="C933" t="str" cm="1">
        <f t="array" ref="C933">_xlfn.TEXTJOIN(",",TRUE,_xlfn.UNIQUE(TRANSPOSE(_xlfn.MAP(_xlfn.XLOOKUP(A933,SITE1!$C$4:$C$1223,SITE1!$G$4:$L$1223),_xlfn.LAMBDA(_xlpm.x,IF(_xlpm.x&lt;&gt;"",TRIM(CLEAN(LEFT(_xlpm.x,FIND(".",_xlpm.x &amp; ".")-1))),""))))))</f>
        <v/>
      </c>
      <c r="D933">
        <v>92.171519999999603</v>
      </c>
      <c r="E933">
        <v>23.04288</v>
      </c>
      <c r="F933" t="str">
        <f>_xlfn.LET(_xlpm.raw,_xlfn.XLOOKUP(A933,SITE1!$C$4:$C$1223,SITE1!$E$4:$E$1223,_xlfn.XLOOKUP(A933,SITE1!$C$4:$C$1223,SITE1!$F$4:$F$1223)),_xlpm.cleanRaw,SUBSTITUTE(SUBSTITUTE(_xlpm.raw,"_PIN","."),"PIN","."),_xlpm.mainPart,MID(_xlpm.cleanRaw,2,FIND(".",_xlpm.cleanRaw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933" t="str">
        <f>_xlfn.LET(_xlpm.raw,_xlfn.XLOOKUP(A933,SITE3!$C$4:$C$1223,SITE3!$E$4:$E$1223,_xlfn.XLOOKUP(A933,SITE3!$C$4:$C$1223,SITE3!$F$4:$F$1223)),_xlpm.cleanRaw,SUBSTITUTE(_xlpm.raw,"_PIN","."),_xlpm.mainPart,MID(_xlpm.cleanRaw,2,FIND(".",_xlpm.cleanRaw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803113</v>
      </c>
      <c r="H933" t="str">
        <f>_xlfn.LET(_xlpm.raw,_xlfn.XLOOKUP(A933,SITE5!$C$4:$C$1223,SITE5!$E$4:$E$1223,_xlfn.XLOOKUP(A933,SITE5!$C$4:$C$1223,SITE5!$F$4:$F$1223)),_xlpm.cleanRaw,SUBSTITUTE(_xlpm.raw,"_PIN","."),_xlpm.mainPart,MID(_xlpm.cleanRaw,2,FIND(".",_xlpm.cleanRaw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I933" t="str">
        <f>_xlfn.LET(_xlpm.raw,_xlfn.XLOOKUP(A933,SITE5!$C$4:$C$1223,SITE5!$E$4:$E$1223,_xlfn.XLOOKUP(A933,SITE5!$C$4:$C$1223,SITE5!$F$4:$F$1223)),_xlpm.cleanRaw,SUBSTITUTE(_xlpm.raw,"_PIN","."),_xlpm.mainPart,MID(_xlpm.cleanRaw,2,FIND(".",_xlpm.cleanRaw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J933" t="str">
        <f>""</f>
        <v/>
      </c>
      <c r="K933" t="str">
        <f t="shared" si="14"/>
        <v>AN12;DDRDQSN_IL14_NIL12;;92.1715199999996;23.04288;606117;803113;704117;704117;</v>
      </c>
    </row>
    <row r="934" spans="1:11">
      <c r="A934" t="s">
        <v>3939</v>
      </c>
      <c r="B934" t="str">
        <f>_xlfn.XLOOKUP(A934,SITE1!$S$4:$S$1223,SITE1!$T$4:$T$1223)</f>
        <v>VSS</v>
      </c>
      <c r="C934" t="str" cm="1">
        <f t="array" ref="C934">_xlfn.TEXTJOIN(",",TRUE,_xlfn.UNIQUE(TRANSPOSE(_xlfn.MAP(_xlfn.XLOOKUP(A934,SITE1!$C$4:$C$1223,SITE1!$G$4:$L$1223),_xlfn.LAMBDA(_xlpm.x,IF(_xlpm.x&lt;&gt;"",TRIM(CLEAN(LEFT(_xlpm.x,FIND(".",_xlpm.x &amp; ".")-1))),""))))))</f>
        <v/>
      </c>
      <c r="D934">
        <v>88.879679999999595</v>
      </c>
      <c r="E934">
        <v>23.04288</v>
      </c>
      <c r="F934" t="str">
        <f>_xlfn.LET(_xlpm.raw,_xlfn.XLOOKUP(A934,SITE1!$C$4:$C$1223,SITE1!$E$4:$E$1223,_xlfn.XLOOKUP(A934,SITE1!$C$4:$C$1223,SITE1!$F$4:$F$1223)),_xlpm.cleanRaw,SUBSTITUTE(SUBSTITUTE(_xlpm.raw,"_PIN","."),"PIN","."),_xlpm.mainPart,MID(_xlpm.cleanRaw,2,FIND(".",_xlpm.cleanRaw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4" t="str">
        <f>_xlfn.LET(_xlpm.raw,_xlfn.XLOOKUP(A934,SITE3!$C$4:$C$1223,SITE3!$E$4:$E$1223,_xlfn.XLOOKUP(A934,SITE3!$C$4:$C$1223,SITE3!$F$4:$F$1223)),_xlpm.cleanRaw,SUBSTITUTE(_xlpm.raw,"_PIN","."),_xlpm.mainPart,MID(_xlpm.cleanRaw,2,FIND(".",_xlpm.cleanRaw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4" t="str">
        <f>_xlfn.LET(_xlpm.raw,_xlfn.XLOOKUP(A934,SITE5!$C$4:$C$1223,SITE5!$E$4:$E$1223,_xlfn.XLOOKUP(A934,SITE5!$C$4:$C$1223,SITE5!$F$4:$F$1223)),_xlpm.cleanRaw,SUBSTITUTE(_xlpm.raw,"_PIN","."),_xlpm.mainPart,MID(_xlpm.cleanRaw,2,FIND(".",_xlpm.cleanRaw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4" t="str">
        <f>_xlfn.LET(_xlpm.raw,_xlfn.XLOOKUP(A934,SITE5!$C$4:$C$1223,SITE5!$E$4:$E$1223,_xlfn.XLOOKUP(A934,SITE5!$C$4:$C$1223,SITE5!$F$4:$F$1223)),_xlpm.cleanRaw,SUBSTITUTE(_xlpm.raw,"_PIN","."),_xlpm.mainPart,MID(_xlpm.cleanRaw,2,FIND(".",_xlpm.cleanRaw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4" t="str">
        <f>""</f>
        <v/>
      </c>
      <c r="K934" t="str">
        <f t="shared" si="14"/>
        <v>AN13;VSS;;88.8796799999996;23.04288;;;;;</v>
      </c>
    </row>
    <row r="935" spans="1:11">
      <c r="A935" t="s">
        <v>3940</v>
      </c>
      <c r="B935" t="str">
        <f>_xlfn.XLOOKUP(A935,SITE1!$S$4:$S$1223,SITE1!$T$4:$T$1223)</f>
        <v>VSS</v>
      </c>
      <c r="C935" t="str" cm="1">
        <f t="array" ref="C935">_xlfn.TEXTJOIN(",",TRUE,_xlfn.UNIQUE(TRANSPOSE(_xlfn.MAP(_xlfn.XLOOKUP(A935,SITE1!$C$4:$C$1223,SITE1!$G$4:$L$1223),_xlfn.LAMBDA(_xlpm.x,IF(_xlpm.x&lt;&gt;"",TRIM(CLEAN(LEFT(_xlpm.x,FIND(".",_xlpm.x &amp; ".")-1))),""))))))</f>
        <v/>
      </c>
      <c r="D935">
        <v>85.58784</v>
      </c>
      <c r="E935">
        <v>23.04288</v>
      </c>
      <c r="F935" t="str">
        <f>_xlfn.LET(_xlpm.raw,_xlfn.XLOOKUP(A935,SITE1!$C$4:$C$1223,SITE1!$E$4:$E$1223,_xlfn.XLOOKUP(A935,SITE1!$C$4:$C$1223,SITE1!$F$4:$F$1223)),_xlpm.cleanRaw,SUBSTITUTE(SUBSTITUTE(_xlpm.raw,"_PIN","."),"PIN","."),_xlpm.mainPart,MID(_xlpm.cleanRaw,2,FIND(".",_xlpm.cleanRaw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5" t="str">
        <f>_xlfn.LET(_xlpm.raw,_xlfn.XLOOKUP(A935,SITE3!$C$4:$C$1223,SITE3!$E$4:$E$1223,_xlfn.XLOOKUP(A935,SITE3!$C$4:$C$1223,SITE3!$F$4:$F$1223)),_xlpm.cleanRaw,SUBSTITUTE(_xlpm.raw,"_PIN","."),_xlpm.mainPart,MID(_xlpm.cleanRaw,2,FIND(".",_xlpm.cleanRaw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5" t="str">
        <f>_xlfn.LET(_xlpm.raw,_xlfn.XLOOKUP(A935,SITE5!$C$4:$C$1223,SITE5!$E$4:$E$1223,_xlfn.XLOOKUP(A935,SITE5!$C$4:$C$1223,SITE5!$F$4:$F$1223)),_xlpm.cleanRaw,SUBSTITUTE(_xlpm.raw,"_PIN","."),_xlpm.mainPart,MID(_xlpm.cleanRaw,2,FIND(".",_xlpm.cleanRaw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5" t="str">
        <f>_xlfn.LET(_xlpm.raw,_xlfn.XLOOKUP(A935,SITE5!$C$4:$C$1223,SITE5!$E$4:$E$1223,_xlfn.XLOOKUP(A935,SITE5!$C$4:$C$1223,SITE5!$F$4:$F$1223)),_xlpm.cleanRaw,SUBSTITUTE(_xlpm.raw,"_PIN","."),_xlpm.mainPart,MID(_xlpm.cleanRaw,2,FIND(".",_xlpm.cleanRaw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5" t="str">
        <f>""</f>
        <v/>
      </c>
      <c r="K935" t="str">
        <f t="shared" si="14"/>
        <v>AN14;VSS;;85.58784;23.04288;;;;;</v>
      </c>
    </row>
    <row r="936" spans="1:11">
      <c r="A936" t="s">
        <v>1276</v>
      </c>
      <c r="B936" t="str">
        <f>_xlfn.XLOOKUP(A936,SITE1!$S$4:$S$1223,SITE1!$T$4:$T$1223)</f>
        <v>DDR1_CS_N[1]</v>
      </c>
      <c r="C936" t="str" cm="1">
        <f t="array" ref="C936">_xlfn.TEXTJOIN(",",TRUE,_xlfn.UNIQUE(TRANSPOSE(_xlfn.MAP(_xlfn.XLOOKUP(A936,SITE1!$C$4:$C$1223,SITE1!$G$4:$L$1223),_xlfn.LAMBDA(_xlpm.x,IF(_xlpm.x&lt;&gt;"",TRIM(CLEAN(LEFT(_xlpm.x,FIND(".",_xlpm.x &amp; ".")-1))),""))))))</f>
        <v/>
      </c>
      <c r="D936">
        <v>82.296000000000006</v>
      </c>
      <c r="E936">
        <v>23.04288</v>
      </c>
      <c r="F936" t="str">
        <f>_xlfn.LET(_xlpm.raw,_xlfn.XLOOKUP(A936,SITE1!$C$4:$C$1223,SITE1!$E$4:$E$1223,_xlfn.XLOOKUP(A936,SITE1!$C$4:$C$1223,SITE1!$F$4:$F$1223)),_xlpm.cleanRaw,SUBSTITUTE(SUBSTITUTE(_xlpm.raw,"_PIN","."),"PIN","."),_xlpm.mainPart,MID(_xlpm.cleanRaw,2,FIND(".",_xlpm.cleanRaw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936" t="str">
        <f>_xlfn.LET(_xlpm.raw,_xlfn.XLOOKUP(A936,SITE3!$C$4:$C$1223,SITE3!$E$4:$E$1223,_xlfn.XLOOKUP(A936,SITE3!$C$4:$C$1223,SITE3!$F$4:$F$1223)),_xlpm.cleanRaw,SUBSTITUTE(_xlpm.raw,"_PIN","."),_xlpm.mainPart,MID(_xlpm.cleanRaw,2,FIND(".",_xlpm.cleanRaw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806099</v>
      </c>
      <c r="H936" t="str">
        <f>_xlfn.LET(_xlpm.raw,_xlfn.XLOOKUP(A936,SITE5!$C$4:$C$1223,SITE5!$E$4:$E$1223,_xlfn.XLOOKUP(A936,SITE5!$C$4:$C$1223,SITE5!$F$4:$F$1223)),_xlpm.cleanRaw,SUBSTITUTE(_xlpm.raw,"_PIN","."),_xlpm.mainPart,MID(_xlpm.cleanRaw,2,FIND(".",_xlpm.cleanRaw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I936" t="str">
        <f>_xlfn.LET(_xlpm.raw,_xlfn.XLOOKUP(A936,SITE5!$C$4:$C$1223,SITE5!$E$4:$E$1223,_xlfn.XLOOKUP(A936,SITE5!$C$4:$C$1223,SITE5!$F$4:$F$1223)),_xlpm.cleanRaw,SUBSTITUTE(_xlpm.raw,"_PIN","."),_xlpm.mainPart,MID(_xlpm.cleanRaw,2,FIND(".",_xlpm.cleanRaw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J936" t="str">
        <f>""</f>
        <v/>
      </c>
      <c r="K936" t="str">
        <f t="shared" si="14"/>
        <v>AN15;DDR1_CS_N[1];;82.296;23.04288;608054;806099;702079;702079;</v>
      </c>
    </row>
    <row r="937" spans="1:11">
      <c r="A937" t="s">
        <v>3941</v>
      </c>
      <c r="B937" t="str">
        <f>_xlfn.XLOOKUP(A937,SITE1!$S$4:$S$1223,SITE1!$T$4:$T$1223)</f>
        <v>VSS</v>
      </c>
      <c r="C937" t="str" cm="1">
        <f t="array" ref="C937">_xlfn.TEXTJOIN(",",TRUE,_xlfn.UNIQUE(TRANSPOSE(_xlfn.MAP(_xlfn.XLOOKUP(A937,SITE1!$C$4:$C$1223,SITE1!$G$4:$L$1223),_xlfn.LAMBDA(_xlpm.x,IF(_xlpm.x&lt;&gt;"",TRIM(CLEAN(LEFT(_xlpm.x,FIND(".",_xlpm.x &amp; ".")-1))),""))))))</f>
        <v/>
      </c>
      <c r="D937">
        <v>79.004159999999999</v>
      </c>
      <c r="E937">
        <v>23.04288</v>
      </c>
      <c r="F937" t="str">
        <f>_xlfn.LET(_xlpm.raw,_xlfn.XLOOKUP(A937,SITE1!$C$4:$C$1223,SITE1!$E$4:$E$1223,_xlfn.XLOOKUP(A937,SITE1!$C$4:$C$1223,SITE1!$F$4:$F$1223)),_xlpm.cleanRaw,SUBSTITUTE(SUBSTITUTE(_xlpm.raw,"_PIN","."),"PIN","."),_xlpm.mainPart,MID(_xlpm.cleanRaw,2,FIND(".",_xlpm.cleanRaw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7" t="str">
        <f>_xlfn.LET(_xlpm.raw,_xlfn.XLOOKUP(A937,SITE3!$C$4:$C$1223,SITE3!$E$4:$E$1223,_xlfn.XLOOKUP(A937,SITE3!$C$4:$C$1223,SITE3!$F$4:$F$1223)),_xlpm.cleanRaw,SUBSTITUTE(_xlpm.raw,"_PIN","."),_xlpm.mainPart,MID(_xlpm.cleanRaw,2,FIND(".",_xlpm.cleanRaw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7" t="str">
        <f>_xlfn.LET(_xlpm.raw,_xlfn.XLOOKUP(A937,SITE5!$C$4:$C$1223,SITE5!$E$4:$E$1223,_xlfn.XLOOKUP(A937,SITE5!$C$4:$C$1223,SITE5!$F$4:$F$1223)),_xlpm.cleanRaw,SUBSTITUTE(_xlpm.raw,"_PIN","."),_xlpm.mainPart,MID(_xlpm.cleanRaw,2,FIND(".",_xlpm.cleanRaw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7" t="str">
        <f>_xlfn.LET(_xlpm.raw,_xlfn.XLOOKUP(A937,SITE5!$C$4:$C$1223,SITE5!$E$4:$E$1223,_xlfn.XLOOKUP(A937,SITE5!$C$4:$C$1223,SITE5!$F$4:$F$1223)),_xlpm.cleanRaw,SUBSTITUTE(_xlpm.raw,"_PIN","."),_xlpm.mainPart,MID(_xlpm.cleanRaw,2,FIND(".",_xlpm.cleanRaw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7" t="str">
        <f>""</f>
        <v/>
      </c>
      <c r="K937" t="str">
        <f t="shared" si="14"/>
        <v>AN16;VSS;;79.00416;23.04288;;;;;</v>
      </c>
    </row>
    <row r="938" spans="1:11">
      <c r="A938" t="s">
        <v>1270</v>
      </c>
      <c r="B938" t="str">
        <f>_xlfn.XLOOKUP(A938,SITE1!$S$4:$S$1223,SITE1!$T$4:$T$1223)</f>
        <v>DDR1_CS_N[0]</v>
      </c>
      <c r="C938" t="str" cm="1">
        <f t="array" ref="C938">_xlfn.TEXTJOIN(",",TRUE,_xlfn.UNIQUE(TRANSPOSE(_xlfn.MAP(_xlfn.XLOOKUP(A938,SITE1!$C$4:$C$1223,SITE1!$G$4:$L$1223),_xlfn.LAMBDA(_xlpm.x,IF(_xlpm.x&lt;&gt;"",TRIM(CLEAN(LEFT(_xlpm.x,FIND(".",_xlpm.x &amp; ".")-1))),""))))))</f>
        <v/>
      </c>
      <c r="D938">
        <v>75.712320000000005</v>
      </c>
      <c r="E938">
        <v>23.04288</v>
      </c>
      <c r="F938" t="str">
        <f>_xlfn.LET(_xlpm.raw,_xlfn.XLOOKUP(A938,SITE1!$C$4:$C$1223,SITE1!$E$4:$E$1223,_xlfn.XLOOKUP(A938,SITE1!$C$4:$C$1223,SITE1!$F$4:$F$1223)),_xlpm.cleanRaw,SUBSTITUTE(SUBSTITUTE(_xlpm.raw,"_PIN","."),"PIN","."),_xlpm.mainPart,MID(_xlpm.cleanRaw,2,FIND(".",_xlpm.cleanRaw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938" t="str">
        <f>_xlfn.LET(_xlpm.raw,_xlfn.XLOOKUP(A938,SITE3!$C$4:$C$1223,SITE3!$E$4:$E$1223,_xlfn.XLOOKUP(A938,SITE3!$C$4:$C$1223,SITE3!$F$4:$F$1223)),_xlpm.cleanRaw,SUBSTITUTE(_xlpm.raw,"_PIN","."),_xlpm.mainPart,MID(_xlpm.cleanRaw,2,FIND(".",_xlpm.cleanRaw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806120</v>
      </c>
      <c r="H938" t="str">
        <f>_xlfn.LET(_xlpm.raw,_xlfn.XLOOKUP(A938,SITE5!$C$4:$C$1223,SITE5!$E$4:$E$1223,_xlfn.XLOOKUP(A938,SITE5!$C$4:$C$1223,SITE5!$F$4:$F$1223)),_xlpm.cleanRaw,SUBSTITUTE(_xlpm.raw,"_PIN","."),_xlpm.mainPart,MID(_xlpm.cleanRaw,2,FIND(".",_xlpm.cleanRaw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I938" t="str">
        <f>_xlfn.LET(_xlpm.raw,_xlfn.XLOOKUP(A938,SITE5!$C$4:$C$1223,SITE5!$E$4:$E$1223,_xlfn.XLOOKUP(A938,SITE5!$C$4:$C$1223,SITE5!$F$4:$F$1223)),_xlpm.cleanRaw,SUBSTITUTE(_xlpm.raw,"_PIN","."),_xlpm.mainPart,MID(_xlpm.cleanRaw,2,FIND(".",_xlpm.cleanRaw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J938" t="str">
        <f>""</f>
        <v/>
      </c>
      <c r="K938" t="str">
        <f t="shared" si="14"/>
        <v>AN17;DDR1_CS_N[0];;75.71232;23.04288;607007;806120;703006;703006;</v>
      </c>
    </row>
    <row r="939" spans="1:11">
      <c r="A939" t="s">
        <v>3942</v>
      </c>
      <c r="B939" t="str">
        <f>_xlfn.XLOOKUP(A939,SITE1!$S$4:$S$1223,SITE1!$T$4:$T$1223)</f>
        <v>VSS</v>
      </c>
      <c r="C939" t="str" cm="1">
        <f t="array" ref="C939">_xlfn.TEXTJOIN(",",TRUE,_xlfn.UNIQUE(TRANSPOSE(_xlfn.MAP(_xlfn.XLOOKUP(A939,SITE1!$C$4:$C$1223,SITE1!$G$4:$L$1223),_xlfn.LAMBDA(_xlpm.x,IF(_xlpm.x&lt;&gt;"",TRIM(CLEAN(LEFT(_xlpm.x,FIND(".",_xlpm.x &amp; ".")-1))),""))))))</f>
        <v/>
      </c>
      <c r="D939">
        <v>72.420479999999998</v>
      </c>
      <c r="E939">
        <v>23.04288</v>
      </c>
      <c r="F939" t="str">
        <f>_xlfn.LET(_xlpm.raw,_xlfn.XLOOKUP(A939,SITE1!$C$4:$C$1223,SITE1!$E$4:$E$1223,_xlfn.XLOOKUP(A939,SITE1!$C$4:$C$1223,SITE1!$F$4:$F$1223)),_xlpm.cleanRaw,SUBSTITUTE(SUBSTITUTE(_xlpm.raw,"_PIN","."),"PIN","."),_xlpm.mainPart,MID(_xlpm.cleanRaw,2,FIND(".",_xlpm.cleanRaw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9" t="str">
        <f>_xlfn.LET(_xlpm.raw,_xlfn.XLOOKUP(A939,SITE3!$C$4:$C$1223,SITE3!$E$4:$E$1223,_xlfn.XLOOKUP(A939,SITE3!$C$4:$C$1223,SITE3!$F$4:$F$1223)),_xlpm.cleanRaw,SUBSTITUTE(_xlpm.raw,"_PIN","."),_xlpm.mainPart,MID(_xlpm.cleanRaw,2,FIND(".",_xlpm.cleanRaw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9" t="str">
        <f>_xlfn.LET(_xlpm.raw,_xlfn.XLOOKUP(A939,SITE5!$C$4:$C$1223,SITE5!$E$4:$E$1223,_xlfn.XLOOKUP(A939,SITE5!$C$4:$C$1223,SITE5!$F$4:$F$1223)),_xlpm.cleanRaw,SUBSTITUTE(_xlpm.raw,"_PIN","."),_xlpm.mainPart,MID(_xlpm.cleanRaw,2,FIND(".",_xlpm.cleanRaw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9" t="str">
        <f>_xlfn.LET(_xlpm.raw,_xlfn.XLOOKUP(A939,SITE5!$C$4:$C$1223,SITE5!$E$4:$E$1223,_xlfn.XLOOKUP(A939,SITE5!$C$4:$C$1223,SITE5!$F$4:$F$1223)),_xlpm.cleanRaw,SUBSTITUTE(_xlpm.raw,"_PIN","."),_xlpm.mainPart,MID(_xlpm.cleanRaw,2,FIND(".",_xlpm.cleanRaw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9" t="str">
        <f>""</f>
        <v/>
      </c>
      <c r="K939" t="str">
        <f t="shared" si="14"/>
        <v>AN18;VSS;;72.42048;23.04288;;;;;</v>
      </c>
    </row>
    <row r="940" spans="1:11">
      <c r="A940" t="s">
        <v>1176</v>
      </c>
      <c r="B940" t="str">
        <f>_xlfn.XLOOKUP(A940,SITE1!$S$4:$S$1223,SITE1!$T$4:$T$1223)</f>
        <v>DDR1_BA[1]</v>
      </c>
      <c r="C940" t="str" cm="1">
        <f t="array" ref="C940">_xlfn.TEXTJOIN(",",TRUE,_xlfn.UNIQUE(TRANSPOSE(_xlfn.MAP(_xlfn.XLOOKUP(A940,SITE1!$C$4:$C$1223,SITE1!$G$4:$L$1223),_xlfn.LAMBDA(_xlpm.x,IF(_xlpm.x&lt;&gt;"",TRIM(CLEAN(LEFT(_xlpm.x,FIND(".",_xlpm.x &amp; ".")-1))),""))))))</f>
        <v/>
      </c>
      <c r="D940">
        <v>69.128639999999905</v>
      </c>
      <c r="E940">
        <v>23.04288</v>
      </c>
      <c r="F940" t="str">
        <f>_xlfn.LET(_xlpm.raw,_xlfn.XLOOKUP(A940,SITE1!$C$4:$C$1223,SITE1!$E$4:$E$1223,_xlfn.XLOOKUP(A940,SITE1!$C$4:$C$1223,SITE1!$F$4:$F$1223)),_xlpm.cleanRaw,SUBSTITUTE(SUBSTITUTE(_xlpm.raw,"_PIN","."),"PIN","."),_xlpm.mainPart,MID(_xlpm.cleanRaw,2,FIND(".",_xlpm.cleanRaw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940" t="str">
        <f>_xlfn.LET(_xlpm.raw,_xlfn.XLOOKUP(A940,SITE3!$C$4:$C$1223,SITE3!$E$4:$E$1223,_xlfn.XLOOKUP(A940,SITE3!$C$4:$C$1223,SITE3!$F$4:$F$1223)),_xlpm.cleanRaw,SUBSTITUTE(_xlpm.raw,"_PIN","."),_xlpm.mainPart,MID(_xlpm.cleanRaw,2,FIND(".",_xlpm.cleanRaw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805075</v>
      </c>
      <c r="H940" t="str">
        <f>_xlfn.LET(_xlpm.raw,_xlfn.XLOOKUP(A940,SITE5!$C$4:$C$1223,SITE5!$E$4:$E$1223,_xlfn.XLOOKUP(A940,SITE5!$C$4:$C$1223,SITE5!$F$4:$F$1223)),_xlpm.cleanRaw,SUBSTITUTE(_xlpm.raw,"_PIN","."),_xlpm.mainPart,MID(_xlpm.cleanRaw,2,FIND(".",_xlpm.cleanRaw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I940" t="str">
        <f>_xlfn.LET(_xlpm.raw,_xlfn.XLOOKUP(A940,SITE5!$C$4:$C$1223,SITE5!$E$4:$E$1223,_xlfn.XLOOKUP(A940,SITE5!$C$4:$C$1223,SITE5!$F$4:$F$1223)),_xlpm.cleanRaw,SUBSTITUTE(_xlpm.raw,"_PIN","."),_xlpm.mainPart,MID(_xlpm.cleanRaw,2,FIND(".",_xlpm.cleanRaw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J940" t="str">
        <f>""</f>
        <v/>
      </c>
      <c r="K940" t="str">
        <f t="shared" si="14"/>
        <v>AN19;DDR1_BA[1];;69.1286399999999;23.04288;607038;805075;703037;703037;</v>
      </c>
    </row>
    <row r="941" spans="1:11">
      <c r="A941" t="s">
        <v>3943</v>
      </c>
      <c r="B941" t="str">
        <f>_xlfn.XLOOKUP(A941,SITE1!$S$4:$S$1223,SITE1!$T$4:$T$1223)</f>
        <v>VSS</v>
      </c>
      <c r="C941" t="str" cm="1">
        <f t="array" ref="C941">_xlfn.TEXTJOIN(",",TRUE,_xlfn.UNIQUE(TRANSPOSE(_xlfn.MAP(_xlfn.XLOOKUP(A941,SITE1!$C$4:$C$1223,SITE1!$G$4:$L$1223),_xlfn.LAMBDA(_xlpm.x,IF(_xlpm.x&lt;&gt;"",TRIM(CLEAN(LEFT(_xlpm.x,FIND(".",_xlpm.x &amp; ".")-1))),""))))))</f>
        <v/>
      </c>
      <c r="D941">
        <v>65.836799999999997</v>
      </c>
      <c r="E941">
        <v>23.04288</v>
      </c>
      <c r="F941" t="str">
        <f>_xlfn.LET(_xlpm.raw,_xlfn.XLOOKUP(A941,SITE1!$C$4:$C$1223,SITE1!$E$4:$E$1223,_xlfn.XLOOKUP(A941,SITE1!$C$4:$C$1223,SITE1!$F$4:$F$1223)),_xlpm.cleanRaw,SUBSTITUTE(SUBSTITUTE(_xlpm.raw,"_PIN","."),"PIN","."),_xlpm.mainPart,MID(_xlpm.cleanRaw,2,FIND(".",_xlpm.cleanRaw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1" t="str">
        <f>_xlfn.LET(_xlpm.raw,_xlfn.XLOOKUP(A941,SITE3!$C$4:$C$1223,SITE3!$E$4:$E$1223,_xlfn.XLOOKUP(A941,SITE3!$C$4:$C$1223,SITE3!$F$4:$F$1223)),_xlpm.cleanRaw,SUBSTITUTE(_xlpm.raw,"_PIN","."),_xlpm.mainPart,MID(_xlpm.cleanRaw,2,FIND(".",_xlpm.cleanRaw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1" t="str">
        <f>_xlfn.LET(_xlpm.raw,_xlfn.XLOOKUP(A941,SITE5!$C$4:$C$1223,SITE5!$E$4:$E$1223,_xlfn.XLOOKUP(A941,SITE5!$C$4:$C$1223,SITE5!$F$4:$F$1223)),_xlpm.cleanRaw,SUBSTITUTE(_xlpm.raw,"_PIN","."),_xlpm.mainPart,MID(_xlpm.cleanRaw,2,FIND(".",_xlpm.cleanRaw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1" t="str">
        <f>_xlfn.LET(_xlpm.raw,_xlfn.XLOOKUP(A941,SITE5!$C$4:$C$1223,SITE5!$E$4:$E$1223,_xlfn.XLOOKUP(A941,SITE5!$C$4:$C$1223,SITE5!$F$4:$F$1223)),_xlpm.cleanRaw,SUBSTITUTE(_xlpm.raw,"_PIN","."),_xlpm.mainPart,MID(_xlpm.cleanRaw,2,FIND(".",_xlpm.cleanRaw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1" t="str">
        <f>""</f>
        <v/>
      </c>
      <c r="K941" t="str">
        <f t="shared" si="14"/>
        <v>AN20;VSS;;65.8368;23.04288;;;;;</v>
      </c>
    </row>
    <row r="942" spans="1:11">
      <c r="A942" t="s">
        <v>1422</v>
      </c>
      <c r="B942" t="str">
        <f>_xlfn.XLOOKUP(A942,SITE1!$S$4:$S$1223,SITE1!$T$4:$T$1223)</f>
        <v>DDR1_MA[5]</v>
      </c>
      <c r="C942" t="str" cm="1">
        <f t="array" ref="C942">_xlfn.TEXTJOIN(",",TRUE,_xlfn.UNIQUE(TRANSPOSE(_xlfn.MAP(_xlfn.XLOOKUP(A942,SITE1!$C$4:$C$1223,SITE1!$G$4:$L$1223),_xlfn.LAMBDA(_xlpm.x,IF(_xlpm.x&lt;&gt;"",TRIM(CLEAN(LEFT(_xlpm.x,FIND(".",_xlpm.x &amp; ".")-1))),""))))))</f>
        <v/>
      </c>
      <c r="D942">
        <v>62.544960000000003</v>
      </c>
      <c r="E942">
        <v>23.04288</v>
      </c>
      <c r="F942" t="str">
        <f>_xlfn.LET(_xlpm.raw,_xlfn.XLOOKUP(A942,SITE1!$C$4:$C$1223,SITE1!$E$4:$E$1223,_xlfn.XLOOKUP(A942,SITE1!$C$4:$C$1223,SITE1!$F$4:$F$1223)),_xlpm.cleanRaw,SUBSTITUTE(SUBSTITUTE(_xlpm.raw,"_PIN","."),"PIN","."),_xlpm.mainPart,MID(_xlpm.cleanRaw,2,FIND(".",_xlpm.cleanRaw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942" t="str">
        <f>_xlfn.LET(_xlpm.raw,_xlfn.XLOOKUP(A942,SITE3!$C$4:$C$1223,SITE3!$E$4:$E$1223,_xlfn.XLOOKUP(A942,SITE3!$C$4:$C$1223,SITE3!$F$4:$F$1223)),_xlpm.cleanRaw,SUBSTITUTE(_xlpm.raw,"_PIN","."),_xlpm.mainPart,MID(_xlpm.cleanRaw,2,FIND(".",_xlpm.cleanRaw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804029</v>
      </c>
      <c r="H942" t="str">
        <f>_xlfn.LET(_xlpm.raw,_xlfn.XLOOKUP(A942,SITE5!$C$4:$C$1223,SITE5!$E$4:$E$1223,_xlfn.XLOOKUP(A942,SITE5!$C$4:$C$1223,SITE5!$F$4:$F$1223)),_xlpm.cleanRaw,SUBSTITUTE(_xlpm.raw,"_PIN","."),_xlpm.mainPart,MID(_xlpm.cleanRaw,2,FIND(".",_xlpm.cleanRaw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I942" t="str">
        <f>_xlfn.LET(_xlpm.raw,_xlfn.XLOOKUP(A942,SITE5!$C$4:$C$1223,SITE5!$E$4:$E$1223,_xlfn.XLOOKUP(A942,SITE5!$C$4:$C$1223,SITE5!$F$4:$F$1223)),_xlpm.cleanRaw,SUBSTITUTE(_xlpm.raw,"_PIN","."),_xlpm.mainPart,MID(_xlpm.cleanRaw,2,FIND(".",_xlpm.cleanRaw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J942" t="str">
        <f>""</f>
        <v/>
      </c>
      <c r="K942" t="str">
        <f t="shared" si="14"/>
        <v>AN21;DDR1_MA[5];;62.54496;23.04288;606124;804029;704126;704126;</v>
      </c>
    </row>
    <row r="943" spans="1:11">
      <c r="A943" t="s">
        <v>3944</v>
      </c>
      <c r="B943" t="str">
        <f>_xlfn.XLOOKUP(A943,SITE1!$S$4:$S$1223,SITE1!$T$4:$T$1223)</f>
        <v>VSS</v>
      </c>
      <c r="C943" t="str" cm="1">
        <f t="array" ref="C943">_xlfn.TEXTJOIN(",",TRUE,_xlfn.UNIQUE(TRANSPOSE(_xlfn.MAP(_xlfn.XLOOKUP(A943,SITE1!$C$4:$C$1223,SITE1!$G$4:$L$1223),_xlfn.LAMBDA(_xlpm.x,IF(_xlpm.x&lt;&gt;"",TRIM(CLEAN(LEFT(_xlpm.x,FIND(".",_xlpm.x &amp; ".")-1))),""))))))</f>
        <v/>
      </c>
      <c r="D943">
        <v>59.253120000000003</v>
      </c>
      <c r="E943">
        <v>23.04288</v>
      </c>
      <c r="F943" t="str">
        <f>_xlfn.LET(_xlpm.raw,_xlfn.XLOOKUP(A943,SITE1!$C$4:$C$1223,SITE1!$E$4:$E$1223,_xlfn.XLOOKUP(A943,SITE1!$C$4:$C$1223,SITE1!$F$4:$F$1223)),_xlpm.cleanRaw,SUBSTITUTE(SUBSTITUTE(_xlpm.raw,"_PIN","."),"PIN","."),_xlpm.mainPart,MID(_xlpm.cleanRaw,2,FIND(".",_xlpm.cleanRaw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3" t="str">
        <f>_xlfn.LET(_xlpm.raw,_xlfn.XLOOKUP(A943,SITE3!$C$4:$C$1223,SITE3!$E$4:$E$1223,_xlfn.XLOOKUP(A943,SITE3!$C$4:$C$1223,SITE3!$F$4:$F$1223)),_xlpm.cleanRaw,SUBSTITUTE(_xlpm.raw,"_PIN","."),_xlpm.mainPart,MID(_xlpm.cleanRaw,2,FIND(".",_xlpm.cleanRaw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3" t="str">
        <f>_xlfn.LET(_xlpm.raw,_xlfn.XLOOKUP(A943,SITE5!$C$4:$C$1223,SITE5!$E$4:$E$1223,_xlfn.XLOOKUP(A943,SITE5!$C$4:$C$1223,SITE5!$F$4:$F$1223)),_xlpm.cleanRaw,SUBSTITUTE(_xlpm.raw,"_PIN","."),_xlpm.mainPart,MID(_xlpm.cleanRaw,2,FIND(".",_xlpm.cleanRaw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3" t="str">
        <f>_xlfn.LET(_xlpm.raw,_xlfn.XLOOKUP(A943,SITE5!$C$4:$C$1223,SITE5!$E$4:$E$1223,_xlfn.XLOOKUP(A943,SITE5!$C$4:$C$1223,SITE5!$F$4:$F$1223)),_xlpm.cleanRaw,SUBSTITUTE(_xlpm.raw,"_PIN","."),_xlpm.mainPart,MID(_xlpm.cleanRaw,2,FIND(".",_xlpm.cleanRaw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3" t="str">
        <f>""</f>
        <v/>
      </c>
      <c r="K943" t="str">
        <f t="shared" si="14"/>
        <v>AN22;VSS;;59.25312;23.04288;;;;;</v>
      </c>
    </row>
    <row r="944" spans="1:11">
      <c r="A944" t="s">
        <v>1446</v>
      </c>
      <c r="B944" t="str">
        <f>_xlfn.XLOOKUP(A944,SITE1!$S$4:$S$1223,SITE1!$T$4:$T$1223)</f>
        <v>DDR1_MA[9]</v>
      </c>
      <c r="C944" t="str" cm="1">
        <f t="array" ref="C944">_xlfn.TEXTJOIN(",",TRUE,_xlfn.UNIQUE(TRANSPOSE(_xlfn.MAP(_xlfn.XLOOKUP(A944,SITE1!$C$4:$C$1223,SITE1!$G$4:$L$1223),_xlfn.LAMBDA(_xlpm.x,IF(_xlpm.x&lt;&gt;"",TRIM(CLEAN(LEFT(_xlpm.x,FIND(".",_xlpm.x &amp; ".")-1))),""))))))</f>
        <v/>
      </c>
      <c r="D944">
        <v>55.961279999999597</v>
      </c>
      <c r="E944">
        <v>23.04288</v>
      </c>
      <c r="F944" t="str">
        <f>_xlfn.LET(_xlpm.raw,_xlfn.XLOOKUP(A944,SITE1!$C$4:$C$1223,SITE1!$E$4:$E$1223,_xlfn.XLOOKUP(A944,SITE1!$C$4:$C$1223,SITE1!$F$4:$F$1223)),_xlpm.cleanRaw,SUBSTITUTE(SUBSTITUTE(_xlpm.raw,"_PIN","."),"PIN","."),_xlpm.mainPart,MID(_xlpm.cleanRaw,2,FIND(".",_xlpm.cleanRaw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944" t="str">
        <f>_xlfn.LET(_xlpm.raw,_xlfn.XLOOKUP(A944,SITE3!$C$4:$C$1223,SITE3!$E$4:$E$1223,_xlfn.XLOOKUP(A944,SITE3!$C$4:$C$1223,SITE3!$F$4:$F$1223)),_xlpm.cleanRaw,SUBSTITUTE(_xlpm.raw,"_PIN","."),_xlpm.mainPart,MID(_xlpm.cleanRaw,2,FIND(".",_xlpm.cleanRaw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804037</v>
      </c>
      <c r="H944" t="str">
        <f>_xlfn.LET(_xlpm.raw,_xlfn.XLOOKUP(A944,SITE5!$C$4:$C$1223,SITE5!$E$4:$E$1223,_xlfn.XLOOKUP(A944,SITE5!$C$4:$C$1223,SITE5!$F$4:$F$1223)),_xlpm.cleanRaw,SUBSTITUTE(_xlpm.raw,"_PIN","."),_xlpm.mainPart,MID(_xlpm.cleanRaw,2,FIND(".",_xlpm.cleanRaw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I944" t="str">
        <f>_xlfn.LET(_xlpm.raw,_xlfn.XLOOKUP(A944,SITE5!$C$4:$C$1223,SITE5!$E$4:$E$1223,_xlfn.XLOOKUP(A944,SITE5!$C$4:$C$1223,SITE5!$F$4:$F$1223)),_xlpm.cleanRaw,SUBSTITUTE(_xlpm.raw,"_PIN","."),_xlpm.mainPart,MID(_xlpm.cleanRaw,2,FIND(".",_xlpm.cleanRaw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J944" t="str">
        <f>""</f>
        <v/>
      </c>
      <c r="K944" t="str">
        <f t="shared" si="14"/>
        <v>AN23;DDR1_MA[9];;55.9612799999996;23.04288;606126;804037;705050;705050;</v>
      </c>
    </row>
    <row r="945" spans="1:11">
      <c r="A945" t="s">
        <v>3945</v>
      </c>
      <c r="B945" t="str">
        <f>_xlfn.XLOOKUP(A945,SITE1!$S$4:$S$1223,SITE1!$T$4:$T$1223)</f>
        <v>VSS</v>
      </c>
      <c r="C945" t="str" cm="1">
        <f t="array" ref="C945">_xlfn.TEXTJOIN(",",TRUE,_xlfn.UNIQUE(TRANSPOSE(_xlfn.MAP(_xlfn.XLOOKUP(A945,SITE1!$C$4:$C$1223,SITE1!$G$4:$L$1223),_xlfn.LAMBDA(_xlpm.x,IF(_xlpm.x&lt;&gt;"",TRIM(CLEAN(LEFT(_xlpm.x,FIND(".",_xlpm.x &amp; ".")-1))),""))))))</f>
        <v/>
      </c>
      <c r="D945">
        <v>52.669439999999597</v>
      </c>
      <c r="E945">
        <v>23.04288</v>
      </c>
      <c r="F945" t="str">
        <f>_xlfn.LET(_xlpm.raw,_xlfn.XLOOKUP(A945,SITE1!$C$4:$C$1223,SITE1!$E$4:$E$1223,_xlfn.XLOOKUP(A945,SITE1!$C$4:$C$1223,SITE1!$F$4:$F$1223)),_xlpm.cleanRaw,SUBSTITUTE(SUBSTITUTE(_xlpm.raw,"_PIN","."),"PIN","."),_xlpm.mainPart,MID(_xlpm.cleanRaw,2,FIND(".",_xlpm.cleanRaw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5" t="str">
        <f>_xlfn.LET(_xlpm.raw,_xlfn.XLOOKUP(A945,SITE3!$C$4:$C$1223,SITE3!$E$4:$E$1223,_xlfn.XLOOKUP(A945,SITE3!$C$4:$C$1223,SITE3!$F$4:$F$1223)),_xlpm.cleanRaw,SUBSTITUTE(_xlpm.raw,"_PIN","."),_xlpm.mainPart,MID(_xlpm.cleanRaw,2,FIND(".",_xlpm.cleanRaw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5" t="str">
        <f>_xlfn.LET(_xlpm.raw,_xlfn.XLOOKUP(A945,SITE5!$C$4:$C$1223,SITE5!$E$4:$E$1223,_xlfn.XLOOKUP(A945,SITE5!$C$4:$C$1223,SITE5!$F$4:$F$1223)),_xlpm.cleanRaw,SUBSTITUTE(_xlpm.raw,"_PIN","."),_xlpm.mainPart,MID(_xlpm.cleanRaw,2,FIND(".",_xlpm.cleanRaw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5" t="str">
        <f>_xlfn.LET(_xlpm.raw,_xlfn.XLOOKUP(A945,SITE5!$C$4:$C$1223,SITE5!$E$4:$E$1223,_xlfn.XLOOKUP(A945,SITE5!$C$4:$C$1223,SITE5!$F$4:$F$1223)),_xlpm.cleanRaw,SUBSTITUTE(_xlpm.raw,"_PIN","."),_xlpm.mainPart,MID(_xlpm.cleanRaw,2,FIND(".",_xlpm.cleanRaw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5" t="str">
        <f>""</f>
        <v/>
      </c>
      <c r="K945" t="str">
        <f t="shared" si="14"/>
        <v>AN24;VSS;;52.6694399999996;23.04288;;;;;</v>
      </c>
    </row>
    <row r="946" spans="1:11">
      <c r="A946" t="s">
        <v>806</v>
      </c>
      <c r="B946" t="str">
        <f>_xlfn.XLOOKUP(A946,SITE1!$S$4:$S$1223,SITE1!$T$4:$T$1223)</f>
        <v>DDR_VIEW[0]</v>
      </c>
      <c r="C946" t="str" cm="1">
        <f t="array" ref="C946">_xlfn.TEXTJOIN(",",TRUE,_xlfn.UNIQUE(TRANSPOSE(_xlfn.MAP(_xlfn.XLOOKUP(A946,SITE1!$C$4:$C$1223,SITE1!$G$4:$L$1223),_xlfn.LAMBDA(_xlpm.x,IF(_xlpm.x&lt;&gt;"",TRIM(CLEAN(LEFT(_xlpm.x,FIND(".",_xlpm.x &amp; ".")-1))),""))))))</f>
        <v>TPA78</v>
      </c>
      <c r="D946">
        <v>49.377599999999603</v>
      </c>
      <c r="E946">
        <v>23.04288</v>
      </c>
      <c r="F946" t="str">
        <f>_xlfn.LET(_xlpm.raw,_xlfn.XLOOKUP(A946,SITE1!$C$4:$C$1223,SITE1!$E$4:$E$1223,_xlfn.XLOOKUP(A946,SITE1!$C$4:$C$1223,SITE1!$F$4:$F$1223)),_xlpm.cleanRaw,SUBSTITUTE(SUBSTITUTE(_xlpm.raw,"_PIN","."),"PIN","."),_xlpm.mainPart,MID(_xlpm.cleanRaw,2,FIND(".",_xlpm.cleanRaw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G946" t="str">
        <f>_xlfn.LET(_xlpm.raw,_xlfn.XLOOKUP(A946,SITE3!$C$4:$C$1223,SITE3!$E$4:$E$1223,_xlfn.XLOOKUP(A946,SITE3!$C$4:$C$1223,SITE3!$F$4:$F$1223)),_xlpm.cleanRaw,SUBSTITUTE(_xlpm.raw,"_PIN","."),_xlpm.mainPart,MID(_xlpm.cleanRaw,2,FIND(".",_xlpm.cleanRaw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807027</v>
      </c>
      <c r="H946" t="str">
        <f>_xlfn.LET(_xlpm.raw,_xlfn.XLOOKUP(A946,SITE5!$C$4:$C$1223,SITE5!$E$4:$E$1223,_xlfn.XLOOKUP(A946,SITE5!$C$4:$C$1223,SITE5!$F$4:$F$1223)),_xlpm.cleanRaw,SUBSTITUTE(_xlpm.raw,"_PIN","."),_xlpm.mainPart,MID(_xlpm.cleanRaw,2,FIND(".",_xlpm.cleanRaw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I946" t="str">
        <f>_xlfn.LET(_xlpm.raw,_xlfn.XLOOKUP(A946,SITE5!$C$4:$C$1223,SITE5!$E$4:$E$1223,_xlfn.XLOOKUP(A946,SITE5!$C$4:$C$1223,SITE5!$F$4:$F$1223)),_xlpm.cleanRaw,SUBSTITUTE(_xlpm.raw,"_PIN","."),_xlpm.mainPart,MID(_xlpm.cleanRaw,2,FIND(".",_xlpm.cleanRaw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J946" t="str">
        <f>""</f>
        <v/>
      </c>
      <c r="K946" t="str">
        <f t="shared" si="14"/>
        <v>AN25;DDR_VIEW[0];TPA78;49.3775999999996;23.04288;504101;807027;707097;707097;</v>
      </c>
    </row>
    <row r="947" spans="1:11">
      <c r="A947" t="s">
        <v>3946</v>
      </c>
      <c r="B947" t="str">
        <f>_xlfn.XLOOKUP(A947,SITE1!$S$4:$S$1223,SITE1!$T$4:$T$1223)</f>
        <v>VSS</v>
      </c>
      <c r="C947" t="str" cm="1">
        <f t="array" ref="C947">_xlfn.TEXTJOIN(",",TRUE,_xlfn.UNIQUE(TRANSPOSE(_xlfn.MAP(_xlfn.XLOOKUP(A947,SITE1!$C$4:$C$1223,SITE1!$G$4:$L$1223),_xlfn.LAMBDA(_xlpm.x,IF(_xlpm.x&lt;&gt;"",TRIM(CLEAN(LEFT(_xlpm.x,FIND(".",_xlpm.x &amp; ".")-1))),""))))))</f>
        <v/>
      </c>
      <c r="D947">
        <v>46.085759999999603</v>
      </c>
      <c r="E947">
        <v>23.04288</v>
      </c>
      <c r="F947" t="str">
        <f>_xlfn.LET(_xlpm.raw,_xlfn.XLOOKUP(A947,SITE1!$C$4:$C$1223,SITE1!$E$4:$E$1223,_xlfn.XLOOKUP(A947,SITE1!$C$4:$C$1223,SITE1!$F$4:$F$1223)),_xlpm.cleanRaw,SUBSTITUTE(SUBSTITUTE(_xlpm.raw,"_PIN","."),"PIN","."),_xlpm.mainPart,MID(_xlpm.cleanRaw,2,FIND(".",_xlpm.cleanRaw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7" t="str">
        <f>_xlfn.LET(_xlpm.raw,_xlfn.XLOOKUP(A947,SITE3!$C$4:$C$1223,SITE3!$E$4:$E$1223,_xlfn.XLOOKUP(A947,SITE3!$C$4:$C$1223,SITE3!$F$4:$F$1223)),_xlpm.cleanRaw,SUBSTITUTE(_xlpm.raw,"_PIN","."),_xlpm.mainPart,MID(_xlpm.cleanRaw,2,FIND(".",_xlpm.cleanRaw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7" t="str">
        <f>_xlfn.LET(_xlpm.raw,_xlfn.XLOOKUP(A947,SITE5!$C$4:$C$1223,SITE5!$E$4:$E$1223,_xlfn.XLOOKUP(A947,SITE5!$C$4:$C$1223,SITE5!$F$4:$F$1223)),_xlpm.cleanRaw,SUBSTITUTE(_xlpm.raw,"_PIN","."),_xlpm.mainPart,MID(_xlpm.cleanRaw,2,FIND(".",_xlpm.cleanRaw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7" t="str">
        <f>_xlfn.LET(_xlpm.raw,_xlfn.XLOOKUP(A947,SITE5!$C$4:$C$1223,SITE5!$E$4:$E$1223,_xlfn.XLOOKUP(A947,SITE5!$C$4:$C$1223,SITE5!$F$4:$F$1223)),_xlpm.cleanRaw,SUBSTITUTE(_xlpm.raw,"_PIN","."),_xlpm.mainPart,MID(_xlpm.cleanRaw,2,FIND(".",_xlpm.cleanRaw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7" t="str">
        <f>""</f>
        <v/>
      </c>
      <c r="K947" t="str">
        <f t="shared" si="14"/>
        <v>AN26;VSS;;46.0857599999996;23.04288;;;;;</v>
      </c>
    </row>
    <row r="948" spans="1:11">
      <c r="A948" t="s">
        <v>3947</v>
      </c>
      <c r="B948" t="str">
        <f>_xlfn.XLOOKUP(A948,SITE1!$S$4:$S$1223,SITE1!$T$4:$T$1223)</f>
        <v>VSS</v>
      </c>
      <c r="C948" t="str" cm="1">
        <f t="array" ref="C948">_xlfn.TEXTJOIN(",",TRUE,_xlfn.UNIQUE(TRANSPOSE(_xlfn.MAP(_xlfn.XLOOKUP(A948,SITE1!$C$4:$C$1223,SITE1!$G$4:$L$1223),_xlfn.LAMBDA(_xlpm.x,IF(_xlpm.x&lt;&gt;"",TRIM(CLEAN(LEFT(_xlpm.x,FIND(".",_xlpm.x &amp; ".")-1))),""))))))</f>
        <v/>
      </c>
      <c r="D948">
        <v>42.793919999999602</v>
      </c>
      <c r="E948">
        <v>23.04288</v>
      </c>
      <c r="F948" t="str">
        <f>_xlfn.LET(_xlpm.raw,_xlfn.XLOOKUP(A948,SITE1!$C$4:$C$1223,SITE1!$E$4:$E$1223,_xlfn.XLOOKUP(A948,SITE1!$C$4:$C$1223,SITE1!$F$4:$F$1223)),_xlpm.cleanRaw,SUBSTITUTE(SUBSTITUTE(_xlpm.raw,"_PIN","."),"PIN","."),_xlpm.mainPart,MID(_xlpm.cleanRaw,2,FIND(".",_xlpm.cleanRaw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8" t="str">
        <f>_xlfn.LET(_xlpm.raw,_xlfn.XLOOKUP(A948,SITE3!$C$4:$C$1223,SITE3!$E$4:$E$1223,_xlfn.XLOOKUP(A948,SITE3!$C$4:$C$1223,SITE3!$F$4:$F$1223)),_xlpm.cleanRaw,SUBSTITUTE(_xlpm.raw,"_PIN","."),_xlpm.mainPart,MID(_xlpm.cleanRaw,2,FIND(".",_xlpm.cleanRaw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8" t="str">
        <f>_xlfn.LET(_xlpm.raw,_xlfn.XLOOKUP(A948,SITE5!$C$4:$C$1223,SITE5!$E$4:$E$1223,_xlfn.XLOOKUP(A948,SITE5!$C$4:$C$1223,SITE5!$F$4:$F$1223)),_xlpm.cleanRaw,SUBSTITUTE(_xlpm.raw,"_PIN","."),_xlpm.mainPart,MID(_xlpm.cleanRaw,2,FIND(".",_xlpm.cleanRaw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8" t="str">
        <f>_xlfn.LET(_xlpm.raw,_xlfn.XLOOKUP(A948,SITE5!$C$4:$C$1223,SITE5!$E$4:$E$1223,_xlfn.XLOOKUP(A948,SITE5!$C$4:$C$1223,SITE5!$F$4:$F$1223)),_xlpm.cleanRaw,SUBSTITUTE(_xlpm.raw,"_PIN","."),_xlpm.mainPart,MID(_xlpm.cleanRaw,2,FIND(".",_xlpm.cleanRaw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8" t="str">
        <f>""</f>
        <v/>
      </c>
      <c r="K948" t="str">
        <f t="shared" si="14"/>
        <v>AN27;VSS;;42.7939199999996;23.04288;;;;;</v>
      </c>
    </row>
    <row r="949" spans="1:11">
      <c r="A949" t="s">
        <v>3948</v>
      </c>
      <c r="B949" t="str">
        <f>_xlfn.XLOOKUP(A949,SITE1!$S$4:$S$1223,SITE1!$T$4:$T$1223)</f>
        <v>VSS</v>
      </c>
      <c r="C949" t="str" cm="1">
        <f t="array" ref="C949">_xlfn.TEXTJOIN(",",TRUE,_xlfn.UNIQUE(TRANSPOSE(_xlfn.MAP(_xlfn.XLOOKUP(A949,SITE1!$C$4:$C$1223,SITE1!$G$4:$L$1223),_xlfn.LAMBDA(_xlpm.x,IF(_xlpm.x&lt;&gt;"",TRIM(CLEAN(LEFT(_xlpm.x,FIND(".",_xlpm.x &amp; ".")-1))),""))))))</f>
        <v/>
      </c>
      <c r="D949">
        <v>39.502079999999999</v>
      </c>
      <c r="E949">
        <v>23.04288</v>
      </c>
      <c r="F949" t="str">
        <f>_xlfn.LET(_xlpm.raw,_xlfn.XLOOKUP(A949,SITE1!$C$4:$C$1223,SITE1!$E$4:$E$1223,_xlfn.XLOOKUP(A949,SITE1!$C$4:$C$1223,SITE1!$F$4:$F$1223)),_xlpm.cleanRaw,SUBSTITUTE(SUBSTITUTE(_xlpm.raw,"_PIN","."),"PIN","."),_xlpm.mainPart,MID(_xlpm.cleanRaw,2,FIND(".",_xlpm.cleanRaw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9" t="str">
        <f>_xlfn.LET(_xlpm.raw,_xlfn.XLOOKUP(A949,SITE3!$C$4:$C$1223,SITE3!$E$4:$E$1223,_xlfn.XLOOKUP(A949,SITE3!$C$4:$C$1223,SITE3!$F$4:$F$1223)),_xlpm.cleanRaw,SUBSTITUTE(_xlpm.raw,"_PIN","."),_xlpm.mainPart,MID(_xlpm.cleanRaw,2,FIND(".",_xlpm.cleanRaw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9" t="str">
        <f>_xlfn.LET(_xlpm.raw,_xlfn.XLOOKUP(A949,SITE5!$C$4:$C$1223,SITE5!$E$4:$E$1223,_xlfn.XLOOKUP(A949,SITE5!$C$4:$C$1223,SITE5!$F$4:$F$1223)),_xlpm.cleanRaw,SUBSTITUTE(_xlpm.raw,"_PIN","."),_xlpm.mainPart,MID(_xlpm.cleanRaw,2,FIND(".",_xlpm.cleanRaw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9" t="str">
        <f>_xlfn.LET(_xlpm.raw,_xlfn.XLOOKUP(A949,SITE5!$C$4:$C$1223,SITE5!$E$4:$E$1223,_xlfn.XLOOKUP(A949,SITE5!$C$4:$C$1223,SITE5!$F$4:$F$1223)),_xlpm.cleanRaw,SUBSTITUTE(_xlpm.raw,"_PIN","."),_xlpm.mainPart,MID(_xlpm.cleanRaw,2,FIND(".",_xlpm.cleanRaw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9" t="str">
        <f>""</f>
        <v/>
      </c>
      <c r="K949" t="str">
        <f t="shared" si="14"/>
        <v>AN28;VSS;;39.50208;23.04288;;;;;</v>
      </c>
    </row>
    <row r="950" spans="1:11">
      <c r="A950" t="s">
        <v>3949</v>
      </c>
      <c r="B950" t="str">
        <f>_xlfn.XLOOKUP(A950,SITE1!$S$4:$S$1223,SITE1!$T$4:$T$1223)</f>
        <v>VSS</v>
      </c>
      <c r="C950" t="str" cm="1">
        <f t="array" ref="C950">_xlfn.TEXTJOIN(",",TRUE,_xlfn.UNIQUE(TRANSPOSE(_xlfn.MAP(_xlfn.XLOOKUP(A950,SITE1!$C$4:$C$1223,SITE1!$G$4:$L$1223),_xlfn.LAMBDA(_xlpm.x,IF(_xlpm.x&lt;&gt;"",TRIM(CLEAN(LEFT(_xlpm.x,FIND(".",_xlpm.x &amp; ".")-1))),""))))))</f>
        <v/>
      </c>
      <c r="D950">
        <v>36.210239999999999</v>
      </c>
      <c r="E950">
        <v>23.04288</v>
      </c>
      <c r="F950" t="str">
        <f>_xlfn.LET(_xlpm.raw,_xlfn.XLOOKUP(A950,SITE1!$C$4:$C$1223,SITE1!$E$4:$E$1223,_xlfn.XLOOKUP(A950,SITE1!$C$4:$C$1223,SITE1!$F$4:$F$1223)),_xlpm.cleanRaw,SUBSTITUTE(SUBSTITUTE(_xlpm.raw,"_PIN","."),"PIN","."),_xlpm.mainPart,MID(_xlpm.cleanRaw,2,FIND(".",_xlpm.cleanRaw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0" t="str">
        <f>_xlfn.LET(_xlpm.raw,_xlfn.XLOOKUP(A950,SITE3!$C$4:$C$1223,SITE3!$E$4:$E$1223,_xlfn.XLOOKUP(A950,SITE3!$C$4:$C$1223,SITE3!$F$4:$F$1223)),_xlpm.cleanRaw,SUBSTITUTE(_xlpm.raw,"_PIN","."),_xlpm.mainPart,MID(_xlpm.cleanRaw,2,FIND(".",_xlpm.cleanRaw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0" t="str">
        <f>_xlfn.LET(_xlpm.raw,_xlfn.XLOOKUP(A950,SITE5!$C$4:$C$1223,SITE5!$E$4:$E$1223,_xlfn.XLOOKUP(A950,SITE5!$C$4:$C$1223,SITE5!$F$4:$F$1223)),_xlpm.cleanRaw,SUBSTITUTE(_xlpm.raw,"_PIN","."),_xlpm.mainPart,MID(_xlpm.cleanRaw,2,FIND(".",_xlpm.cleanRaw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0" t="str">
        <f>_xlfn.LET(_xlpm.raw,_xlfn.XLOOKUP(A950,SITE5!$C$4:$C$1223,SITE5!$E$4:$E$1223,_xlfn.XLOOKUP(A950,SITE5!$C$4:$C$1223,SITE5!$F$4:$F$1223)),_xlpm.cleanRaw,SUBSTITUTE(_xlpm.raw,"_PIN","."),_xlpm.mainPart,MID(_xlpm.cleanRaw,2,FIND(".",_xlpm.cleanRaw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0" t="str">
        <f>""</f>
        <v/>
      </c>
      <c r="K950" t="str">
        <f t="shared" si="14"/>
        <v>AN29;VSS;;36.21024;23.04288;;;;;</v>
      </c>
    </row>
    <row r="951" spans="1:11">
      <c r="A951" t="s">
        <v>3950</v>
      </c>
      <c r="B951" t="str">
        <f>_xlfn.XLOOKUP(A951,SITE1!$S$4:$S$1223,SITE1!$T$4:$T$1223)</f>
        <v>VSS</v>
      </c>
      <c r="C951" t="str" cm="1">
        <f t="array" ref="C951">_xlfn.TEXTJOIN(",",TRUE,_xlfn.UNIQUE(TRANSPOSE(_xlfn.MAP(_xlfn.XLOOKUP(A951,SITE1!$C$4:$C$1223,SITE1!$G$4:$L$1223),_xlfn.LAMBDA(_xlpm.x,IF(_xlpm.x&lt;&gt;"",TRIM(CLEAN(LEFT(_xlpm.x,FIND(".",_xlpm.x &amp; ".")-1))),""))))))</f>
        <v/>
      </c>
      <c r="D951">
        <v>32.918399999999998</v>
      </c>
      <c r="E951">
        <v>23.04288</v>
      </c>
      <c r="F951" t="str">
        <f>_xlfn.LET(_xlpm.raw,_xlfn.XLOOKUP(A951,SITE1!$C$4:$C$1223,SITE1!$E$4:$E$1223,_xlfn.XLOOKUP(A951,SITE1!$C$4:$C$1223,SITE1!$F$4:$F$1223)),_xlpm.cleanRaw,SUBSTITUTE(SUBSTITUTE(_xlpm.raw,"_PIN","."),"PIN","."),_xlpm.mainPart,MID(_xlpm.cleanRaw,2,FIND(".",_xlpm.cleanRaw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1" t="str">
        <f>_xlfn.LET(_xlpm.raw,_xlfn.XLOOKUP(A951,SITE3!$C$4:$C$1223,SITE3!$E$4:$E$1223,_xlfn.XLOOKUP(A951,SITE3!$C$4:$C$1223,SITE3!$F$4:$F$1223)),_xlpm.cleanRaw,SUBSTITUTE(_xlpm.raw,"_PIN","."),_xlpm.mainPart,MID(_xlpm.cleanRaw,2,FIND(".",_xlpm.cleanRaw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1" t="str">
        <f>_xlfn.LET(_xlpm.raw,_xlfn.XLOOKUP(A951,SITE5!$C$4:$C$1223,SITE5!$E$4:$E$1223,_xlfn.XLOOKUP(A951,SITE5!$C$4:$C$1223,SITE5!$F$4:$F$1223)),_xlpm.cleanRaw,SUBSTITUTE(_xlpm.raw,"_PIN","."),_xlpm.mainPart,MID(_xlpm.cleanRaw,2,FIND(".",_xlpm.cleanRaw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1" t="str">
        <f>_xlfn.LET(_xlpm.raw,_xlfn.XLOOKUP(A951,SITE5!$C$4:$C$1223,SITE5!$E$4:$E$1223,_xlfn.XLOOKUP(A951,SITE5!$C$4:$C$1223,SITE5!$F$4:$F$1223)),_xlpm.cleanRaw,SUBSTITUTE(_xlpm.raw,"_PIN","."),_xlpm.mainPart,MID(_xlpm.cleanRaw,2,FIND(".",_xlpm.cleanRaw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1" t="str">
        <f>""</f>
        <v/>
      </c>
      <c r="K951" t="str">
        <f t="shared" si="14"/>
        <v>AN30;VSS;;32.9184;23.04288;;;;;</v>
      </c>
    </row>
    <row r="952" spans="1:11">
      <c r="A952" t="s">
        <v>3951</v>
      </c>
      <c r="B952" t="str">
        <f>_xlfn.XLOOKUP(A952,SITE1!$S$4:$S$1223,SITE1!$T$4:$T$1223)</f>
        <v>VSS</v>
      </c>
      <c r="C952" t="str" cm="1">
        <f t="array" ref="C952">_xlfn.TEXTJOIN(",",TRUE,_xlfn.UNIQUE(TRANSPOSE(_xlfn.MAP(_xlfn.XLOOKUP(A952,SITE1!$C$4:$C$1223,SITE1!$G$4:$L$1223),_xlfn.LAMBDA(_xlpm.x,IF(_xlpm.x&lt;&gt;"",TRIM(CLEAN(LEFT(_xlpm.x,FIND(".",_xlpm.x &amp; ".")-1))),""))))))</f>
        <v/>
      </c>
      <c r="D952">
        <v>29.626560000000001</v>
      </c>
      <c r="E952">
        <v>23.04288</v>
      </c>
      <c r="F952" t="str">
        <f>_xlfn.LET(_xlpm.raw,_xlfn.XLOOKUP(A952,SITE1!$C$4:$C$1223,SITE1!$E$4:$E$1223,_xlfn.XLOOKUP(A952,SITE1!$C$4:$C$1223,SITE1!$F$4:$F$1223)),_xlpm.cleanRaw,SUBSTITUTE(SUBSTITUTE(_xlpm.raw,"_PIN","."),"PIN","."),_xlpm.mainPart,MID(_xlpm.cleanRaw,2,FIND(".",_xlpm.cleanRaw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2" t="str">
        <f>_xlfn.LET(_xlpm.raw,_xlfn.XLOOKUP(A952,SITE3!$C$4:$C$1223,SITE3!$E$4:$E$1223,_xlfn.XLOOKUP(A952,SITE3!$C$4:$C$1223,SITE3!$F$4:$F$1223)),_xlpm.cleanRaw,SUBSTITUTE(_xlpm.raw,"_PIN","."),_xlpm.mainPart,MID(_xlpm.cleanRaw,2,FIND(".",_xlpm.cleanRaw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2" t="str">
        <f>_xlfn.LET(_xlpm.raw,_xlfn.XLOOKUP(A952,SITE5!$C$4:$C$1223,SITE5!$E$4:$E$1223,_xlfn.XLOOKUP(A952,SITE5!$C$4:$C$1223,SITE5!$F$4:$F$1223)),_xlpm.cleanRaw,SUBSTITUTE(_xlpm.raw,"_PIN","."),_xlpm.mainPart,MID(_xlpm.cleanRaw,2,FIND(".",_xlpm.cleanRaw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2" t="str">
        <f>_xlfn.LET(_xlpm.raw,_xlfn.XLOOKUP(A952,SITE5!$C$4:$C$1223,SITE5!$E$4:$E$1223,_xlfn.XLOOKUP(A952,SITE5!$C$4:$C$1223,SITE5!$F$4:$F$1223)),_xlpm.cleanRaw,SUBSTITUTE(_xlpm.raw,"_PIN","."),_xlpm.mainPart,MID(_xlpm.cleanRaw,2,FIND(".",_xlpm.cleanRaw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2" t="str">
        <f>""</f>
        <v/>
      </c>
      <c r="K952" t="str">
        <f t="shared" si="14"/>
        <v>AN31;VSS;;29.62656;23.04288;;;;;</v>
      </c>
    </row>
    <row r="953" spans="1:11">
      <c r="A953" t="s">
        <v>3952</v>
      </c>
      <c r="B953" t="str">
        <f>_xlfn.XLOOKUP(A953,SITE1!$S$4:$S$1223,SITE1!$T$4:$T$1223)</f>
        <v>VSS</v>
      </c>
      <c r="C953" t="str" cm="1">
        <f t="array" ref="C953">_xlfn.TEXTJOIN(",",TRUE,_xlfn.UNIQUE(TRANSPOSE(_xlfn.MAP(_xlfn.XLOOKUP(A953,SITE1!$C$4:$C$1223,SITE1!$G$4:$L$1223),_xlfn.LAMBDA(_xlpm.x,IF(_xlpm.x&lt;&gt;"",TRIM(CLEAN(LEFT(_xlpm.x,FIND(".",_xlpm.x &amp; ".")-1))),""))))))</f>
        <v/>
      </c>
      <c r="D953">
        <v>26.334719999999901</v>
      </c>
      <c r="E953">
        <v>23.04288</v>
      </c>
      <c r="F953" t="str">
        <f>_xlfn.LET(_xlpm.raw,_xlfn.XLOOKUP(A953,SITE1!$C$4:$C$1223,SITE1!$E$4:$E$1223,_xlfn.XLOOKUP(A953,SITE1!$C$4:$C$1223,SITE1!$F$4:$F$1223)),_xlpm.cleanRaw,SUBSTITUTE(SUBSTITUTE(_xlpm.raw,"_PIN","."),"PIN","."),_xlpm.mainPart,MID(_xlpm.cleanRaw,2,FIND(".",_xlpm.cleanRaw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3" t="str">
        <f>_xlfn.LET(_xlpm.raw,_xlfn.XLOOKUP(A953,SITE3!$C$4:$C$1223,SITE3!$E$4:$E$1223,_xlfn.XLOOKUP(A953,SITE3!$C$4:$C$1223,SITE3!$F$4:$F$1223)),_xlpm.cleanRaw,SUBSTITUTE(_xlpm.raw,"_PIN","."),_xlpm.mainPart,MID(_xlpm.cleanRaw,2,FIND(".",_xlpm.cleanRaw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3" t="str">
        <f>_xlfn.LET(_xlpm.raw,_xlfn.XLOOKUP(A953,SITE5!$C$4:$C$1223,SITE5!$E$4:$E$1223,_xlfn.XLOOKUP(A953,SITE5!$C$4:$C$1223,SITE5!$F$4:$F$1223)),_xlpm.cleanRaw,SUBSTITUTE(_xlpm.raw,"_PIN","."),_xlpm.mainPart,MID(_xlpm.cleanRaw,2,FIND(".",_xlpm.cleanRaw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3" t="str">
        <f>_xlfn.LET(_xlpm.raw,_xlfn.XLOOKUP(A953,SITE5!$C$4:$C$1223,SITE5!$E$4:$E$1223,_xlfn.XLOOKUP(A953,SITE5!$C$4:$C$1223,SITE5!$F$4:$F$1223)),_xlpm.cleanRaw,SUBSTITUTE(_xlpm.raw,"_PIN","."),_xlpm.mainPart,MID(_xlpm.cleanRaw,2,FIND(".",_xlpm.cleanRaw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3" t="str">
        <f>""</f>
        <v/>
      </c>
      <c r="K953" t="str">
        <f t="shared" si="14"/>
        <v>AN32;VSS;;26.3347199999999;23.04288;;;;;</v>
      </c>
    </row>
    <row r="954" spans="1:11">
      <c r="A954" t="s">
        <v>3953</v>
      </c>
      <c r="B954" t="str">
        <f>_xlfn.XLOOKUP(A954,SITE1!$S$4:$S$1223,SITE1!$T$4:$T$1223)</f>
        <v>VSS</v>
      </c>
      <c r="C954" t="str" cm="1">
        <f t="array" ref="C954">_xlfn.TEXTJOIN(",",TRUE,_xlfn.UNIQUE(TRANSPOSE(_xlfn.MAP(_xlfn.XLOOKUP(A954,SITE1!$C$4:$C$1223,SITE1!$G$4:$L$1223),_xlfn.LAMBDA(_xlpm.x,IF(_xlpm.x&lt;&gt;"",TRIM(CLEAN(LEFT(_xlpm.x,FIND(".",_xlpm.x &amp; ".")-1))),""))))))</f>
        <v/>
      </c>
      <c r="D954">
        <v>23.04288</v>
      </c>
      <c r="E954">
        <v>23.04288</v>
      </c>
      <c r="F954" t="str">
        <f>_xlfn.LET(_xlpm.raw,_xlfn.XLOOKUP(A954,SITE1!$C$4:$C$1223,SITE1!$E$4:$E$1223,_xlfn.XLOOKUP(A954,SITE1!$C$4:$C$1223,SITE1!$F$4:$F$1223)),_xlpm.cleanRaw,SUBSTITUTE(SUBSTITUTE(_xlpm.raw,"_PIN","."),"PIN","."),_xlpm.mainPart,MID(_xlpm.cleanRaw,2,FIND(".",_xlpm.cleanRaw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4" t="str">
        <f>_xlfn.LET(_xlpm.raw,_xlfn.XLOOKUP(A954,SITE3!$C$4:$C$1223,SITE3!$E$4:$E$1223,_xlfn.XLOOKUP(A954,SITE3!$C$4:$C$1223,SITE3!$F$4:$F$1223)),_xlpm.cleanRaw,SUBSTITUTE(_xlpm.raw,"_PIN","."),_xlpm.mainPart,MID(_xlpm.cleanRaw,2,FIND(".",_xlpm.cleanRaw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4" t="str">
        <f>_xlfn.LET(_xlpm.raw,_xlfn.XLOOKUP(A954,SITE5!$C$4:$C$1223,SITE5!$E$4:$E$1223,_xlfn.XLOOKUP(A954,SITE5!$C$4:$C$1223,SITE5!$F$4:$F$1223)),_xlpm.cleanRaw,SUBSTITUTE(_xlpm.raw,"_PIN","."),_xlpm.mainPart,MID(_xlpm.cleanRaw,2,FIND(".",_xlpm.cleanRaw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4" t="str">
        <f>_xlfn.LET(_xlpm.raw,_xlfn.XLOOKUP(A954,SITE5!$C$4:$C$1223,SITE5!$E$4:$E$1223,_xlfn.XLOOKUP(A954,SITE5!$C$4:$C$1223,SITE5!$F$4:$F$1223)),_xlpm.cleanRaw,SUBSTITUTE(_xlpm.raw,"_PIN","."),_xlpm.mainPart,MID(_xlpm.cleanRaw,2,FIND(".",_xlpm.cleanRaw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4" t="str">
        <f>""</f>
        <v/>
      </c>
      <c r="K954" t="str">
        <f t="shared" si="14"/>
        <v>AN33;VSS;;23.04288;23.04288;;;;;</v>
      </c>
    </row>
    <row r="955" spans="1:11">
      <c r="A955" t="s">
        <v>3954</v>
      </c>
      <c r="B955" t="str">
        <f>_xlfn.XLOOKUP(A955,SITE1!$S$4:$S$1223,SITE1!$T$4:$T$1223)</f>
        <v>VSS</v>
      </c>
      <c r="C955" t="str" cm="1">
        <f t="array" ref="C955">_xlfn.TEXTJOIN(",",TRUE,_xlfn.UNIQUE(TRANSPOSE(_xlfn.MAP(_xlfn.XLOOKUP(A955,SITE1!$C$4:$C$1223,SITE1!$G$4:$L$1223),_xlfn.LAMBDA(_xlpm.x,IF(_xlpm.x&lt;&gt;"",TRIM(CLEAN(LEFT(_xlpm.x,FIND(".",_xlpm.x &amp; ".")-1))),""))))))</f>
        <v/>
      </c>
      <c r="D955">
        <v>19.75104</v>
      </c>
      <c r="E955">
        <v>23.04288</v>
      </c>
      <c r="F955" t="str">
        <f>_xlfn.LET(_xlpm.raw,_xlfn.XLOOKUP(A955,SITE1!$C$4:$C$1223,SITE1!$E$4:$E$1223,_xlfn.XLOOKUP(A955,SITE1!$C$4:$C$1223,SITE1!$F$4:$F$1223)),_xlpm.cleanRaw,SUBSTITUTE(SUBSTITUTE(_xlpm.raw,"_PIN","."),"PIN","."),_xlpm.mainPart,MID(_xlpm.cleanRaw,2,FIND(".",_xlpm.cleanRaw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5" t="str">
        <f>_xlfn.LET(_xlpm.raw,_xlfn.XLOOKUP(A955,SITE3!$C$4:$C$1223,SITE3!$E$4:$E$1223,_xlfn.XLOOKUP(A955,SITE3!$C$4:$C$1223,SITE3!$F$4:$F$1223)),_xlpm.cleanRaw,SUBSTITUTE(_xlpm.raw,"_PIN","."),_xlpm.mainPart,MID(_xlpm.cleanRaw,2,FIND(".",_xlpm.cleanRaw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5" t="str">
        <f>_xlfn.LET(_xlpm.raw,_xlfn.XLOOKUP(A955,SITE5!$C$4:$C$1223,SITE5!$E$4:$E$1223,_xlfn.XLOOKUP(A955,SITE5!$C$4:$C$1223,SITE5!$F$4:$F$1223)),_xlpm.cleanRaw,SUBSTITUTE(_xlpm.raw,"_PIN","."),_xlpm.mainPart,MID(_xlpm.cleanRaw,2,FIND(".",_xlpm.cleanRaw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5" t="str">
        <f>_xlfn.LET(_xlpm.raw,_xlfn.XLOOKUP(A955,SITE5!$C$4:$C$1223,SITE5!$E$4:$E$1223,_xlfn.XLOOKUP(A955,SITE5!$C$4:$C$1223,SITE5!$F$4:$F$1223)),_xlpm.cleanRaw,SUBSTITUTE(_xlpm.raw,"_PIN","."),_xlpm.mainPart,MID(_xlpm.cleanRaw,2,FIND(".",_xlpm.cleanRaw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5" t="str">
        <f>""</f>
        <v/>
      </c>
      <c r="K955" t="str">
        <f t="shared" si="14"/>
        <v>AN34;VSS;;19.75104;23.04288;;;;;</v>
      </c>
    </row>
    <row r="956" spans="1:11">
      <c r="A956" t="s">
        <v>3955</v>
      </c>
      <c r="B956" t="str">
        <f>_xlfn.XLOOKUP(A956,SITE1!$S$4:$S$1223,SITE1!$T$4:$T$1223)</f>
        <v>VSS</v>
      </c>
      <c r="C956" t="str" cm="1">
        <f t="array" ref="C956">_xlfn.TEXTJOIN(",",TRUE,_xlfn.UNIQUE(TRANSPOSE(_xlfn.MAP(_xlfn.XLOOKUP(A956,SITE1!$C$4:$C$1223,SITE1!$G$4:$L$1223),_xlfn.LAMBDA(_xlpm.x,IF(_xlpm.x&lt;&gt;"",TRIM(CLEAN(LEFT(_xlpm.x,FIND(".",_xlpm.x &amp; ".")-1))),""))))))</f>
        <v/>
      </c>
      <c r="D956">
        <v>16.459199999999999</v>
      </c>
      <c r="E956">
        <v>23.04288</v>
      </c>
      <c r="F956" t="str">
        <f>_xlfn.LET(_xlpm.raw,_xlfn.XLOOKUP(A956,SITE1!$C$4:$C$1223,SITE1!$E$4:$E$1223,_xlfn.XLOOKUP(A956,SITE1!$C$4:$C$1223,SITE1!$F$4:$F$1223)),_xlpm.cleanRaw,SUBSTITUTE(SUBSTITUTE(_xlpm.raw,"_PIN","."),"PIN","."),_xlpm.mainPart,MID(_xlpm.cleanRaw,2,FIND(".",_xlpm.cleanRaw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6" t="str">
        <f>_xlfn.LET(_xlpm.raw,_xlfn.XLOOKUP(A956,SITE3!$C$4:$C$1223,SITE3!$E$4:$E$1223,_xlfn.XLOOKUP(A956,SITE3!$C$4:$C$1223,SITE3!$F$4:$F$1223)),_xlpm.cleanRaw,SUBSTITUTE(_xlpm.raw,"_PIN","."),_xlpm.mainPart,MID(_xlpm.cleanRaw,2,FIND(".",_xlpm.cleanRaw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6" t="str">
        <f>_xlfn.LET(_xlpm.raw,_xlfn.XLOOKUP(A956,SITE5!$C$4:$C$1223,SITE5!$E$4:$E$1223,_xlfn.XLOOKUP(A956,SITE5!$C$4:$C$1223,SITE5!$F$4:$F$1223)),_xlpm.cleanRaw,SUBSTITUTE(_xlpm.raw,"_PIN","."),_xlpm.mainPart,MID(_xlpm.cleanRaw,2,FIND(".",_xlpm.cleanRaw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6" t="str">
        <f>_xlfn.LET(_xlpm.raw,_xlfn.XLOOKUP(A956,SITE5!$C$4:$C$1223,SITE5!$E$4:$E$1223,_xlfn.XLOOKUP(A956,SITE5!$C$4:$C$1223,SITE5!$F$4:$F$1223)),_xlpm.cleanRaw,SUBSTITUTE(_xlpm.raw,"_PIN","."),_xlpm.mainPart,MID(_xlpm.cleanRaw,2,FIND(".",_xlpm.cleanRaw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6" t="str">
        <f>""</f>
        <v/>
      </c>
      <c r="K956" t="str">
        <f t="shared" si="14"/>
        <v>AN35;VSS;;16.4592;23.04288;;;;;</v>
      </c>
    </row>
    <row r="957" spans="1:11">
      <c r="A957" t="s">
        <v>3956</v>
      </c>
      <c r="B957" t="str">
        <f>_xlfn.XLOOKUP(A957,SITE1!$S$4:$S$1223,SITE1!$T$4:$T$1223)</f>
        <v>VSS</v>
      </c>
      <c r="C957" t="str" cm="1">
        <f t="array" ref="C957">_xlfn.TEXTJOIN(",",TRUE,_xlfn.UNIQUE(TRANSPOSE(_xlfn.MAP(_xlfn.XLOOKUP(A957,SITE1!$C$4:$C$1223,SITE1!$G$4:$L$1223),_xlfn.LAMBDA(_xlpm.x,IF(_xlpm.x&lt;&gt;"",TRIM(CLEAN(LEFT(_xlpm.x,FIND(".",_xlpm.x &amp; ".")-1))),""))))))</f>
        <v/>
      </c>
      <c r="D957">
        <v>13.167359999999899</v>
      </c>
      <c r="E957">
        <v>23.04288</v>
      </c>
      <c r="F957" t="str">
        <f>_xlfn.LET(_xlpm.raw,_xlfn.XLOOKUP(A957,SITE1!$C$4:$C$1223,SITE1!$E$4:$E$1223,_xlfn.XLOOKUP(A957,SITE1!$C$4:$C$1223,SITE1!$F$4:$F$1223)),_xlpm.cleanRaw,SUBSTITUTE(SUBSTITUTE(_xlpm.raw,"_PIN","."),"PIN","."),_xlpm.mainPart,MID(_xlpm.cleanRaw,2,FIND(".",_xlpm.cleanRaw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7" t="str">
        <f>_xlfn.LET(_xlpm.raw,_xlfn.XLOOKUP(A957,SITE3!$C$4:$C$1223,SITE3!$E$4:$E$1223,_xlfn.XLOOKUP(A957,SITE3!$C$4:$C$1223,SITE3!$F$4:$F$1223)),_xlpm.cleanRaw,SUBSTITUTE(_xlpm.raw,"_PIN","."),_xlpm.mainPart,MID(_xlpm.cleanRaw,2,FIND(".",_xlpm.cleanRaw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7" t="str">
        <f>_xlfn.LET(_xlpm.raw,_xlfn.XLOOKUP(A957,SITE5!$C$4:$C$1223,SITE5!$E$4:$E$1223,_xlfn.XLOOKUP(A957,SITE5!$C$4:$C$1223,SITE5!$F$4:$F$1223)),_xlpm.cleanRaw,SUBSTITUTE(_xlpm.raw,"_PIN","."),_xlpm.mainPart,MID(_xlpm.cleanRaw,2,FIND(".",_xlpm.cleanRaw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7" t="str">
        <f>_xlfn.LET(_xlpm.raw,_xlfn.XLOOKUP(A957,SITE5!$C$4:$C$1223,SITE5!$E$4:$E$1223,_xlfn.XLOOKUP(A957,SITE5!$C$4:$C$1223,SITE5!$F$4:$F$1223)),_xlpm.cleanRaw,SUBSTITUTE(_xlpm.raw,"_PIN","."),_xlpm.mainPart,MID(_xlpm.cleanRaw,2,FIND(".",_xlpm.cleanRaw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7" t="str">
        <f>""</f>
        <v/>
      </c>
      <c r="K957" t="str">
        <f t="shared" si="14"/>
        <v>AN36;VSS;;13.1673599999999;23.04288;;;;;</v>
      </c>
    </row>
    <row r="958" spans="1:11">
      <c r="A958" t="s">
        <v>3957</v>
      </c>
      <c r="B958" t="str">
        <f>_xlfn.XLOOKUP(A958,SITE1!$S$4:$S$1223,SITE1!$T$4:$T$1223)</f>
        <v>VSS</v>
      </c>
      <c r="C958" t="str" cm="1">
        <f t="array" ref="C958">_xlfn.TEXTJOIN(",",TRUE,_xlfn.UNIQUE(TRANSPOSE(_xlfn.MAP(_xlfn.XLOOKUP(A958,SITE1!$C$4:$C$1223,SITE1!$G$4:$L$1223),_xlfn.LAMBDA(_xlpm.x,IF(_xlpm.x&lt;&gt;"",TRIM(CLEAN(LEFT(_xlpm.x,FIND(".",_xlpm.x &amp; ".")-1))),""))))))</f>
        <v/>
      </c>
      <c r="D958">
        <v>9.8755199999999999</v>
      </c>
      <c r="E958">
        <v>23.04288</v>
      </c>
      <c r="F958" t="str">
        <f>_xlfn.LET(_xlpm.raw,_xlfn.XLOOKUP(A958,SITE1!$C$4:$C$1223,SITE1!$E$4:$E$1223,_xlfn.XLOOKUP(A958,SITE1!$C$4:$C$1223,SITE1!$F$4:$F$1223)),_xlpm.cleanRaw,SUBSTITUTE(SUBSTITUTE(_xlpm.raw,"_PIN","."),"PIN","."),_xlpm.mainPart,MID(_xlpm.cleanRaw,2,FIND(".",_xlpm.cleanRaw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8" t="str">
        <f>_xlfn.LET(_xlpm.raw,_xlfn.XLOOKUP(A958,SITE3!$C$4:$C$1223,SITE3!$E$4:$E$1223,_xlfn.XLOOKUP(A958,SITE3!$C$4:$C$1223,SITE3!$F$4:$F$1223)),_xlpm.cleanRaw,SUBSTITUTE(_xlpm.raw,"_PIN","."),_xlpm.mainPart,MID(_xlpm.cleanRaw,2,FIND(".",_xlpm.cleanRaw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8" t="str">
        <f>_xlfn.LET(_xlpm.raw,_xlfn.XLOOKUP(A958,SITE5!$C$4:$C$1223,SITE5!$E$4:$E$1223,_xlfn.XLOOKUP(A958,SITE5!$C$4:$C$1223,SITE5!$F$4:$F$1223)),_xlpm.cleanRaw,SUBSTITUTE(_xlpm.raw,"_PIN","."),_xlpm.mainPart,MID(_xlpm.cleanRaw,2,FIND(".",_xlpm.cleanRaw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8" t="str">
        <f>_xlfn.LET(_xlpm.raw,_xlfn.XLOOKUP(A958,SITE5!$C$4:$C$1223,SITE5!$E$4:$E$1223,_xlfn.XLOOKUP(A958,SITE5!$C$4:$C$1223,SITE5!$F$4:$F$1223)),_xlpm.cleanRaw,SUBSTITUTE(_xlpm.raw,"_PIN","."),_xlpm.mainPart,MID(_xlpm.cleanRaw,2,FIND(".",_xlpm.cleanRaw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8" t="str">
        <f>""</f>
        <v/>
      </c>
      <c r="K958" t="str">
        <f t="shared" si="14"/>
        <v>AN37;VSS;;9.87552;23.04288;;;;;</v>
      </c>
    </row>
    <row r="959" spans="1:11">
      <c r="A959" t="s">
        <v>1587</v>
      </c>
      <c r="B959" t="str">
        <f>_xlfn.XLOOKUP(A959,SITE1!$S$4:$S$1223,SITE1!$T$4:$T$1223)</f>
        <v>DDRDQ_IL01_NIL01[7]</v>
      </c>
      <c r="C959" t="str" cm="1">
        <f t="array" ref="C959">_xlfn.TEXTJOIN(",",TRUE,_xlfn.UNIQUE(TRANSPOSE(_xlfn.MAP(_xlfn.XLOOKUP(A959,SITE1!$C$4:$C$1223,SITE1!$G$4:$L$1223),_xlfn.LAMBDA(_xlpm.x,IF(_xlpm.x&lt;&gt;"",TRIM(CLEAN(LEFT(_xlpm.x,FIND(".",_xlpm.x &amp; ".")-1))),""))))))</f>
        <v/>
      </c>
      <c r="D959">
        <v>6.5836799999999904</v>
      </c>
      <c r="E959">
        <v>23.04288</v>
      </c>
      <c r="F959" t="str">
        <f>_xlfn.LET(_xlpm.raw,_xlfn.XLOOKUP(A959,SITE1!$C$4:$C$1223,SITE1!$E$4:$E$1223,_xlfn.XLOOKUP(A959,SITE1!$C$4:$C$1223,SITE1!$F$4:$F$1223)),_xlpm.cleanRaw,SUBSTITUTE(SUBSTITUTE(_xlpm.raw,"_PIN","."),"PIN","."),_xlpm.mainPart,MID(_xlpm.cleanRaw,2,FIND(".",_xlpm.cleanRaw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959" t="str">
        <f>_xlfn.LET(_xlpm.raw,_xlfn.XLOOKUP(A959,SITE3!$C$4:$C$1223,SITE3!$E$4:$E$1223,_xlfn.XLOOKUP(A959,SITE3!$C$4:$C$1223,SITE3!$F$4:$F$1223)),_xlpm.cleanRaw,SUBSTITUTE(_xlpm.raw,"_PIN","."),_xlpm.mainPart,MID(_xlpm.cleanRaw,2,FIND(".",_xlpm.cleanRaw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502071</v>
      </c>
      <c r="H959" t="str">
        <f>_xlfn.LET(_xlpm.raw,_xlfn.XLOOKUP(A959,SITE5!$C$4:$C$1223,SITE5!$E$4:$E$1223,_xlfn.XLOOKUP(A959,SITE5!$C$4:$C$1223,SITE5!$F$4:$F$1223)),_xlpm.cleanRaw,SUBSTITUTE(_xlpm.raw,"_PIN","."),_xlpm.mainPart,MID(_xlpm.cleanRaw,2,FIND(".",_xlpm.cleanRaw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I959" t="str">
        <f>_xlfn.LET(_xlpm.raw,_xlfn.XLOOKUP(A959,SITE5!$C$4:$C$1223,SITE5!$E$4:$E$1223,_xlfn.XLOOKUP(A959,SITE5!$C$4:$C$1223,SITE5!$F$4:$F$1223)),_xlpm.cleanRaw,SUBSTITUTE(_xlpm.raw,"_PIN","."),_xlpm.mainPart,MID(_xlpm.cleanRaw,2,FIND(".",_xlpm.cleanRaw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J959" t="str">
        <f>""</f>
        <v/>
      </c>
      <c r="K959" t="str">
        <f t="shared" si="14"/>
        <v>AN38;DDRDQ_IL01_NIL01[7];;6.58367999999999;23.04288;604006;502071;704092;704092;</v>
      </c>
    </row>
    <row r="960" spans="1:11">
      <c r="A960" t="s">
        <v>1557</v>
      </c>
      <c r="B960" t="str">
        <f>_xlfn.XLOOKUP(A960,SITE1!$S$4:$S$1223,SITE1!$T$4:$T$1223)</f>
        <v>DDRDQ_IL01_NIL01[2]</v>
      </c>
      <c r="C960" t="str" cm="1">
        <f t="array" ref="C960">_xlfn.TEXTJOIN(",",TRUE,_xlfn.UNIQUE(TRANSPOSE(_xlfn.MAP(_xlfn.XLOOKUP(A960,SITE1!$C$4:$C$1223,SITE1!$G$4:$L$1223),_xlfn.LAMBDA(_xlpm.x,IF(_xlpm.x&lt;&gt;"",TRIM(CLEAN(LEFT(_xlpm.x,FIND(".",_xlpm.x &amp; ".")-1))),""))))))</f>
        <v/>
      </c>
      <c r="D960">
        <v>3.2918399999999899</v>
      </c>
      <c r="E960">
        <v>23.04288</v>
      </c>
      <c r="F960" t="str">
        <f>_xlfn.LET(_xlpm.raw,_xlfn.XLOOKUP(A960,SITE1!$C$4:$C$1223,SITE1!$E$4:$E$1223,_xlfn.XLOOKUP(A960,SITE1!$C$4:$C$1223,SITE1!$F$4:$F$1223)),_xlpm.cleanRaw,SUBSTITUTE(SUBSTITUTE(_xlpm.raw,"_PIN","."),"PIN","."),_xlpm.mainPart,MID(_xlpm.cleanRaw,2,FIND(".",_xlpm.cleanRaw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960" t="str">
        <f>_xlfn.LET(_xlpm.raw,_xlfn.XLOOKUP(A960,SITE3!$C$4:$C$1223,SITE3!$E$4:$E$1223,_xlfn.XLOOKUP(A960,SITE3!$C$4:$C$1223,SITE3!$F$4:$F$1223)),_xlpm.cleanRaw,SUBSTITUTE(_xlpm.raw,"_PIN","."),_xlpm.mainPart,MID(_xlpm.cleanRaw,2,FIND(".",_xlpm.cleanRaw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502069</v>
      </c>
      <c r="H960" t="str">
        <f>_xlfn.LET(_xlpm.raw,_xlfn.XLOOKUP(A960,SITE5!$C$4:$C$1223,SITE5!$E$4:$E$1223,_xlfn.XLOOKUP(A960,SITE5!$C$4:$C$1223,SITE5!$F$4:$F$1223)),_xlpm.cleanRaw,SUBSTITUTE(_xlpm.raw,"_PIN","."),_xlpm.mainPart,MID(_xlpm.cleanRaw,2,FIND(".",_xlpm.cleanRaw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I960" t="str">
        <f>_xlfn.LET(_xlpm.raw,_xlfn.XLOOKUP(A960,SITE5!$C$4:$C$1223,SITE5!$E$4:$E$1223,_xlfn.XLOOKUP(A960,SITE5!$C$4:$C$1223,SITE5!$F$4:$F$1223)),_xlpm.cleanRaw,SUBSTITUTE(_xlpm.raw,"_PIN","."),_xlpm.mainPart,MID(_xlpm.cleanRaw,2,FIND(".",_xlpm.cleanRaw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J960" t="str">
        <f>""</f>
        <v/>
      </c>
      <c r="K960" t="str">
        <f t="shared" si="14"/>
        <v>AN39;DDRDQ_IL01_NIL01[2];;3.29183999999999;23.04288;604008;502069;704091;704091;</v>
      </c>
    </row>
    <row r="961" spans="1:11">
      <c r="A961" t="s">
        <v>1581</v>
      </c>
      <c r="B961" t="str">
        <f>_xlfn.XLOOKUP(A961,SITE1!$S$4:$S$1223,SITE1!$T$4:$T$1223)</f>
        <v>DDRDQ_IL01_NIL01[6]</v>
      </c>
      <c r="C961" t="str" cm="1">
        <f t="array" ref="C961">_xlfn.TEXTJOIN(",",TRUE,_xlfn.UNIQUE(TRANSPOSE(_xlfn.MAP(_xlfn.XLOOKUP(A961,SITE1!$C$4:$C$1223,SITE1!$G$4:$L$1223),_xlfn.LAMBDA(_xlpm.x,IF(_xlpm.x&lt;&gt;"",TRIM(CLEAN(LEFT(_xlpm.x,FIND(".",_xlpm.x &amp; ".")-1))),""))))))</f>
        <v/>
      </c>
      <c r="D961">
        <v>0</v>
      </c>
      <c r="E961">
        <v>23.04288</v>
      </c>
      <c r="F961" t="str">
        <f>_xlfn.LET(_xlpm.raw,_xlfn.XLOOKUP(A961,SITE1!$C$4:$C$1223,SITE1!$E$4:$E$1223,_xlfn.XLOOKUP(A961,SITE1!$C$4:$C$1223,SITE1!$F$4:$F$1223)),_xlpm.cleanRaw,SUBSTITUTE(SUBSTITUTE(_xlpm.raw,"_PIN","."),"PIN","."),_xlpm.mainPart,MID(_xlpm.cleanRaw,2,FIND(".",_xlpm.cleanRaw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961" t="str">
        <f>_xlfn.LET(_xlpm.raw,_xlfn.XLOOKUP(A961,SITE3!$C$4:$C$1223,SITE3!$E$4:$E$1223,_xlfn.XLOOKUP(A961,SITE3!$C$4:$C$1223,SITE3!$F$4:$F$1223)),_xlpm.cleanRaw,SUBSTITUTE(_xlpm.raw,"_PIN","."),_xlpm.mainPart,MID(_xlpm.cleanRaw,2,FIND(".",_xlpm.cleanRaw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502067</v>
      </c>
      <c r="H961" t="str">
        <f>_xlfn.LET(_xlpm.raw,_xlfn.XLOOKUP(A961,SITE5!$C$4:$C$1223,SITE5!$E$4:$E$1223,_xlfn.XLOOKUP(A961,SITE5!$C$4:$C$1223,SITE5!$F$4:$F$1223)),_xlpm.cleanRaw,SUBSTITUTE(_xlpm.raw,"_PIN","."),_xlpm.mainPart,MID(_xlpm.cleanRaw,2,FIND(".",_xlpm.cleanRaw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I961" t="str">
        <f>_xlfn.LET(_xlpm.raw,_xlfn.XLOOKUP(A961,SITE5!$C$4:$C$1223,SITE5!$E$4:$E$1223,_xlfn.XLOOKUP(A961,SITE5!$C$4:$C$1223,SITE5!$F$4:$F$1223)),_xlpm.cleanRaw,SUBSTITUTE(_xlpm.raw,"_PIN","."),_xlpm.mainPart,MID(_xlpm.cleanRaw,2,FIND(".",_xlpm.cleanRaw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J961" t="str">
        <f>""</f>
        <v/>
      </c>
      <c r="K961" t="str">
        <f t="shared" si="14"/>
        <v>AN40;DDRDQ_IL01_NIL01[6];;0;23.04288;604012;502067;706012;706012;</v>
      </c>
    </row>
    <row r="962" spans="1:11">
      <c r="A962" t="s">
        <v>1808</v>
      </c>
      <c r="B962" t="str">
        <f>_xlfn.XLOOKUP(A962,SITE1!$S$4:$S$1223,SITE1!$T$4:$T$1223)</f>
        <v>DDRDQ_IL06_NIL14[3]</v>
      </c>
      <c r="C962" t="str" cm="1">
        <f t="array" ref="C962">_xlfn.TEXTJOIN(",",TRUE,_xlfn.UNIQUE(TRANSPOSE(_xlfn.MAP(_xlfn.XLOOKUP(A962,SITE1!$C$4:$C$1223,SITE1!$G$4:$L$1223),_xlfn.LAMBDA(_xlpm.x,IF(_xlpm.x&lt;&gt;"",TRIM(CLEAN(LEFT(_xlpm.x,FIND(".",_xlpm.x &amp; ".")-1))),""))))))</f>
        <v/>
      </c>
      <c r="D962">
        <v>128.38176000000001</v>
      </c>
      <c r="E962">
        <v>19.75104</v>
      </c>
      <c r="F962" t="str">
        <f>_xlfn.LET(_xlpm.raw,_xlfn.XLOOKUP(A962,SITE1!$C$4:$C$1223,SITE1!$E$4:$E$1223,_xlfn.XLOOKUP(A962,SITE1!$C$4:$C$1223,SITE1!$F$4:$F$1223)),_xlpm.cleanRaw,SUBSTITUTE(SUBSTITUTE(_xlpm.raw,"_PIN","."),"PIN","."),_xlpm.mainPart,MID(_xlpm.cleanRaw,2,FIND(".",_xlpm.cleanRaw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962" t="str">
        <f>_xlfn.LET(_xlpm.raw,_xlfn.XLOOKUP(A962,SITE3!$C$4:$C$1223,SITE3!$E$4:$E$1223,_xlfn.XLOOKUP(A962,SITE3!$C$4:$C$1223,SITE3!$F$4:$F$1223)),_xlpm.cleanRaw,SUBSTITUTE(_xlpm.raw,"_PIN","."),_xlpm.mainPart,MID(_xlpm.cleanRaw,2,FIND(".",_xlpm.cleanRaw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805072</v>
      </c>
      <c r="H962" t="str">
        <f>_xlfn.LET(_xlpm.raw,_xlfn.XLOOKUP(A962,SITE5!$C$4:$C$1223,SITE5!$E$4:$E$1223,_xlfn.XLOOKUP(A962,SITE5!$C$4:$C$1223,SITE5!$F$4:$F$1223)),_xlpm.cleanRaw,SUBSTITUTE(_xlpm.raw,"_PIN","."),_xlpm.mainPart,MID(_xlpm.cleanRaw,2,FIND(".",_xlpm.cleanRaw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I962" t="str">
        <f>_xlfn.LET(_xlpm.raw,_xlfn.XLOOKUP(A962,SITE5!$C$4:$C$1223,SITE5!$E$4:$E$1223,_xlfn.XLOOKUP(A962,SITE5!$C$4:$C$1223,SITE5!$F$4:$F$1223)),_xlpm.cleanRaw,SUBSTITUTE(_xlpm.raw,"_PIN","."),_xlpm.mainPart,MID(_xlpm.cleanRaw,2,FIND(".",_xlpm.cleanRaw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J962" t="str">
        <f>""</f>
        <v/>
      </c>
      <c r="K962" t="str">
        <f t="shared" ref="K962:K1025" si="15">A962&amp;";"&amp;B962&amp;";"&amp;C962&amp;";"&amp;D962&amp;";"&amp;E962&amp;";"&amp;F962&amp;";"&amp;G962&amp;";"&amp;H962&amp;";"&amp;I962&amp;";"&amp;J962</f>
        <v>AP1;DDRDQ_IL06_NIL14[3];;128.38176;19.75104;609121;805072;701093;701093;</v>
      </c>
    </row>
    <row r="963" spans="1:11">
      <c r="A963" t="s">
        <v>3966</v>
      </c>
      <c r="B963" t="str">
        <f>_xlfn.XLOOKUP(A963,SITE1!$S$4:$S$1223,SITE1!$T$4:$T$1223)</f>
        <v>VSS</v>
      </c>
      <c r="C963" t="str" cm="1">
        <f t="array" ref="C963">_xlfn.TEXTJOIN(",",TRUE,_xlfn.UNIQUE(TRANSPOSE(_xlfn.MAP(_xlfn.XLOOKUP(A963,SITE1!$C$4:$C$1223,SITE1!$G$4:$L$1223),_xlfn.LAMBDA(_xlpm.x,IF(_xlpm.x&lt;&gt;"",TRIM(CLEAN(LEFT(_xlpm.x,FIND(".",_xlpm.x &amp; ".")-1))),""))))))</f>
        <v/>
      </c>
      <c r="D963">
        <v>125.08992000000001</v>
      </c>
      <c r="E963">
        <v>19.75104</v>
      </c>
      <c r="F963" t="str">
        <f>_xlfn.LET(_xlpm.raw,_xlfn.XLOOKUP(A963,SITE1!$C$4:$C$1223,SITE1!$E$4:$E$1223,_xlfn.XLOOKUP(A963,SITE1!$C$4:$C$1223,SITE1!$F$4:$F$1223)),_xlpm.cleanRaw,SUBSTITUTE(SUBSTITUTE(_xlpm.raw,"_PIN","."),"PIN","."),_xlpm.mainPart,MID(_xlpm.cleanRaw,2,FIND(".",_xlpm.cleanRaw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3" t="str">
        <f>_xlfn.LET(_xlpm.raw,_xlfn.XLOOKUP(A963,SITE3!$C$4:$C$1223,SITE3!$E$4:$E$1223,_xlfn.XLOOKUP(A963,SITE3!$C$4:$C$1223,SITE3!$F$4:$F$1223)),_xlpm.cleanRaw,SUBSTITUTE(_xlpm.raw,"_PIN","."),_xlpm.mainPart,MID(_xlpm.cleanRaw,2,FIND(".",_xlpm.cleanRaw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3" t="str">
        <f>_xlfn.LET(_xlpm.raw,_xlfn.XLOOKUP(A963,SITE5!$C$4:$C$1223,SITE5!$E$4:$E$1223,_xlfn.XLOOKUP(A963,SITE5!$C$4:$C$1223,SITE5!$F$4:$F$1223)),_xlpm.cleanRaw,SUBSTITUTE(_xlpm.raw,"_PIN","."),_xlpm.mainPart,MID(_xlpm.cleanRaw,2,FIND(".",_xlpm.cleanRaw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3" t="str">
        <f>_xlfn.LET(_xlpm.raw,_xlfn.XLOOKUP(A963,SITE5!$C$4:$C$1223,SITE5!$E$4:$E$1223,_xlfn.XLOOKUP(A963,SITE5!$C$4:$C$1223,SITE5!$F$4:$F$1223)),_xlpm.cleanRaw,SUBSTITUTE(_xlpm.raw,"_PIN","."),_xlpm.mainPart,MID(_xlpm.cleanRaw,2,FIND(".",_xlpm.cleanRaw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3" t="str">
        <f>""</f>
        <v/>
      </c>
      <c r="K963" t="str">
        <f t="shared" si="15"/>
        <v>AP2;VSS;;125.08992;19.75104;;;;;</v>
      </c>
    </row>
    <row r="964" spans="1:11">
      <c r="A964" t="s">
        <v>2425</v>
      </c>
      <c r="B964" t="str">
        <f>_xlfn.XLOOKUP(A964,SITE1!$S$4:$S$1223,SITE1!$T$4:$T$1223)</f>
        <v>DDRDQSP_IL06_NIL14</v>
      </c>
      <c r="C964" t="str" cm="1">
        <f t="array" ref="C964">_xlfn.TEXTJOIN(",",TRUE,_xlfn.UNIQUE(TRANSPOSE(_xlfn.MAP(_xlfn.XLOOKUP(A964,SITE1!$C$4:$C$1223,SITE1!$G$4:$L$1223),_xlfn.LAMBDA(_xlpm.x,IF(_xlpm.x&lt;&gt;"",TRIM(CLEAN(LEFT(_xlpm.x,FIND(".",_xlpm.x &amp; ".")-1))),""))))))</f>
        <v/>
      </c>
      <c r="D964">
        <v>121.79808</v>
      </c>
      <c r="E964">
        <v>19.75104</v>
      </c>
      <c r="F964" t="str">
        <f>_xlfn.LET(_xlpm.raw,_xlfn.XLOOKUP(A964,SITE1!$C$4:$C$1223,SITE1!$E$4:$E$1223,_xlfn.XLOOKUP(A964,SITE1!$C$4:$C$1223,SITE1!$F$4:$F$1223)),_xlpm.cleanRaw,SUBSTITUTE(SUBSTITUTE(_xlpm.raw,"_PIN","."),"PIN","."),_xlpm.mainPart,MID(_xlpm.cleanRaw,2,FIND(".",_xlpm.cleanRaw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964" t="str">
        <f>_xlfn.LET(_xlpm.raw,_xlfn.XLOOKUP(A964,SITE3!$C$4:$C$1223,SITE3!$E$4:$E$1223,_xlfn.XLOOKUP(A964,SITE3!$C$4:$C$1223,SITE3!$F$4:$F$1223)),_xlpm.cleanRaw,SUBSTITUTE(_xlpm.raw,"_PIN","."),_xlpm.mainPart,MID(_xlpm.cleanRaw,2,FIND(".",_xlpm.cleanRaw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806105</v>
      </c>
      <c r="H964" t="str">
        <f>_xlfn.LET(_xlpm.raw,_xlfn.XLOOKUP(A964,SITE5!$C$4:$C$1223,SITE5!$E$4:$E$1223,_xlfn.XLOOKUP(A964,SITE5!$C$4:$C$1223,SITE5!$F$4:$F$1223)),_xlpm.cleanRaw,SUBSTITUTE(_xlpm.raw,"_PIN","."),_xlpm.mainPart,MID(_xlpm.cleanRaw,2,FIND(".",_xlpm.cleanRaw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I964" t="str">
        <f>_xlfn.LET(_xlpm.raw,_xlfn.XLOOKUP(A964,SITE5!$C$4:$C$1223,SITE5!$E$4:$E$1223,_xlfn.XLOOKUP(A964,SITE5!$C$4:$C$1223,SITE5!$F$4:$F$1223)),_xlpm.cleanRaw,SUBSTITUTE(_xlpm.raw,"_PIN","."),_xlpm.mainPart,MID(_xlpm.cleanRaw,2,FIND(".",_xlpm.cleanRaw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J964" t="str">
        <f>""</f>
        <v/>
      </c>
      <c r="K964" t="str">
        <f t="shared" si="15"/>
        <v>AP3;DDRDQSP_IL06_NIL14;;121.79808;19.75104;609094;806105;701090;701090;</v>
      </c>
    </row>
    <row r="965" spans="1:11">
      <c r="A965" t="s">
        <v>3972</v>
      </c>
      <c r="B965" t="str">
        <f>_xlfn.XLOOKUP(A965,SITE1!$S$4:$S$1223,SITE1!$T$4:$T$1223)</f>
        <v>VSS</v>
      </c>
      <c r="C965" t="str" cm="1">
        <f t="array" ref="C965">_xlfn.TEXTJOIN(",",TRUE,_xlfn.UNIQUE(TRANSPOSE(_xlfn.MAP(_xlfn.XLOOKUP(A965,SITE1!$C$4:$C$1223,SITE1!$G$4:$L$1223),_xlfn.LAMBDA(_xlpm.x,IF(_xlpm.x&lt;&gt;"",TRIM(CLEAN(LEFT(_xlpm.x,FIND(".",_xlpm.x &amp; ".")-1))),""))))))</f>
        <v/>
      </c>
      <c r="D965">
        <v>118.50624000000001</v>
      </c>
      <c r="E965">
        <v>19.75104</v>
      </c>
      <c r="F965" t="str">
        <f>_xlfn.LET(_xlpm.raw,_xlfn.XLOOKUP(A965,SITE1!$C$4:$C$1223,SITE1!$E$4:$E$1223,_xlfn.XLOOKUP(A965,SITE1!$C$4:$C$1223,SITE1!$F$4:$F$1223)),_xlpm.cleanRaw,SUBSTITUTE(SUBSTITUTE(_xlpm.raw,"_PIN","."),"PIN","."),_xlpm.mainPart,MID(_xlpm.cleanRaw,2,FIND(".",_xlpm.cleanRaw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5" t="str">
        <f>_xlfn.LET(_xlpm.raw,_xlfn.XLOOKUP(A965,SITE3!$C$4:$C$1223,SITE3!$E$4:$E$1223,_xlfn.XLOOKUP(A965,SITE3!$C$4:$C$1223,SITE3!$F$4:$F$1223)),_xlpm.cleanRaw,SUBSTITUTE(_xlpm.raw,"_PIN","."),_xlpm.mainPart,MID(_xlpm.cleanRaw,2,FIND(".",_xlpm.cleanRaw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5" t="str">
        <f>_xlfn.LET(_xlpm.raw,_xlfn.XLOOKUP(A965,SITE5!$C$4:$C$1223,SITE5!$E$4:$E$1223,_xlfn.XLOOKUP(A965,SITE5!$C$4:$C$1223,SITE5!$F$4:$F$1223)),_xlpm.cleanRaw,SUBSTITUTE(_xlpm.raw,"_PIN","."),_xlpm.mainPart,MID(_xlpm.cleanRaw,2,FIND(".",_xlpm.cleanRaw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5" t="str">
        <f>_xlfn.LET(_xlpm.raw,_xlfn.XLOOKUP(A965,SITE5!$C$4:$C$1223,SITE5!$E$4:$E$1223,_xlfn.XLOOKUP(A965,SITE5!$C$4:$C$1223,SITE5!$F$4:$F$1223)),_xlpm.cleanRaw,SUBSTITUTE(_xlpm.raw,"_PIN","."),_xlpm.mainPart,MID(_xlpm.cleanRaw,2,FIND(".",_xlpm.cleanRaw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5" t="str">
        <f>""</f>
        <v/>
      </c>
      <c r="K965" t="str">
        <f t="shared" si="15"/>
        <v>AP4;VSS;;118.50624;19.75104;;;;;</v>
      </c>
    </row>
    <row r="966" spans="1:11">
      <c r="A966" t="s">
        <v>2168</v>
      </c>
      <c r="B966" t="str">
        <f>_xlfn.XLOOKUP(A966,SITE1!$S$4:$S$1223,SITE1!$T$4:$T$1223)</f>
        <v>DDRDQ_IL15_NIL13[6]</v>
      </c>
      <c r="C966" t="str" cm="1">
        <f t="array" ref="C966">_xlfn.TEXTJOIN(",",TRUE,_xlfn.UNIQUE(TRANSPOSE(_xlfn.MAP(_xlfn.XLOOKUP(A966,SITE1!$C$4:$C$1223,SITE1!$G$4:$L$1223),_xlfn.LAMBDA(_xlpm.x,IF(_xlpm.x&lt;&gt;"",TRIM(CLEAN(LEFT(_xlpm.x,FIND(".",_xlpm.x &amp; ".")-1))),""))))))</f>
        <v/>
      </c>
      <c r="D966">
        <v>115.2144</v>
      </c>
      <c r="E966">
        <v>19.75104</v>
      </c>
      <c r="F966" t="str">
        <f>_xlfn.LET(_xlpm.raw,_xlfn.XLOOKUP(A966,SITE1!$C$4:$C$1223,SITE1!$E$4:$E$1223,_xlfn.XLOOKUP(A966,SITE1!$C$4:$C$1223,SITE1!$F$4:$F$1223)),_xlpm.cleanRaw,SUBSTITUTE(SUBSTITUTE(_xlpm.raw,"_PIN","."),"PIN","."),_xlpm.mainPart,MID(_xlpm.cleanRaw,2,FIND(".",_xlpm.cleanRaw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G966" t="str">
        <f>_xlfn.LET(_xlpm.raw,_xlfn.XLOOKUP(A966,SITE3!$C$4:$C$1223,SITE3!$E$4:$E$1223,_xlfn.XLOOKUP(A966,SITE3!$C$4:$C$1223,SITE3!$F$4:$F$1223)),_xlpm.cleanRaw,SUBSTITUTE(_xlpm.raw,"_PIN","."),_xlpm.mainPart,MID(_xlpm.cleanRaw,2,FIND(".",_xlpm.cleanRaw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804002</v>
      </c>
      <c r="H966" t="str">
        <f>_xlfn.LET(_xlpm.raw,_xlfn.XLOOKUP(A966,SITE5!$C$4:$C$1223,SITE5!$E$4:$E$1223,_xlfn.XLOOKUP(A966,SITE5!$C$4:$C$1223,SITE5!$F$4:$F$1223)),_xlpm.cleanRaw,SUBSTITUTE(_xlpm.raw,"_PIN","."),_xlpm.mainPart,MID(_xlpm.cleanRaw,2,FIND(".",_xlpm.cleanRaw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I966" t="str">
        <f>_xlfn.LET(_xlpm.raw,_xlfn.XLOOKUP(A966,SITE5!$C$4:$C$1223,SITE5!$E$4:$E$1223,_xlfn.XLOOKUP(A966,SITE5!$C$4:$C$1223,SITE5!$F$4:$F$1223)),_xlpm.cleanRaw,SUBSTITUTE(_xlpm.raw,"_PIN","."),_xlpm.mainPart,MID(_xlpm.cleanRaw,2,FIND(".",_xlpm.cleanRaw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J966" t="str">
        <f>""</f>
        <v/>
      </c>
      <c r="K966" t="str">
        <f t="shared" si="15"/>
        <v>AP5;DDRDQ_IL15_NIL13[6];;115.2144;19.75104;509040;804002;601024;601024;</v>
      </c>
    </row>
    <row r="967" spans="1:11">
      <c r="A967" t="s">
        <v>2467</v>
      </c>
      <c r="B967" t="str">
        <f>_xlfn.XLOOKUP(A967,SITE1!$S$4:$S$1223,SITE1!$T$4:$T$1223)</f>
        <v>DDRDQSP_IL15_NIL13</v>
      </c>
      <c r="C967" t="str" cm="1">
        <f t="array" ref="C967">_xlfn.TEXTJOIN(",",TRUE,_xlfn.UNIQUE(TRANSPOSE(_xlfn.MAP(_xlfn.XLOOKUP(A967,SITE1!$C$4:$C$1223,SITE1!$G$4:$L$1223),_xlfn.LAMBDA(_xlpm.x,IF(_xlpm.x&lt;&gt;"",TRIM(CLEAN(LEFT(_xlpm.x,FIND(".",_xlpm.x &amp; ".")-1))),""))))))</f>
        <v/>
      </c>
      <c r="D967">
        <v>111.92256</v>
      </c>
      <c r="E967">
        <v>19.75104</v>
      </c>
      <c r="F967" t="str">
        <f>_xlfn.LET(_xlpm.raw,_xlfn.XLOOKUP(A967,SITE1!$C$4:$C$1223,SITE1!$E$4:$E$1223,_xlfn.XLOOKUP(A967,SITE1!$C$4:$C$1223,SITE1!$F$4:$F$1223)),_xlpm.cleanRaw,SUBSTITUTE(SUBSTITUTE(_xlpm.raw,"_PIN","."),"PIN","."),_xlpm.mainPart,MID(_xlpm.cleanRaw,2,FIND(".",_xlpm.cleanRaw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967" t="str">
        <f>_xlfn.LET(_xlpm.raw,_xlfn.XLOOKUP(A967,SITE3!$C$4:$C$1223,SITE3!$E$4:$E$1223,_xlfn.XLOOKUP(A967,SITE3!$C$4:$C$1223,SITE3!$F$4:$F$1223)),_xlpm.cleanRaw,SUBSTITUTE(_xlpm.raw,"_PIN","."),_xlpm.mainPart,MID(_xlpm.cleanRaw,2,FIND(".",_xlpm.cleanRaw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803085</v>
      </c>
      <c r="H967" t="str">
        <f>_xlfn.LET(_xlpm.raw,_xlfn.XLOOKUP(A967,SITE5!$C$4:$C$1223,SITE5!$E$4:$E$1223,_xlfn.XLOOKUP(A967,SITE5!$C$4:$C$1223,SITE5!$F$4:$F$1223)),_xlpm.cleanRaw,SUBSTITUTE(_xlpm.raw,"_PIN","."),_xlpm.mainPart,MID(_xlpm.cleanRaw,2,FIND(".",_xlpm.cleanRaw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I967" t="str">
        <f>_xlfn.LET(_xlpm.raw,_xlfn.XLOOKUP(A967,SITE5!$C$4:$C$1223,SITE5!$E$4:$E$1223,_xlfn.XLOOKUP(A967,SITE5!$C$4:$C$1223,SITE5!$F$4:$F$1223)),_xlpm.cleanRaw,SUBSTITUTE(_xlpm.raw,"_PIN","."),_xlpm.mainPart,MID(_xlpm.cleanRaw,2,FIND(".",_xlpm.cleanRaw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J967" t="str">
        <f>""</f>
        <v/>
      </c>
      <c r="K967" t="str">
        <f t="shared" si="15"/>
        <v>AP6;DDRDQSP_IL15_NIL13;;111.92256;19.75104;609088;803085;704096;704096;</v>
      </c>
    </row>
    <row r="968" spans="1:11">
      <c r="A968" t="s">
        <v>2369</v>
      </c>
      <c r="B968" t="str">
        <f>_xlfn.XLOOKUP(A968,SITE1!$S$4:$S$1223,SITE1!$T$4:$T$1223)</f>
        <v>DDRDQSN_IL15_NIL13</v>
      </c>
      <c r="C968" t="str" cm="1">
        <f t="array" ref="C968">_xlfn.TEXTJOIN(",",TRUE,_xlfn.UNIQUE(TRANSPOSE(_xlfn.MAP(_xlfn.XLOOKUP(A968,SITE1!$C$4:$C$1223,SITE1!$G$4:$L$1223),_xlfn.LAMBDA(_xlpm.x,IF(_xlpm.x&lt;&gt;"",TRIM(CLEAN(LEFT(_xlpm.x,FIND(".",_xlpm.x &amp; ".")-1))),""))))))</f>
        <v/>
      </c>
      <c r="D968">
        <v>108.63072</v>
      </c>
      <c r="E968">
        <v>19.75104</v>
      </c>
      <c r="F968" t="str">
        <f>_xlfn.LET(_xlpm.raw,_xlfn.XLOOKUP(A968,SITE1!$C$4:$C$1223,SITE1!$E$4:$E$1223,_xlfn.XLOOKUP(A968,SITE1!$C$4:$C$1223,SITE1!$F$4:$F$1223)),_xlpm.cleanRaw,SUBSTITUTE(SUBSTITUTE(_xlpm.raw,"_PIN","."),"PIN","."),_xlpm.mainPart,MID(_xlpm.cleanRaw,2,FIND(".",_xlpm.cleanRaw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968" t="str">
        <f>_xlfn.LET(_xlpm.raw,_xlfn.XLOOKUP(A968,SITE3!$C$4:$C$1223,SITE3!$E$4:$E$1223,_xlfn.XLOOKUP(A968,SITE3!$C$4:$C$1223,SITE3!$F$4:$F$1223)),_xlpm.cleanRaw,SUBSTITUTE(_xlpm.raw,"_PIN","."),_xlpm.mainPart,MID(_xlpm.cleanRaw,2,FIND(".",_xlpm.cleanRaw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803087</v>
      </c>
      <c r="H968" t="str">
        <f>_xlfn.LET(_xlpm.raw,_xlfn.XLOOKUP(A968,SITE5!$C$4:$C$1223,SITE5!$E$4:$E$1223,_xlfn.XLOOKUP(A968,SITE5!$C$4:$C$1223,SITE5!$F$4:$F$1223)),_xlpm.cleanRaw,SUBSTITUTE(_xlpm.raw,"_PIN","."),_xlpm.mainPart,MID(_xlpm.cleanRaw,2,FIND(".",_xlpm.cleanRaw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I968" t="str">
        <f>_xlfn.LET(_xlpm.raw,_xlfn.XLOOKUP(A968,SITE5!$C$4:$C$1223,SITE5!$E$4:$E$1223,_xlfn.XLOOKUP(A968,SITE5!$C$4:$C$1223,SITE5!$F$4:$F$1223)),_xlpm.cleanRaw,SUBSTITUTE(_xlpm.raw,"_PIN","."),_xlpm.mainPart,MID(_xlpm.cleanRaw,2,FIND(".",_xlpm.cleanRaw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J968" t="str">
        <f>""</f>
        <v/>
      </c>
      <c r="K968" t="str">
        <f t="shared" si="15"/>
        <v>AP7;DDRDQSN_IL15_NIL13;;108.63072;19.75104;609086;803087;704094;704094;</v>
      </c>
    </row>
    <row r="969" spans="1:11">
      <c r="A969" t="s">
        <v>2156</v>
      </c>
      <c r="B969" t="str">
        <f>_xlfn.XLOOKUP(A969,SITE1!$S$4:$S$1223,SITE1!$T$4:$T$1223)</f>
        <v>DDRDQ_IL15_NIL13[4]</v>
      </c>
      <c r="C969" t="str" cm="1">
        <f t="array" ref="C969">_xlfn.TEXTJOIN(",",TRUE,_xlfn.UNIQUE(TRANSPOSE(_xlfn.MAP(_xlfn.XLOOKUP(A969,SITE1!$C$4:$C$1223,SITE1!$G$4:$L$1223),_xlfn.LAMBDA(_xlpm.x,IF(_xlpm.x&lt;&gt;"",TRIM(CLEAN(LEFT(_xlpm.x,FIND(".",_xlpm.x &amp; ".")-1))),""))))))</f>
        <v/>
      </c>
      <c r="D969">
        <v>105.33887999999899</v>
      </c>
      <c r="E969">
        <v>19.75104</v>
      </c>
      <c r="F969" t="str">
        <f>_xlfn.LET(_xlpm.raw,_xlfn.XLOOKUP(A969,SITE1!$C$4:$C$1223,SITE1!$E$4:$E$1223,_xlfn.XLOOKUP(A969,SITE1!$C$4:$C$1223,SITE1!$F$4:$F$1223)),_xlpm.cleanRaw,SUBSTITUTE(SUBSTITUTE(_xlpm.raw,"_PIN","."),"PIN","."),_xlpm.mainPart,MID(_xlpm.cleanRaw,2,FIND(".",_xlpm.cleanRaw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969" t="str">
        <f>_xlfn.LET(_xlpm.raw,_xlfn.XLOOKUP(A969,SITE3!$C$4:$C$1223,SITE3!$E$4:$E$1223,_xlfn.XLOOKUP(A969,SITE3!$C$4:$C$1223,SITE3!$F$4:$F$1223)),_xlpm.cleanRaw,SUBSTITUTE(_xlpm.raw,"_PIN","."),_xlpm.mainPart,MID(_xlpm.cleanRaw,2,FIND(".",_xlpm.cleanRaw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804035</v>
      </c>
      <c r="H969" t="str">
        <f>_xlfn.LET(_xlpm.raw,_xlfn.XLOOKUP(A969,SITE5!$C$4:$C$1223,SITE5!$E$4:$E$1223,_xlfn.XLOOKUP(A969,SITE5!$C$4:$C$1223,SITE5!$F$4:$F$1223)),_xlpm.cleanRaw,SUBSTITUTE(_xlpm.raw,"_PIN","."),_xlpm.mainPart,MID(_xlpm.cleanRaw,2,FIND(".",_xlpm.cleanRaw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I969" t="str">
        <f>_xlfn.LET(_xlpm.raw,_xlfn.XLOOKUP(A969,SITE5!$C$4:$C$1223,SITE5!$E$4:$E$1223,_xlfn.XLOOKUP(A969,SITE5!$C$4:$C$1223,SITE5!$F$4:$F$1223)),_xlpm.cleanRaw,SUBSTITUTE(_xlpm.raw,"_PIN","."),_xlpm.mainPart,MID(_xlpm.cleanRaw,2,FIND(".",_xlpm.cleanRaw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J969" t="str">
        <f>""</f>
        <v/>
      </c>
      <c r="K969" t="str">
        <f t="shared" si="15"/>
        <v>AP8;DDRDQ_IL15_NIL13[4];;105.338879999999;19.75104;609087;804035;704095;704095;</v>
      </c>
    </row>
    <row r="970" spans="1:11">
      <c r="A970" t="s">
        <v>3974</v>
      </c>
      <c r="B970" t="str">
        <f>_xlfn.XLOOKUP(A970,SITE1!$S$4:$S$1223,SITE1!$T$4:$T$1223)</f>
        <v>VSS</v>
      </c>
      <c r="C970" t="str" cm="1">
        <f t="array" ref="C970">_xlfn.TEXTJOIN(",",TRUE,_xlfn.UNIQUE(TRANSPOSE(_xlfn.MAP(_xlfn.XLOOKUP(A970,SITE1!$C$4:$C$1223,SITE1!$G$4:$L$1223),_xlfn.LAMBDA(_xlpm.x,IF(_xlpm.x&lt;&gt;"",TRIM(CLEAN(LEFT(_xlpm.x,FIND(".",_xlpm.x &amp; ".")-1))),""))))))</f>
        <v/>
      </c>
      <c r="D970">
        <v>102.04704</v>
      </c>
      <c r="E970">
        <v>19.75104</v>
      </c>
      <c r="F970" t="str">
        <f>_xlfn.LET(_xlpm.raw,_xlfn.XLOOKUP(A970,SITE1!$C$4:$C$1223,SITE1!$E$4:$E$1223,_xlfn.XLOOKUP(A970,SITE1!$C$4:$C$1223,SITE1!$F$4:$F$1223)),_xlpm.cleanRaw,SUBSTITUTE(SUBSTITUTE(_xlpm.raw,"_PIN","."),"PIN","."),_xlpm.mainPart,MID(_xlpm.cleanRaw,2,FIND(".",_xlpm.cleanRaw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0" t="str">
        <f>_xlfn.LET(_xlpm.raw,_xlfn.XLOOKUP(A970,SITE3!$C$4:$C$1223,SITE3!$E$4:$E$1223,_xlfn.XLOOKUP(A970,SITE3!$C$4:$C$1223,SITE3!$F$4:$F$1223)),_xlpm.cleanRaw,SUBSTITUTE(_xlpm.raw,"_PIN","."),_xlpm.mainPart,MID(_xlpm.cleanRaw,2,FIND(".",_xlpm.cleanRaw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0" t="str">
        <f>_xlfn.LET(_xlpm.raw,_xlfn.XLOOKUP(A970,SITE5!$C$4:$C$1223,SITE5!$E$4:$E$1223,_xlfn.XLOOKUP(A970,SITE5!$C$4:$C$1223,SITE5!$F$4:$F$1223)),_xlpm.cleanRaw,SUBSTITUTE(_xlpm.raw,"_PIN","."),_xlpm.mainPart,MID(_xlpm.cleanRaw,2,FIND(".",_xlpm.cleanRaw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0" t="str">
        <f>_xlfn.LET(_xlpm.raw,_xlfn.XLOOKUP(A970,SITE5!$C$4:$C$1223,SITE5!$E$4:$E$1223,_xlfn.XLOOKUP(A970,SITE5!$C$4:$C$1223,SITE5!$F$4:$F$1223)),_xlpm.cleanRaw,SUBSTITUTE(_xlpm.raw,"_PIN","."),_xlpm.mainPart,MID(_xlpm.cleanRaw,2,FIND(".",_xlpm.cleanRaw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0" t="str">
        <f>""</f>
        <v/>
      </c>
      <c r="K970" t="str">
        <f t="shared" si="15"/>
        <v>AP9;VSS;;102.04704;19.75104;;;;;</v>
      </c>
    </row>
    <row r="971" spans="1:11">
      <c r="A971" t="s">
        <v>2119</v>
      </c>
      <c r="B971" t="str">
        <f>_xlfn.XLOOKUP(A971,SITE1!$S$4:$S$1223,SITE1!$T$4:$T$1223)</f>
        <v>DDRDQ_IL14_NIL12[6]</v>
      </c>
      <c r="C971" t="str" cm="1">
        <f t="array" ref="C971">_xlfn.TEXTJOIN(",",TRUE,_xlfn.UNIQUE(TRANSPOSE(_xlfn.MAP(_xlfn.XLOOKUP(A971,SITE1!$C$4:$C$1223,SITE1!$G$4:$L$1223),_xlfn.LAMBDA(_xlpm.x,IF(_xlpm.x&lt;&gt;"",TRIM(CLEAN(LEFT(_xlpm.x,FIND(".",_xlpm.x &amp; ".")-1))),""))))))</f>
        <v/>
      </c>
      <c r="D971">
        <v>98.755200000000002</v>
      </c>
      <c r="E971">
        <v>19.75104</v>
      </c>
      <c r="F971" t="str">
        <f>_xlfn.LET(_xlpm.raw,_xlfn.XLOOKUP(A971,SITE1!$C$4:$C$1223,SITE1!$E$4:$E$1223,_xlfn.XLOOKUP(A971,SITE1!$C$4:$C$1223,SITE1!$F$4:$F$1223)),_xlpm.cleanRaw,SUBSTITUTE(SUBSTITUTE(_xlpm.raw,"_PIN","."),"PIN","."),_xlpm.mainPart,MID(_xlpm.cleanRaw,2,FIND(".",_xlpm.cleanRaw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971" t="str">
        <f>_xlfn.LET(_xlpm.raw,_xlfn.XLOOKUP(A971,SITE3!$C$4:$C$1223,SITE3!$E$4:$E$1223,_xlfn.XLOOKUP(A971,SITE3!$C$4:$C$1223,SITE3!$F$4:$F$1223)),_xlpm.cleanRaw,SUBSTITUTE(_xlpm.raw,"_PIN","."),_xlpm.mainPart,MID(_xlpm.cleanRaw,2,FIND(".",_xlpm.cleanRaw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804027</v>
      </c>
      <c r="H971" t="str">
        <f>_xlfn.LET(_xlpm.raw,_xlfn.XLOOKUP(A971,SITE5!$C$4:$C$1223,SITE5!$E$4:$E$1223,_xlfn.XLOOKUP(A971,SITE5!$C$4:$C$1223,SITE5!$F$4:$F$1223)),_xlpm.cleanRaw,SUBSTITUTE(_xlpm.raw,"_PIN","."),_xlpm.mainPart,MID(_xlpm.cleanRaw,2,FIND(".",_xlpm.cleanRaw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I971" t="str">
        <f>_xlfn.LET(_xlpm.raw,_xlfn.XLOOKUP(A971,SITE5!$C$4:$C$1223,SITE5!$E$4:$E$1223,_xlfn.XLOOKUP(A971,SITE5!$C$4:$C$1223,SITE5!$F$4:$F$1223)),_xlpm.cleanRaw,SUBSTITUTE(_xlpm.raw,"_PIN","."),_xlpm.mainPart,MID(_xlpm.cleanRaw,2,FIND(".",_xlpm.cleanRaw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J971" t="str">
        <f>""</f>
        <v/>
      </c>
      <c r="K971" t="str">
        <f t="shared" si="15"/>
        <v>AP10;DDRDQ_IL14_NIL12[6];;98.7552;19.75104;607012;804027;703012;703012;</v>
      </c>
    </row>
    <row r="972" spans="1:11">
      <c r="A972" t="s">
        <v>3964</v>
      </c>
      <c r="B972" t="str">
        <f>_xlfn.XLOOKUP(A972,SITE1!$S$4:$S$1223,SITE1!$T$4:$T$1223)</f>
        <v>VSS</v>
      </c>
      <c r="C972" t="str" cm="1">
        <f t="array" ref="C972">_xlfn.TEXTJOIN(",",TRUE,_xlfn.UNIQUE(TRANSPOSE(_xlfn.MAP(_xlfn.XLOOKUP(A972,SITE1!$C$4:$C$1223,SITE1!$G$4:$L$1223),_xlfn.LAMBDA(_xlpm.x,IF(_xlpm.x&lt;&gt;"",TRIM(CLEAN(LEFT(_xlpm.x,FIND(".",_xlpm.x &amp; ".")-1))),""))))))</f>
        <v/>
      </c>
      <c r="D972">
        <v>95.463359999999597</v>
      </c>
      <c r="E972">
        <v>19.75104</v>
      </c>
      <c r="F972" t="str">
        <f>_xlfn.LET(_xlpm.raw,_xlfn.XLOOKUP(A972,SITE1!$C$4:$C$1223,SITE1!$E$4:$E$1223,_xlfn.XLOOKUP(A972,SITE1!$C$4:$C$1223,SITE1!$F$4:$F$1223)),_xlpm.cleanRaw,SUBSTITUTE(SUBSTITUTE(_xlpm.raw,"_PIN","."),"PIN","."),_xlpm.mainPart,MID(_xlpm.cleanRaw,2,FIND(".",_xlpm.cleanRaw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2" t="str">
        <f>_xlfn.LET(_xlpm.raw,_xlfn.XLOOKUP(A972,SITE3!$C$4:$C$1223,SITE3!$E$4:$E$1223,_xlfn.XLOOKUP(A972,SITE3!$C$4:$C$1223,SITE3!$F$4:$F$1223)),_xlpm.cleanRaw,SUBSTITUTE(_xlpm.raw,"_PIN","."),_xlpm.mainPart,MID(_xlpm.cleanRaw,2,FIND(".",_xlpm.cleanRaw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2" t="str">
        <f>_xlfn.LET(_xlpm.raw,_xlfn.XLOOKUP(A972,SITE5!$C$4:$C$1223,SITE5!$E$4:$E$1223,_xlfn.XLOOKUP(A972,SITE5!$C$4:$C$1223,SITE5!$F$4:$F$1223)),_xlpm.cleanRaw,SUBSTITUTE(_xlpm.raw,"_PIN","."),_xlpm.mainPart,MID(_xlpm.cleanRaw,2,FIND(".",_xlpm.cleanRaw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2" t="str">
        <f>_xlfn.LET(_xlpm.raw,_xlfn.XLOOKUP(A972,SITE5!$C$4:$C$1223,SITE5!$E$4:$E$1223,_xlfn.XLOOKUP(A972,SITE5!$C$4:$C$1223,SITE5!$F$4:$F$1223)),_xlpm.cleanRaw,SUBSTITUTE(_xlpm.raw,"_PIN","."),_xlpm.mainPart,MID(_xlpm.cleanRaw,2,FIND(".",_xlpm.cleanRaw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2" t="str">
        <f>""</f>
        <v/>
      </c>
      <c r="K972" t="str">
        <f t="shared" si="15"/>
        <v>AP11;VSS;;95.4633599999996;19.75104;;;;;</v>
      </c>
    </row>
    <row r="973" spans="1:11">
      <c r="A973" t="s">
        <v>2107</v>
      </c>
      <c r="B973" t="str">
        <f>_xlfn.XLOOKUP(A973,SITE1!$S$4:$S$1223,SITE1!$T$4:$T$1223)</f>
        <v>DDRDQ_IL14_NIL12[4]</v>
      </c>
      <c r="C973" t="str" cm="1">
        <f t="array" ref="C973">_xlfn.TEXTJOIN(",",TRUE,_xlfn.UNIQUE(TRANSPOSE(_xlfn.MAP(_xlfn.XLOOKUP(A973,SITE1!$C$4:$C$1223,SITE1!$G$4:$L$1223),_xlfn.LAMBDA(_xlpm.x,IF(_xlpm.x&lt;&gt;"",TRIM(CLEAN(LEFT(_xlpm.x,FIND(".",_xlpm.x &amp; ".")-1))),""))))))</f>
        <v/>
      </c>
      <c r="D973">
        <v>92.171519999999603</v>
      </c>
      <c r="E973">
        <v>19.75104</v>
      </c>
      <c r="F973" t="str">
        <f>_xlfn.LET(_xlpm.raw,_xlfn.XLOOKUP(A973,SITE1!$C$4:$C$1223,SITE1!$E$4:$E$1223,_xlfn.XLOOKUP(A973,SITE1!$C$4:$C$1223,SITE1!$F$4:$F$1223)),_xlpm.cleanRaw,SUBSTITUTE(SUBSTITUTE(_xlpm.raw,"_PIN","."),"PIN","."),_xlpm.mainPart,MID(_xlpm.cleanRaw,2,FIND(".",_xlpm.cleanRaw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973" t="str">
        <f>_xlfn.LET(_xlpm.raw,_xlfn.XLOOKUP(A973,SITE3!$C$4:$C$1223,SITE3!$E$4:$E$1223,_xlfn.XLOOKUP(A973,SITE3!$C$4:$C$1223,SITE3!$F$4:$F$1223)),_xlpm.cleanRaw,SUBSTITUTE(_xlpm.raw,"_PIN","."),_xlpm.mainPart,MID(_xlpm.cleanRaw,2,FIND(".",_xlpm.cleanRaw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803117</v>
      </c>
      <c r="H973" t="str">
        <f>_xlfn.LET(_xlpm.raw,_xlfn.XLOOKUP(A973,SITE5!$C$4:$C$1223,SITE5!$E$4:$E$1223,_xlfn.XLOOKUP(A973,SITE5!$C$4:$C$1223,SITE5!$F$4:$F$1223)),_xlpm.cleanRaw,SUBSTITUTE(_xlpm.raw,"_PIN","."),_xlpm.mainPart,MID(_xlpm.cleanRaw,2,FIND(".",_xlpm.cleanRaw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I973" t="str">
        <f>_xlfn.LET(_xlpm.raw,_xlfn.XLOOKUP(A973,SITE5!$C$4:$C$1223,SITE5!$E$4:$E$1223,_xlfn.XLOOKUP(A973,SITE5!$C$4:$C$1223,SITE5!$F$4:$F$1223)),_xlpm.cleanRaw,SUBSTITUTE(_xlpm.raw,"_PIN","."),_xlpm.mainPart,MID(_xlpm.cleanRaw,2,FIND(".",_xlpm.cleanRaw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J973" t="str">
        <f>""</f>
        <v/>
      </c>
      <c r="K973" t="str">
        <f t="shared" si="15"/>
        <v>AP12;DDRDQ_IL14_NIL12[4];;92.1715199999996;19.75104;606119;803117;704119;704119;</v>
      </c>
    </row>
    <row r="974" spans="1:11">
      <c r="A974" t="s">
        <v>3965</v>
      </c>
      <c r="B974" t="str">
        <f>_xlfn.XLOOKUP(A974,SITE1!$S$4:$S$1223,SITE1!$T$4:$T$1223)</f>
        <v>VSS</v>
      </c>
      <c r="C974" t="str" cm="1">
        <f t="array" ref="C974">_xlfn.TEXTJOIN(",",TRUE,_xlfn.UNIQUE(TRANSPOSE(_xlfn.MAP(_xlfn.XLOOKUP(A974,SITE1!$C$4:$C$1223,SITE1!$G$4:$L$1223),_xlfn.LAMBDA(_xlpm.x,IF(_xlpm.x&lt;&gt;"",TRIM(CLEAN(LEFT(_xlpm.x,FIND(".",_xlpm.x &amp; ".")-1))),""))))))</f>
        <v/>
      </c>
      <c r="D974">
        <v>88.879679999999595</v>
      </c>
      <c r="E974">
        <v>19.75104</v>
      </c>
      <c r="F974" t="str">
        <f>_xlfn.LET(_xlpm.raw,_xlfn.XLOOKUP(A974,SITE1!$C$4:$C$1223,SITE1!$E$4:$E$1223,_xlfn.XLOOKUP(A974,SITE1!$C$4:$C$1223,SITE1!$F$4:$F$1223)),_xlpm.cleanRaw,SUBSTITUTE(SUBSTITUTE(_xlpm.raw,"_PIN","."),"PIN","."),_xlpm.mainPart,MID(_xlpm.cleanRaw,2,FIND(".",_xlpm.cleanRaw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4" t="str">
        <f>_xlfn.LET(_xlpm.raw,_xlfn.XLOOKUP(A974,SITE3!$C$4:$C$1223,SITE3!$E$4:$E$1223,_xlfn.XLOOKUP(A974,SITE3!$C$4:$C$1223,SITE3!$F$4:$F$1223)),_xlpm.cleanRaw,SUBSTITUTE(_xlpm.raw,"_PIN","."),_xlpm.mainPart,MID(_xlpm.cleanRaw,2,FIND(".",_xlpm.cleanRaw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4" t="str">
        <f>_xlfn.LET(_xlpm.raw,_xlfn.XLOOKUP(A974,SITE5!$C$4:$C$1223,SITE5!$E$4:$E$1223,_xlfn.XLOOKUP(A974,SITE5!$C$4:$C$1223,SITE5!$F$4:$F$1223)),_xlpm.cleanRaw,SUBSTITUTE(_xlpm.raw,"_PIN","."),_xlpm.mainPart,MID(_xlpm.cleanRaw,2,FIND(".",_xlpm.cleanRaw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4" t="str">
        <f>_xlfn.LET(_xlpm.raw,_xlfn.XLOOKUP(A974,SITE5!$C$4:$C$1223,SITE5!$E$4:$E$1223,_xlfn.XLOOKUP(A974,SITE5!$C$4:$C$1223,SITE5!$F$4:$F$1223)),_xlpm.cleanRaw,SUBSTITUTE(_xlpm.raw,"_PIN","."),_xlpm.mainPart,MID(_xlpm.cleanRaw,2,FIND(".",_xlpm.cleanRaw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4" t="str">
        <f>""</f>
        <v/>
      </c>
      <c r="K974" t="str">
        <f t="shared" si="15"/>
        <v>AP13;VSS;;88.8796799999996;19.75104;;;;;</v>
      </c>
    </row>
    <row r="975" spans="1:11">
      <c r="A975" t="s">
        <v>1458</v>
      </c>
      <c r="B975" t="str">
        <f>_xlfn.XLOOKUP(A975,SITE1!$S$4:$S$1223,SITE1!$T$4:$T$1223)</f>
        <v>DDR1_ODT[1]</v>
      </c>
      <c r="C975" t="str" cm="1">
        <f t="array" ref="C975">_xlfn.TEXTJOIN(",",TRUE,_xlfn.UNIQUE(TRANSPOSE(_xlfn.MAP(_xlfn.XLOOKUP(A975,SITE1!$C$4:$C$1223,SITE1!$G$4:$L$1223),_xlfn.LAMBDA(_xlpm.x,IF(_xlpm.x&lt;&gt;"",TRIM(CLEAN(LEFT(_xlpm.x,FIND(".",_xlpm.x &amp; ".")-1))),""))))))</f>
        <v/>
      </c>
      <c r="D975">
        <v>85.58784</v>
      </c>
      <c r="E975">
        <v>19.75104</v>
      </c>
      <c r="F975" t="str">
        <f>_xlfn.LET(_xlpm.raw,_xlfn.XLOOKUP(A975,SITE1!$C$4:$C$1223,SITE1!$E$4:$E$1223,_xlfn.XLOOKUP(A975,SITE1!$C$4:$C$1223,SITE1!$F$4:$F$1223)),_xlpm.cleanRaw,SUBSTITUTE(SUBSTITUTE(_xlpm.raw,"_PIN","."),"PIN","."),_xlpm.mainPart,MID(_xlpm.cleanRaw,2,FIND(".",_xlpm.cleanRaw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975" t="str">
        <f>_xlfn.LET(_xlpm.raw,_xlfn.XLOOKUP(A975,SITE3!$C$4:$C$1223,SITE3!$E$4:$E$1223,_xlfn.XLOOKUP(A975,SITE3!$C$4:$C$1223,SITE3!$F$4:$F$1223)),_xlpm.cleanRaw,SUBSTITUTE(_xlpm.raw,"_PIN","."),_xlpm.mainPart,MID(_xlpm.cleanRaw,2,FIND(".",_xlpm.cleanRaw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806113</v>
      </c>
      <c r="H975" t="str">
        <f>_xlfn.LET(_xlpm.raw,_xlfn.XLOOKUP(A975,SITE5!$C$4:$C$1223,SITE5!$E$4:$E$1223,_xlfn.XLOOKUP(A975,SITE5!$C$4:$C$1223,SITE5!$F$4:$F$1223)),_xlpm.cleanRaw,SUBSTITUTE(_xlpm.raw,"_PIN","."),_xlpm.mainPart,MID(_xlpm.cleanRaw,2,FIND(".",_xlpm.cleanRaw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I975" t="str">
        <f>_xlfn.LET(_xlpm.raw,_xlfn.XLOOKUP(A975,SITE5!$C$4:$C$1223,SITE5!$E$4:$E$1223,_xlfn.XLOOKUP(A975,SITE5!$C$4:$C$1223,SITE5!$F$4:$F$1223)),_xlpm.cleanRaw,SUBSTITUTE(_xlpm.raw,"_PIN","."),_xlpm.mainPart,MID(_xlpm.cleanRaw,2,FIND(".",_xlpm.cleanRaw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J975" t="str">
        <f>""</f>
        <v/>
      </c>
      <c r="K975" t="str">
        <f t="shared" si="15"/>
        <v>AP14;DDR1_ODT[1];;85.58784;19.75104;608055;806113;702057;702057;</v>
      </c>
    </row>
    <row r="976" spans="1:11">
      <c r="A976" t="s">
        <v>1386</v>
      </c>
      <c r="B976" t="str">
        <f>_xlfn.XLOOKUP(A976,SITE1!$S$4:$S$1223,SITE1!$T$4:$T$1223)</f>
        <v>DDR1_MA[13]</v>
      </c>
      <c r="C976" t="str" cm="1">
        <f t="array" ref="C976">_xlfn.TEXTJOIN(",",TRUE,_xlfn.UNIQUE(TRANSPOSE(_xlfn.MAP(_xlfn.XLOOKUP(A976,SITE1!$C$4:$C$1223,SITE1!$G$4:$L$1223),_xlfn.LAMBDA(_xlpm.x,IF(_xlpm.x&lt;&gt;"",TRIM(CLEAN(LEFT(_xlpm.x,FIND(".",_xlpm.x &amp; ".")-1))),""))))))</f>
        <v/>
      </c>
      <c r="D976">
        <v>82.296000000000006</v>
      </c>
      <c r="E976">
        <v>19.75104</v>
      </c>
      <c r="F976" t="str">
        <f>_xlfn.LET(_xlpm.raw,_xlfn.XLOOKUP(A976,SITE1!$C$4:$C$1223,SITE1!$E$4:$E$1223,_xlfn.XLOOKUP(A976,SITE1!$C$4:$C$1223,SITE1!$F$4:$F$1223)),_xlpm.cleanRaw,SUBSTITUTE(SUBSTITUTE(_xlpm.raw,"_PIN","."),"PIN","."),_xlpm.mainPart,MID(_xlpm.cleanRaw,2,FIND(".",_xlpm.cleanRaw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976" t="str">
        <f>_xlfn.LET(_xlpm.raw,_xlfn.XLOOKUP(A976,SITE3!$C$4:$C$1223,SITE3!$E$4:$E$1223,_xlfn.XLOOKUP(A976,SITE3!$C$4:$C$1223,SITE3!$F$4:$F$1223)),_xlpm.cleanRaw,SUBSTITUTE(_xlpm.raw,"_PIN","."),_xlpm.mainPart,MID(_xlpm.cleanRaw,2,FIND(".",_xlpm.cleanRaw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806121</v>
      </c>
      <c r="H976" t="str">
        <f>_xlfn.LET(_xlpm.raw,_xlfn.XLOOKUP(A976,SITE5!$C$4:$C$1223,SITE5!$E$4:$E$1223,_xlfn.XLOOKUP(A976,SITE5!$C$4:$C$1223,SITE5!$F$4:$F$1223)),_xlpm.cleanRaw,SUBSTITUTE(_xlpm.raw,"_PIN","."),_xlpm.mainPart,MID(_xlpm.cleanRaw,2,FIND(".",_xlpm.cleanRaw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I976" t="str">
        <f>_xlfn.LET(_xlpm.raw,_xlfn.XLOOKUP(A976,SITE5!$C$4:$C$1223,SITE5!$E$4:$E$1223,_xlfn.XLOOKUP(A976,SITE5!$C$4:$C$1223,SITE5!$F$4:$F$1223)),_xlpm.cleanRaw,SUBSTITUTE(_xlpm.raw,"_PIN","."),_xlpm.mainPart,MID(_xlpm.cleanRaw,2,FIND(".",_xlpm.cleanRaw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J976" t="str">
        <f>""</f>
        <v/>
      </c>
      <c r="K976" t="str">
        <f t="shared" si="15"/>
        <v>AP15;DDR1_MA[13];;82.296;19.75104;608053;806121;702081;702081;</v>
      </c>
    </row>
    <row r="977" spans="1:11">
      <c r="A977" t="s">
        <v>1188</v>
      </c>
      <c r="B977" t="str">
        <f>_xlfn.XLOOKUP(A977,SITE1!$S$4:$S$1223,SITE1!$T$4:$T$1223)</f>
        <v>DDR1_CAS_N_MA15</v>
      </c>
      <c r="C977" t="str" cm="1">
        <f t="array" ref="C977">_xlfn.TEXTJOIN(",",TRUE,_xlfn.UNIQUE(TRANSPOSE(_xlfn.MAP(_xlfn.XLOOKUP(A977,SITE1!$C$4:$C$1223,SITE1!$G$4:$L$1223),_xlfn.LAMBDA(_xlpm.x,IF(_xlpm.x&lt;&gt;"",TRIM(CLEAN(LEFT(_xlpm.x,FIND(".",_xlpm.x &amp; ".")-1))),""))))))</f>
        <v/>
      </c>
      <c r="D977">
        <v>79.004159999999999</v>
      </c>
      <c r="E977">
        <v>19.75104</v>
      </c>
      <c r="F977" t="str">
        <f>_xlfn.LET(_xlpm.raw,_xlfn.XLOOKUP(A977,SITE1!$C$4:$C$1223,SITE1!$E$4:$E$1223,_xlfn.XLOOKUP(A977,SITE1!$C$4:$C$1223,SITE1!$F$4:$F$1223)),_xlpm.cleanRaw,SUBSTITUTE(SUBSTITUTE(_xlpm.raw,"_PIN","."),"PIN","."),_xlpm.mainPart,MID(_xlpm.cleanRaw,2,FIND(".",_xlpm.cleanRaw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977" t="str">
        <f>_xlfn.LET(_xlpm.raw,_xlfn.XLOOKUP(A977,SITE3!$C$4:$C$1223,SITE3!$E$4:$E$1223,_xlfn.XLOOKUP(A977,SITE3!$C$4:$C$1223,SITE3!$F$4:$F$1223)),_xlpm.cleanRaw,SUBSTITUTE(_xlpm.raw,"_PIN","."),_xlpm.mainPart,MID(_xlpm.cleanRaw,2,FIND(".",_xlpm.cleanRaw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806117</v>
      </c>
      <c r="H977" t="str">
        <f>_xlfn.LET(_xlpm.raw,_xlfn.XLOOKUP(A977,SITE5!$C$4:$C$1223,SITE5!$E$4:$E$1223,_xlfn.XLOOKUP(A977,SITE5!$C$4:$C$1223,SITE5!$F$4:$F$1223)),_xlpm.cleanRaw,SUBSTITUTE(_xlpm.raw,"_PIN","."),_xlpm.mainPart,MID(_xlpm.cleanRaw,2,FIND(".",_xlpm.cleanRaw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I977" t="str">
        <f>_xlfn.LET(_xlpm.raw,_xlfn.XLOOKUP(A977,SITE5!$C$4:$C$1223,SITE5!$E$4:$E$1223,_xlfn.XLOOKUP(A977,SITE5!$C$4:$C$1223,SITE5!$F$4:$F$1223)),_xlpm.cleanRaw,SUBSTITUTE(_xlpm.raw,"_PIN","."),_xlpm.mainPart,MID(_xlpm.cleanRaw,2,FIND(".",_xlpm.cleanRaw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J977" t="str">
        <f>""</f>
        <v/>
      </c>
      <c r="K977" t="str">
        <f t="shared" si="15"/>
        <v>AP16;DDR1_CAS_N_MA15;;79.00416;19.75104;608077;806117;703004;703004;</v>
      </c>
    </row>
    <row r="978" spans="1:11">
      <c r="A978" t="s">
        <v>1488</v>
      </c>
      <c r="B978" t="str">
        <f>_xlfn.XLOOKUP(A978,SITE1!$S$4:$S$1223,SITE1!$T$4:$T$1223)</f>
        <v>DDR1_WE_N_MA14</v>
      </c>
      <c r="C978" t="str" cm="1">
        <f t="array" ref="C978">_xlfn.TEXTJOIN(",",TRUE,_xlfn.UNIQUE(TRANSPOSE(_xlfn.MAP(_xlfn.XLOOKUP(A978,SITE1!$C$4:$C$1223,SITE1!$G$4:$L$1223),_xlfn.LAMBDA(_xlpm.x,IF(_xlpm.x&lt;&gt;"",TRIM(CLEAN(LEFT(_xlpm.x,FIND(".",_xlpm.x &amp; ".")-1))),""))))))</f>
        <v/>
      </c>
      <c r="D978">
        <v>75.712320000000005</v>
      </c>
      <c r="E978">
        <v>19.75104</v>
      </c>
      <c r="F978" t="str">
        <f>_xlfn.LET(_xlpm.raw,_xlfn.XLOOKUP(A978,SITE1!$C$4:$C$1223,SITE1!$E$4:$E$1223,_xlfn.XLOOKUP(A978,SITE1!$C$4:$C$1223,SITE1!$F$4:$F$1223)),_xlpm.cleanRaw,SUBSTITUTE(SUBSTITUTE(_xlpm.raw,"_PIN","."),"PIN","."),_xlpm.mainPart,MID(_xlpm.cleanRaw,2,FIND(".",_xlpm.cleanRaw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978" t="str">
        <f>_xlfn.LET(_xlpm.raw,_xlfn.XLOOKUP(A978,SITE3!$C$4:$C$1223,SITE3!$E$4:$E$1223,_xlfn.XLOOKUP(A978,SITE3!$C$4:$C$1223,SITE3!$F$4:$F$1223)),_xlpm.cleanRaw,SUBSTITUTE(_xlpm.raw,"_PIN","."),_xlpm.mainPart,MID(_xlpm.cleanRaw,2,FIND(".",_xlpm.cleanRaw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806122</v>
      </c>
      <c r="H978" t="str">
        <f>_xlfn.LET(_xlpm.raw,_xlfn.XLOOKUP(A978,SITE5!$C$4:$C$1223,SITE5!$E$4:$E$1223,_xlfn.XLOOKUP(A978,SITE5!$C$4:$C$1223,SITE5!$F$4:$F$1223)),_xlpm.cleanRaw,SUBSTITUTE(_xlpm.raw,"_PIN","."),_xlpm.mainPart,MID(_xlpm.cleanRaw,2,FIND(".",_xlpm.cleanRaw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I978" t="str">
        <f>_xlfn.LET(_xlpm.raw,_xlfn.XLOOKUP(A978,SITE5!$C$4:$C$1223,SITE5!$E$4:$E$1223,_xlfn.XLOOKUP(A978,SITE5!$C$4:$C$1223,SITE5!$F$4:$F$1223)),_xlpm.cleanRaw,SUBSTITUTE(_xlpm.raw,"_PIN","."),_xlpm.mainPart,MID(_xlpm.cleanRaw,2,FIND(".",_xlpm.cleanRaw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J978" t="str">
        <f>""</f>
        <v/>
      </c>
      <c r="K978" t="str">
        <f t="shared" si="15"/>
        <v>AP17;DDR1_WE_N_MA14;;75.71232;19.75104;607015;806122;703039;703039;</v>
      </c>
    </row>
    <row r="979" spans="1:11">
      <c r="A979" t="s">
        <v>1170</v>
      </c>
      <c r="B979" t="str">
        <f>_xlfn.XLOOKUP(A979,SITE1!$S$4:$S$1223,SITE1!$T$4:$T$1223)</f>
        <v>DDR1_BA[0]</v>
      </c>
      <c r="C979" t="str" cm="1">
        <f t="array" ref="C979">_xlfn.TEXTJOIN(",",TRUE,_xlfn.UNIQUE(TRANSPOSE(_xlfn.MAP(_xlfn.XLOOKUP(A979,SITE1!$C$4:$C$1223,SITE1!$G$4:$L$1223),_xlfn.LAMBDA(_xlpm.x,IF(_xlpm.x&lt;&gt;"",TRIM(CLEAN(LEFT(_xlpm.x,FIND(".",_xlpm.x &amp; ".")-1))),""))))))</f>
        <v/>
      </c>
      <c r="D979">
        <v>72.420479999999998</v>
      </c>
      <c r="E979">
        <v>19.75104</v>
      </c>
      <c r="F979" t="str">
        <f>_xlfn.LET(_xlpm.raw,_xlfn.XLOOKUP(A979,SITE1!$C$4:$C$1223,SITE1!$E$4:$E$1223,_xlfn.XLOOKUP(A979,SITE1!$C$4:$C$1223,SITE1!$F$4:$F$1223)),_xlpm.cleanRaw,SUBSTITUTE(SUBSTITUTE(_xlpm.raw,"_PIN","."),"PIN","."),_xlpm.mainPart,MID(_xlpm.cleanRaw,2,FIND(".",_xlpm.cleanRaw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979" t="str">
        <f>_xlfn.LET(_xlpm.raw,_xlfn.XLOOKUP(A979,SITE3!$C$4:$C$1223,SITE3!$E$4:$E$1223,_xlfn.XLOOKUP(A979,SITE3!$C$4:$C$1223,SITE3!$F$4:$F$1223)),_xlpm.cleanRaw,SUBSTITUTE(_xlpm.raw,"_PIN","."),_xlpm.mainPart,MID(_xlpm.cleanRaw,2,FIND(".",_xlpm.cleanRaw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805058</v>
      </c>
      <c r="H979" t="str">
        <f>_xlfn.LET(_xlpm.raw,_xlfn.XLOOKUP(A979,SITE5!$C$4:$C$1223,SITE5!$E$4:$E$1223,_xlfn.XLOOKUP(A979,SITE5!$C$4:$C$1223,SITE5!$F$4:$F$1223)),_xlpm.cleanRaw,SUBSTITUTE(_xlpm.raw,"_PIN","."),_xlpm.mainPart,MID(_xlpm.cleanRaw,2,FIND(".",_xlpm.cleanRaw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I979" t="str">
        <f>_xlfn.LET(_xlpm.raw,_xlfn.XLOOKUP(A979,SITE5!$C$4:$C$1223,SITE5!$E$4:$E$1223,_xlfn.XLOOKUP(A979,SITE5!$C$4:$C$1223,SITE5!$F$4:$F$1223)),_xlpm.cleanRaw,SUBSTITUTE(_xlpm.raw,"_PIN","."),_xlpm.mainPart,MID(_xlpm.cleanRaw,2,FIND(".",_xlpm.cleanRaw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J979" t="str">
        <f>""</f>
        <v/>
      </c>
      <c r="K979" t="str">
        <f t="shared" si="15"/>
        <v>AP18;DDR1_BA[0];;72.42048;19.75104;607035;805058;704088;704088;</v>
      </c>
    </row>
    <row r="980" spans="1:11">
      <c r="A980" t="s">
        <v>1356</v>
      </c>
      <c r="B980" t="str">
        <f>_xlfn.XLOOKUP(A980,SITE1!$S$4:$S$1223,SITE1!$T$4:$T$1223)</f>
        <v>DDR1_MA[0]</v>
      </c>
      <c r="C980" t="str" cm="1">
        <f t="array" ref="C980">_xlfn.TEXTJOIN(",",TRUE,_xlfn.UNIQUE(TRANSPOSE(_xlfn.MAP(_xlfn.XLOOKUP(A980,SITE1!$C$4:$C$1223,SITE1!$G$4:$L$1223),_xlfn.LAMBDA(_xlpm.x,IF(_xlpm.x&lt;&gt;"",TRIM(CLEAN(LEFT(_xlpm.x,FIND(".",_xlpm.x &amp; ".")-1))),""))))))</f>
        <v/>
      </c>
      <c r="D980">
        <v>69.128639999999905</v>
      </c>
      <c r="E980">
        <v>19.75104</v>
      </c>
      <c r="F980" t="str">
        <f>_xlfn.LET(_xlpm.raw,_xlfn.XLOOKUP(A980,SITE1!$C$4:$C$1223,SITE1!$E$4:$E$1223,_xlfn.XLOOKUP(A980,SITE1!$C$4:$C$1223,SITE1!$F$4:$F$1223)),_xlpm.cleanRaw,SUBSTITUTE(SUBSTITUTE(_xlpm.raw,"_PIN","."),"PIN","."),_xlpm.mainPart,MID(_xlpm.cleanRaw,2,FIND(".",_xlpm.cleanRaw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980" t="str">
        <f>_xlfn.LET(_xlpm.raw,_xlfn.XLOOKUP(A980,SITE3!$C$4:$C$1223,SITE3!$E$4:$E$1223,_xlfn.XLOOKUP(A980,SITE3!$C$4:$C$1223,SITE3!$F$4:$F$1223)),_xlpm.cleanRaw,SUBSTITUTE(_xlpm.raw,"_PIN","."),_xlpm.mainPart,MID(_xlpm.cleanRaw,2,FIND(".",_xlpm.cleanRaw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805055</v>
      </c>
      <c r="H980" t="str">
        <f>_xlfn.LET(_xlpm.raw,_xlfn.XLOOKUP(A980,SITE5!$C$4:$C$1223,SITE5!$E$4:$E$1223,_xlfn.XLOOKUP(A980,SITE5!$C$4:$C$1223,SITE5!$F$4:$F$1223)),_xlpm.cleanRaw,SUBSTITUTE(_xlpm.raw,"_PIN","."),_xlpm.mainPart,MID(_xlpm.cleanRaw,2,FIND(".",_xlpm.cleanRaw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I980" t="str">
        <f>_xlfn.LET(_xlpm.raw,_xlfn.XLOOKUP(A980,SITE5!$C$4:$C$1223,SITE5!$E$4:$E$1223,_xlfn.XLOOKUP(A980,SITE5!$C$4:$C$1223,SITE5!$F$4:$F$1223)),_xlpm.cleanRaw,SUBSTITUTE(_xlpm.raw,"_PIN","."),_xlpm.mainPart,MID(_xlpm.cleanRaw,2,FIND(".",_xlpm.cleanRaw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J980" t="str">
        <f>""</f>
        <v/>
      </c>
      <c r="K980" t="str">
        <f t="shared" si="15"/>
        <v>AP19;DDR1_MA[0];;69.1286399999999;19.75104;607036;805055;704090;704090;</v>
      </c>
    </row>
    <row r="981" spans="1:11">
      <c r="A981" t="s">
        <v>1362</v>
      </c>
      <c r="B981" t="str">
        <f>_xlfn.XLOOKUP(A981,SITE1!$S$4:$S$1223,SITE1!$T$4:$T$1223)</f>
        <v>DDR1_MA[1]</v>
      </c>
      <c r="C981" t="str" cm="1">
        <f t="array" ref="C981">_xlfn.TEXTJOIN(",",TRUE,_xlfn.UNIQUE(TRANSPOSE(_xlfn.MAP(_xlfn.XLOOKUP(A981,SITE1!$C$4:$C$1223,SITE1!$G$4:$L$1223),_xlfn.LAMBDA(_xlpm.x,IF(_xlpm.x&lt;&gt;"",TRIM(CLEAN(LEFT(_xlpm.x,FIND(".",_xlpm.x &amp; ".")-1))),""))))))</f>
        <v/>
      </c>
      <c r="D981">
        <v>65.836799999999997</v>
      </c>
      <c r="E981">
        <v>19.75104</v>
      </c>
      <c r="F981" t="str">
        <f>_xlfn.LET(_xlpm.raw,_xlfn.XLOOKUP(A981,SITE1!$C$4:$C$1223,SITE1!$E$4:$E$1223,_xlfn.XLOOKUP(A981,SITE1!$C$4:$C$1223,SITE1!$F$4:$F$1223)),_xlpm.cleanRaw,SUBSTITUTE(SUBSTITUTE(_xlpm.raw,"_PIN","."),"PIN","."),_xlpm.mainPart,MID(_xlpm.cleanRaw,2,FIND(".",_xlpm.cleanRaw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981" t="str">
        <f>_xlfn.LET(_xlpm.raw,_xlfn.XLOOKUP(A981,SITE3!$C$4:$C$1223,SITE3!$E$4:$E$1223,_xlfn.XLOOKUP(A981,SITE3!$C$4:$C$1223,SITE3!$F$4:$F$1223)),_xlpm.cleanRaw,SUBSTITUTE(_xlpm.raw,"_PIN","."),_xlpm.mainPart,MID(_xlpm.cleanRaw,2,FIND(".",_xlpm.cleanRaw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805077</v>
      </c>
      <c r="H981" t="str">
        <f>_xlfn.LET(_xlpm.raw,_xlfn.XLOOKUP(A981,SITE5!$C$4:$C$1223,SITE5!$E$4:$E$1223,_xlfn.XLOOKUP(A981,SITE5!$C$4:$C$1223,SITE5!$F$4:$F$1223)),_xlpm.cleanRaw,SUBSTITUTE(_xlpm.raw,"_PIN","."),_xlpm.mainPart,MID(_xlpm.cleanRaw,2,FIND(".",_xlpm.cleanRaw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I981" t="str">
        <f>_xlfn.LET(_xlpm.raw,_xlfn.XLOOKUP(A981,SITE5!$C$4:$C$1223,SITE5!$E$4:$E$1223,_xlfn.XLOOKUP(A981,SITE5!$C$4:$C$1223,SITE5!$F$4:$F$1223)),_xlpm.cleanRaw,SUBSTITUTE(_xlpm.raw,"_PIN","."),_xlpm.mainPart,MID(_xlpm.cleanRaw,2,FIND(".",_xlpm.cleanRaw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J981" t="str">
        <f>""</f>
        <v/>
      </c>
      <c r="K981" t="str">
        <f t="shared" si="15"/>
        <v>AP20;DDR1_MA[1];;65.8368;19.75104;606090;805077;704123;704123;</v>
      </c>
    </row>
    <row r="982" spans="1:11">
      <c r="A982" t="s">
        <v>1416</v>
      </c>
      <c r="B982" t="str">
        <f>_xlfn.XLOOKUP(A982,SITE1!$S$4:$S$1223,SITE1!$T$4:$T$1223)</f>
        <v>DDR1_MA[4]</v>
      </c>
      <c r="C982" t="str" cm="1">
        <f t="array" ref="C982">_xlfn.TEXTJOIN(",",TRUE,_xlfn.UNIQUE(TRANSPOSE(_xlfn.MAP(_xlfn.XLOOKUP(A982,SITE1!$C$4:$C$1223,SITE1!$G$4:$L$1223),_xlfn.LAMBDA(_xlpm.x,IF(_xlpm.x&lt;&gt;"",TRIM(CLEAN(LEFT(_xlpm.x,FIND(".",_xlpm.x &amp; ".")-1))),""))))))</f>
        <v/>
      </c>
      <c r="D982">
        <v>62.544960000000003</v>
      </c>
      <c r="E982">
        <v>19.75104</v>
      </c>
      <c r="F982" t="str">
        <f>_xlfn.LET(_xlpm.raw,_xlfn.XLOOKUP(A982,SITE1!$C$4:$C$1223,SITE1!$E$4:$E$1223,_xlfn.XLOOKUP(A982,SITE1!$C$4:$C$1223,SITE1!$F$4:$F$1223)),_xlpm.cleanRaw,SUBSTITUTE(SUBSTITUTE(_xlpm.raw,"_PIN","."),"PIN","."),_xlpm.mainPart,MID(_xlpm.cleanRaw,2,FIND(".",_xlpm.cleanRaw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982" t="str">
        <f>_xlfn.LET(_xlpm.raw,_xlfn.XLOOKUP(A982,SITE3!$C$4:$C$1223,SITE3!$E$4:$E$1223,_xlfn.XLOOKUP(A982,SITE3!$C$4:$C$1223,SITE3!$F$4:$F$1223)),_xlpm.cleanRaw,SUBSTITUTE(_xlpm.raw,"_PIN","."),_xlpm.mainPart,MID(_xlpm.cleanRaw,2,FIND(".",_xlpm.cleanRaw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804010</v>
      </c>
      <c r="H982" t="str">
        <f>_xlfn.LET(_xlpm.raw,_xlfn.XLOOKUP(A982,SITE5!$C$4:$C$1223,SITE5!$E$4:$E$1223,_xlfn.XLOOKUP(A982,SITE5!$C$4:$C$1223,SITE5!$F$4:$F$1223)),_xlpm.cleanRaw,SUBSTITUTE(_xlpm.raw,"_PIN","."),_xlpm.mainPart,MID(_xlpm.cleanRaw,2,FIND(".",_xlpm.cleanRaw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I982" t="str">
        <f>_xlfn.LET(_xlpm.raw,_xlfn.XLOOKUP(A982,SITE5!$C$4:$C$1223,SITE5!$E$4:$E$1223,_xlfn.XLOOKUP(A982,SITE5!$C$4:$C$1223,SITE5!$F$4:$F$1223)),_xlpm.cleanRaw,SUBSTITUTE(_xlpm.raw,"_PIN","."),_xlpm.mainPart,MID(_xlpm.cleanRaw,2,FIND(".",_xlpm.cleanRaw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J982" t="str">
        <f>""</f>
        <v/>
      </c>
      <c r="K982" t="str">
        <f t="shared" si="15"/>
        <v>AP21;DDR1_MA[4];;62.54496;19.75104;606089;804010;704121;704121;</v>
      </c>
    </row>
    <row r="983" spans="1:11">
      <c r="A983" t="s">
        <v>1440</v>
      </c>
      <c r="B983" t="str">
        <f>_xlfn.XLOOKUP(A983,SITE1!$S$4:$S$1223,SITE1!$T$4:$T$1223)</f>
        <v>DDR1_MA[8]</v>
      </c>
      <c r="C983" t="str" cm="1">
        <f t="array" ref="C983">_xlfn.TEXTJOIN(",",TRUE,_xlfn.UNIQUE(TRANSPOSE(_xlfn.MAP(_xlfn.XLOOKUP(A983,SITE1!$C$4:$C$1223,SITE1!$G$4:$L$1223),_xlfn.LAMBDA(_xlpm.x,IF(_xlpm.x&lt;&gt;"",TRIM(CLEAN(LEFT(_xlpm.x,FIND(".",_xlpm.x &amp; ".")-1))),""))))))</f>
        <v/>
      </c>
      <c r="D983">
        <v>59.253120000000003</v>
      </c>
      <c r="E983">
        <v>19.75104</v>
      </c>
      <c r="F983" t="str">
        <f>_xlfn.LET(_xlpm.raw,_xlfn.XLOOKUP(A983,SITE1!$C$4:$C$1223,SITE1!$E$4:$E$1223,_xlfn.XLOOKUP(A983,SITE1!$C$4:$C$1223,SITE1!$F$4:$F$1223)),_xlpm.cleanRaw,SUBSTITUTE(SUBSTITUTE(_xlpm.raw,"_PIN","."),"PIN","."),_xlpm.mainPart,MID(_xlpm.cleanRaw,2,FIND(".",_xlpm.cleanRaw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983" t="str">
        <f>_xlfn.LET(_xlpm.raw,_xlfn.XLOOKUP(A983,SITE3!$C$4:$C$1223,SITE3!$E$4:$E$1223,_xlfn.XLOOKUP(A983,SITE3!$C$4:$C$1223,SITE3!$F$4:$F$1223)),_xlpm.cleanRaw,SUBSTITUTE(_xlpm.raw,"_PIN","."),_xlpm.mainPart,MID(_xlpm.cleanRaw,2,FIND(".",_xlpm.cleanRaw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804012</v>
      </c>
      <c r="H983" t="str">
        <f>_xlfn.LET(_xlpm.raw,_xlfn.XLOOKUP(A983,SITE5!$C$4:$C$1223,SITE5!$E$4:$E$1223,_xlfn.XLOOKUP(A983,SITE5!$C$4:$C$1223,SITE5!$F$4:$F$1223)),_xlpm.cleanRaw,SUBSTITUTE(_xlpm.raw,"_PIN","."),_xlpm.mainPart,MID(_xlpm.cleanRaw,2,FIND(".",_xlpm.cleanRaw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I983" t="str">
        <f>_xlfn.LET(_xlpm.raw,_xlfn.XLOOKUP(A983,SITE5!$C$4:$C$1223,SITE5!$E$4:$E$1223,_xlfn.XLOOKUP(A983,SITE5!$C$4:$C$1223,SITE5!$F$4:$F$1223)),_xlpm.cleanRaw,SUBSTITUTE(_xlpm.raw,"_PIN","."),_xlpm.mainPart,MID(_xlpm.cleanRaw,2,FIND(".",_xlpm.cleanRaw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J983" t="str">
        <f>""</f>
        <v/>
      </c>
      <c r="K983" t="str">
        <f t="shared" si="15"/>
        <v>AP22;DDR1_MA[8];;59.25312;19.75104;606125;804012;704122;704122;</v>
      </c>
    </row>
    <row r="984" spans="1:11">
      <c r="A984" t="s">
        <v>1374</v>
      </c>
      <c r="B984" t="str">
        <f>_xlfn.XLOOKUP(A984,SITE1!$S$4:$S$1223,SITE1!$T$4:$T$1223)</f>
        <v>DDR1_MA[11]</v>
      </c>
      <c r="C984" t="str" cm="1">
        <f t="array" ref="C984">_xlfn.TEXTJOIN(",",TRUE,_xlfn.UNIQUE(TRANSPOSE(_xlfn.MAP(_xlfn.XLOOKUP(A984,SITE1!$C$4:$C$1223,SITE1!$G$4:$L$1223),_xlfn.LAMBDA(_xlpm.x,IF(_xlpm.x&lt;&gt;"",TRIM(CLEAN(LEFT(_xlpm.x,FIND(".",_xlpm.x &amp; ".")-1))),""))))))</f>
        <v/>
      </c>
      <c r="D984">
        <v>55.961279999999597</v>
      </c>
      <c r="E984">
        <v>19.75104</v>
      </c>
      <c r="F984" t="str">
        <f>_xlfn.LET(_xlpm.raw,_xlfn.XLOOKUP(A984,SITE1!$C$4:$C$1223,SITE1!$E$4:$E$1223,_xlfn.XLOOKUP(A984,SITE1!$C$4:$C$1223,SITE1!$F$4:$F$1223)),_xlpm.cleanRaw,SUBSTITUTE(SUBSTITUTE(_xlpm.raw,"_PIN","."),"PIN","."),_xlpm.mainPart,MID(_xlpm.cleanRaw,2,FIND(".",_xlpm.cleanRaw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984" t="str">
        <f>_xlfn.LET(_xlpm.raw,_xlfn.XLOOKUP(A984,SITE3!$C$4:$C$1223,SITE3!$E$4:$E$1223,_xlfn.XLOOKUP(A984,SITE3!$C$4:$C$1223,SITE3!$F$4:$F$1223)),_xlpm.cleanRaw,SUBSTITUTE(_xlpm.raw,"_PIN","."),_xlpm.mainPart,MID(_xlpm.cleanRaw,2,FIND(".",_xlpm.cleanRaw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804011</v>
      </c>
      <c r="H984" t="str">
        <f>_xlfn.LET(_xlpm.raw,_xlfn.XLOOKUP(A984,SITE5!$C$4:$C$1223,SITE5!$E$4:$E$1223,_xlfn.XLOOKUP(A984,SITE5!$C$4:$C$1223,SITE5!$F$4:$F$1223)),_xlpm.cleanRaw,SUBSTITUTE(_xlpm.raw,"_PIN","."),_xlpm.mainPart,MID(_xlpm.cleanRaw,2,FIND(".",_xlpm.cleanRaw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I984" t="str">
        <f>_xlfn.LET(_xlpm.raw,_xlfn.XLOOKUP(A984,SITE5!$C$4:$C$1223,SITE5!$E$4:$E$1223,_xlfn.XLOOKUP(A984,SITE5!$C$4:$C$1223,SITE5!$F$4:$F$1223)),_xlpm.cleanRaw,SUBSTITUTE(_xlpm.raw,"_PIN","."),_xlpm.mainPart,MID(_xlpm.cleanRaw,2,FIND(".",_xlpm.cleanRaw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J984" t="str">
        <f>""</f>
        <v/>
      </c>
      <c r="K984" t="str">
        <f t="shared" si="15"/>
        <v>AP23;DDR1_MA[11];;55.9612799999996;19.75104;606121;804011;704118;704118;</v>
      </c>
    </row>
    <row r="985" spans="1:11">
      <c r="A985" t="s">
        <v>1163</v>
      </c>
      <c r="B985" t="str">
        <f>_xlfn.XLOOKUP(A985,SITE1!$S$4:$S$1223,SITE1!$T$4:$T$1223)</f>
        <v>DDR1_ALERT_N</v>
      </c>
      <c r="C985" t="str" cm="1">
        <f t="array" ref="C985">_xlfn.TEXTJOIN(",",TRUE,_xlfn.UNIQUE(TRANSPOSE(_xlfn.MAP(_xlfn.XLOOKUP(A985,SITE1!$C$4:$C$1223,SITE1!$G$4:$L$1223),_xlfn.LAMBDA(_xlpm.x,IF(_xlpm.x&lt;&gt;"",TRIM(CLEAN(LEFT(_xlpm.x,FIND(".",_xlpm.x &amp; ".")-1))),""))))))</f>
        <v/>
      </c>
      <c r="D985">
        <v>52.669439999999597</v>
      </c>
      <c r="E985">
        <v>19.75104</v>
      </c>
      <c r="F985" t="str">
        <f>_xlfn.LET(_xlpm.raw,_xlfn.XLOOKUP(A985,SITE1!$C$4:$C$1223,SITE1!$E$4:$E$1223,_xlfn.XLOOKUP(A985,SITE1!$C$4:$C$1223,SITE1!$F$4:$F$1223)),_xlpm.cleanRaw,SUBSTITUTE(SUBSTITUTE(_xlpm.raw,"_PIN","."),"PIN","."),_xlpm.mainPart,MID(_xlpm.cleanRaw,2,FIND(".",_xlpm.cleanRaw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985" t="str">
        <f>_xlfn.LET(_xlpm.raw,_xlfn.XLOOKUP(A985,SITE3!$C$4:$C$1223,SITE3!$E$4:$E$1223,_xlfn.XLOOKUP(A985,SITE3!$C$4:$C$1223,SITE3!$F$4:$F$1223)),_xlpm.cleanRaw,SUBSTITUTE(_xlpm.raw,"_PIN","."),_xlpm.mainPart,MID(_xlpm.cleanRaw,2,FIND(".",_xlpm.cleanRaw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804009</v>
      </c>
      <c r="H985" t="str">
        <f>_xlfn.LET(_xlpm.raw,_xlfn.XLOOKUP(A985,SITE5!$C$4:$C$1223,SITE5!$E$4:$E$1223,_xlfn.XLOOKUP(A985,SITE5!$C$4:$C$1223,SITE5!$F$4:$F$1223)),_xlpm.cleanRaw,SUBSTITUTE(_xlpm.raw,"_PIN","."),_xlpm.mainPart,MID(_xlpm.cleanRaw,2,FIND(".",_xlpm.cleanRaw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I985" t="str">
        <f>_xlfn.LET(_xlpm.raw,_xlfn.XLOOKUP(A985,SITE5!$C$4:$C$1223,SITE5!$E$4:$E$1223,_xlfn.XLOOKUP(A985,SITE5!$C$4:$C$1223,SITE5!$F$4:$F$1223)),_xlpm.cleanRaw,SUBSTITUTE(_xlpm.raw,"_PIN","."),_xlpm.mainPart,MID(_xlpm.cleanRaw,2,FIND(".",_xlpm.cleanRaw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J985" t="str">
        <f>""</f>
        <v/>
      </c>
      <c r="K985" t="str">
        <f t="shared" si="15"/>
        <v>AP24;DDR1_ALERT_N;;52.6694399999996;19.75104;606122;804009;704120;704120;</v>
      </c>
    </row>
    <row r="986" spans="1:11">
      <c r="A986" t="s">
        <v>1398</v>
      </c>
      <c r="B986" t="str">
        <f>_xlfn.XLOOKUP(A986,SITE1!$S$4:$S$1223,SITE1!$T$4:$T$1223)</f>
        <v>DDR1_ACT_N</v>
      </c>
      <c r="C986" t="str" cm="1">
        <f t="array" ref="C986">_xlfn.TEXTJOIN(",",TRUE,_xlfn.UNIQUE(TRANSPOSE(_xlfn.MAP(_xlfn.XLOOKUP(A986,SITE1!$C$4:$C$1223,SITE1!$G$4:$L$1223),_xlfn.LAMBDA(_xlpm.x,IF(_xlpm.x&lt;&gt;"",TRIM(CLEAN(LEFT(_xlpm.x,FIND(".",_xlpm.x &amp; ".")-1))),""))))))</f>
        <v/>
      </c>
      <c r="D986">
        <v>49.377599999999603</v>
      </c>
      <c r="E986">
        <v>19.75104</v>
      </c>
      <c r="F986" t="str">
        <f>_xlfn.LET(_xlpm.raw,_xlfn.XLOOKUP(A986,SITE1!$C$4:$C$1223,SITE1!$E$4:$E$1223,_xlfn.XLOOKUP(A986,SITE1!$C$4:$C$1223,SITE1!$F$4:$F$1223)),_xlpm.cleanRaw,SUBSTITUTE(SUBSTITUTE(_xlpm.raw,"_PIN","."),"PIN","."),_xlpm.mainPart,MID(_xlpm.cleanRaw,2,FIND(".",_xlpm.cleanRaw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986" t="str">
        <f>_xlfn.LET(_xlpm.raw,_xlfn.XLOOKUP(A986,SITE3!$C$4:$C$1223,SITE3!$E$4:$E$1223,_xlfn.XLOOKUP(A986,SITE3!$C$4:$C$1223,SITE3!$F$4:$F$1223)),_xlpm.cleanRaw,SUBSTITUTE(_xlpm.raw,"_PIN","."),_xlpm.mainPart,MID(_xlpm.cleanRaw,2,FIND(".",_xlpm.cleanRaw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802066</v>
      </c>
      <c r="H986" t="str">
        <f>_xlfn.LET(_xlpm.raw,_xlfn.XLOOKUP(A986,SITE5!$C$4:$C$1223,SITE5!$E$4:$E$1223,_xlfn.XLOOKUP(A986,SITE5!$C$4:$C$1223,SITE5!$F$4:$F$1223)),_xlpm.cleanRaw,SUBSTITUTE(_xlpm.raw,"_PIN","."),_xlpm.mainPart,MID(_xlpm.cleanRaw,2,FIND(".",_xlpm.cleanRaw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I986" t="str">
        <f>_xlfn.LET(_xlpm.raw,_xlfn.XLOOKUP(A986,SITE5!$C$4:$C$1223,SITE5!$E$4:$E$1223,_xlfn.XLOOKUP(A986,SITE5!$C$4:$C$1223,SITE5!$F$4:$F$1223)),_xlpm.cleanRaw,SUBSTITUTE(_xlpm.raw,"_PIN","."),_xlpm.mainPart,MID(_xlpm.cleanRaw,2,FIND(".",_xlpm.cleanRaw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J986" t="str">
        <f>""</f>
        <v/>
      </c>
      <c r="K986" t="str">
        <f t="shared" si="15"/>
        <v>AP25;DDR1_ACT_N;;49.3775999999996;19.75104;605083;802066;705083;705083;</v>
      </c>
    </row>
    <row r="987" spans="1:11">
      <c r="A987" t="s">
        <v>1212</v>
      </c>
      <c r="B987" t="str">
        <f>_xlfn.XLOOKUP(A987,SITE1!$S$4:$S$1223,SITE1!$T$4:$T$1223)</f>
        <v>DDR1_CKE[3]</v>
      </c>
      <c r="C987" t="str" cm="1">
        <f t="array" ref="C987">_xlfn.TEXTJOIN(",",TRUE,_xlfn.UNIQUE(TRANSPOSE(_xlfn.MAP(_xlfn.XLOOKUP(A987,SITE1!$C$4:$C$1223,SITE1!$G$4:$L$1223),_xlfn.LAMBDA(_xlpm.x,IF(_xlpm.x&lt;&gt;"",TRIM(CLEAN(LEFT(_xlpm.x,FIND(".",_xlpm.x &amp; ".")-1))),""))))))</f>
        <v/>
      </c>
      <c r="D987">
        <v>46.085759999999603</v>
      </c>
      <c r="E987">
        <v>19.75104</v>
      </c>
      <c r="F987" t="str">
        <f>_xlfn.LET(_xlpm.raw,_xlfn.XLOOKUP(A987,SITE1!$C$4:$C$1223,SITE1!$E$4:$E$1223,_xlfn.XLOOKUP(A987,SITE1!$C$4:$C$1223,SITE1!$F$4:$F$1223)),_xlpm.cleanRaw,SUBSTITUTE(SUBSTITUTE(_xlpm.raw,"_PIN","."),"PIN","."),_xlpm.mainPart,MID(_xlpm.cleanRaw,2,FIND(".",_xlpm.cleanRaw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987" t="str">
        <f>_xlfn.LET(_xlpm.raw,_xlfn.XLOOKUP(A987,SITE3!$C$4:$C$1223,SITE3!$E$4:$E$1223,_xlfn.XLOOKUP(A987,SITE3!$C$4:$C$1223,SITE3!$F$4:$F$1223)),_xlpm.cleanRaw,SUBSTITUTE(_xlpm.raw,"_PIN","."),_xlpm.mainPart,MID(_xlpm.cleanRaw,2,FIND(".",_xlpm.cleanRaw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802065</v>
      </c>
      <c r="H987" t="str">
        <f>_xlfn.LET(_xlpm.raw,_xlfn.XLOOKUP(A987,SITE5!$C$4:$C$1223,SITE5!$E$4:$E$1223,_xlfn.XLOOKUP(A987,SITE5!$C$4:$C$1223,SITE5!$F$4:$F$1223)),_xlpm.cleanRaw,SUBSTITUTE(_xlpm.raw,"_PIN","."),_xlpm.mainPart,MID(_xlpm.cleanRaw,2,FIND(".",_xlpm.cleanRaw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I987" t="str">
        <f>_xlfn.LET(_xlpm.raw,_xlfn.XLOOKUP(A987,SITE5!$C$4:$C$1223,SITE5!$E$4:$E$1223,_xlfn.XLOOKUP(A987,SITE5!$C$4:$C$1223,SITE5!$F$4:$F$1223)),_xlpm.cleanRaw,SUBSTITUTE(_xlpm.raw,"_PIN","."),_xlpm.mainPart,MID(_xlpm.cleanRaw,2,FIND(".",_xlpm.cleanRaw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J987" t="str">
        <f>""</f>
        <v/>
      </c>
      <c r="K987" t="str">
        <f t="shared" si="15"/>
        <v>AP26;DDR1_CKE[3];;46.0857599999996;19.75104;605084;802065;705084;705084;</v>
      </c>
    </row>
    <row r="988" spans="1:11">
      <c r="A988" t="s">
        <v>3967</v>
      </c>
      <c r="B988" t="str">
        <f>_xlfn.XLOOKUP(A988,SITE1!$S$4:$S$1223,SITE1!$T$4:$T$1223)</f>
        <v>VSS</v>
      </c>
      <c r="C988" t="str" cm="1">
        <f t="array" ref="C988">_xlfn.TEXTJOIN(",",TRUE,_xlfn.UNIQUE(TRANSPOSE(_xlfn.MAP(_xlfn.XLOOKUP(A988,SITE1!$C$4:$C$1223,SITE1!$G$4:$L$1223),_xlfn.LAMBDA(_xlpm.x,IF(_xlpm.x&lt;&gt;"",TRIM(CLEAN(LEFT(_xlpm.x,FIND(".",_xlpm.x &amp; ".")-1))),""))))))</f>
        <v/>
      </c>
      <c r="D988">
        <v>42.793919999999602</v>
      </c>
      <c r="E988">
        <v>19.75104</v>
      </c>
      <c r="F988" t="str">
        <f>_xlfn.LET(_xlpm.raw,_xlfn.XLOOKUP(A988,SITE1!$C$4:$C$1223,SITE1!$E$4:$E$1223,_xlfn.XLOOKUP(A988,SITE1!$C$4:$C$1223,SITE1!$F$4:$F$1223)),_xlpm.cleanRaw,SUBSTITUTE(SUBSTITUTE(_xlpm.raw,"_PIN","."),"PIN","."),_xlpm.mainPart,MID(_xlpm.cleanRaw,2,FIND(".",_xlpm.cleanRaw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8" t="str">
        <f>_xlfn.LET(_xlpm.raw,_xlfn.XLOOKUP(A988,SITE3!$C$4:$C$1223,SITE3!$E$4:$E$1223,_xlfn.XLOOKUP(A988,SITE3!$C$4:$C$1223,SITE3!$F$4:$F$1223)),_xlpm.cleanRaw,SUBSTITUTE(_xlpm.raw,"_PIN","."),_xlpm.mainPart,MID(_xlpm.cleanRaw,2,FIND(".",_xlpm.cleanRaw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8" t="str">
        <f>_xlfn.LET(_xlpm.raw,_xlfn.XLOOKUP(A988,SITE5!$C$4:$C$1223,SITE5!$E$4:$E$1223,_xlfn.XLOOKUP(A988,SITE5!$C$4:$C$1223,SITE5!$F$4:$F$1223)),_xlpm.cleanRaw,SUBSTITUTE(_xlpm.raw,"_PIN","."),_xlpm.mainPart,MID(_xlpm.cleanRaw,2,FIND(".",_xlpm.cleanRaw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8" t="str">
        <f>_xlfn.LET(_xlpm.raw,_xlfn.XLOOKUP(A988,SITE5!$C$4:$C$1223,SITE5!$E$4:$E$1223,_xlfn.XLOOKUP(A988,SITE5!$C$4:$C$1223,SITE5!$F$4:$F$1223)),_xlpm.cleanRaw,SUBSTITUTE(_xlpm.raw,"_PIN","."),_xlpm.mainPart,MID(_xlpm.cleanRaw,2,FIND(".",_xlpm.cleanRaw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8" t="str">
        <f>""</f>
        <v/>
      </c>
      <c r="K988" t="str">
        <f t="shared" si="15"/>
        <v>AP27;VSS;;42.7939199999996;19.75104;;;;;</v>
      </c>
    </row>
    <row r="989" spans="1:11">
      <c r="A989" t="s">
        <v>2053</v>
      </c>
      <c r="B989" t="str">
        <f>_xlfn.XLOOKUP(A989,SITE1!$S$4:$S$1223,SITE1!$T$4:$T$1223)</f>
        <v>DDRDQ_IL13_NIL07[3]</v>
      </c>
      <c r="C989" t="str" cm="1">
        <f t="array" ref="C989">_xlfn.TEXTJOIN(",",TRUE,_xlfn.UNIQUE(TRANSPOSE(_xlfn.MAP(_xlfn.XLOOKUP(A989,SITE1!$C$4:$C$1223,SITE1!$G$4:$L$1223),_xlfn.LAMBDA(_xlpm.x,IF(_xlpm.x&lt;&gt;"",TRIM(CLEAN(LEFT(_xlpm.x,FIND(".",_xlpm.x &amp; ".")-1))),""))))))</f>
        <v/>
      </c>
      <c r="D989">
        <v>39.502079999999999</v>
      </c>
      <c r="E989">
        <v>19.75104</v>
      </c>
      <c r="F989" t="str">
        <f>_xlfn.LET(_xlpm.raw,_xlfn.XLOOKUP(A989,SITE1!$C$4:$C$1223,SITE1!$E$4:$E$1223,_xlfn.XLOOKUP(A989,SITE1!$C$4:$C$1223,SITE1!$F$4:$F$1223)),_xlpm.cleanRaw,SUBSTITUTE(SUBSTITUTE(_xlpm.raw,"_PIN","."),"PIN","."),_xlpm.mainPart,MID(_xlpm.cleanRaw,2,FIND(".",_xlpm.cleanRaw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989" t="str">
        <f>_xlfn.LET(_xlpm.raw,_xlfn.XLOOKUP(A989,SITE3!$C$4:$C$1223,SITE3!$E$4:$E$1223,_xlfn.XLOOKUP(A989,SITE3!$C$4:$C$1223,SITE3!$F$4:$F$1223)),_xlpm.cleanRaw,SUBSTITUTE(_xlpm.raw,"_PIN","."),_xlpm.mainPart,MID(_xlpm.cleanRaw,2,FIND(".",_xlpm.cleanRaw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802057</v>
      </c>
      <c r="H989" t="str">
        <f>_xlfn.LET(_xlpm.raw,_xlfn.XLOOKUP(A989,SITE5!$C$4:$C$1223,SITE5!$E$4:$E$1223,_xlfn.XLOOKUP(A989,SITE5!$C$4:$C$1223,SITE5!$F$4:$F$1223)),_xlpm.cleanRaw,SUBSTITUTE(_xlpm.raw,"_PIN","."),_xlpm.mainPart,MID(_xlpm.cleanRaw,2,FIND(".",_xlpm.cleanRaw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I989" t="str">
        <f>_xlfn.LET(_xlpm.raw,_xlfn.XLOOKUP(A989,SITE5!$C$4:$C$1223,SITE5!$E$4:$E$1223,_xlfn.XLOOKUP(A989,SITE5!$C$4:$C$1223,SITE5!$F$4:$F$1223)),_xlpm.cleanRaw,SUBSTITUTE(_xlpm.raw,"_PIN","."),_xlpm.mainPart,MID(_xlpm.cleanRaw,2,FIND(".",_xlpm.cleanRaw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J989" t="str">
        <f>""</f>
        <v/>
      </c>
      <c r="K989" t="str">
        <f t="shared" si="15"/>
        <v>AP28;DDRDQ_IL13_NIL07[3];;39.50208;19.75104;605057;802057;705057;705057;</v>
      </c>
    </row>
    <row r="990" spans="1:11">
      <c r="A990" t="s">
        <v>2455</v>
      </c>
      <c r="B990" t="str">
        <f>_xlfn.XLOOKUP(A990,SITE1!$S$4:$S$1223,SITE1!$T$4:$T$1223)</f>
        <v>DDRDQSP_IL13_NIL07</v>
      </c>
      <c r="C990" t="str" cm="1">
        <f t="array" ref="C990">_xlfn.TEXTJOIN(",",TRUE,_xlfn.UNIQUE(TRANSPOSE(_xlfn.MAP(_xlfn.XLOOKUP(A990,SITE1!$C$4:$C$1223,SITE1!$G$4:$L$1223),_xlfn.LAMBDA(_xlpm.x,IF(_xlpm.x&lt;&gt;"",TRIM(CLEAN(LEFT(_xlpm.x,FIND(".",_xlpm.x &amp; ".")-1))),""))))))</f>
        <v/>
      </c>
      <c r="D990">
        <v>36.210239999999999</v>
      </c>
      <c r="E990">
        <v>19.75104</v>
      </c>
      <c r="F990" t="str">
        <f>_xlfn.LET(_xlpm.raw,_xlfn.XLOOKUP(A990,SITE1!$C$4:$C$1223,SITE1!$E$4:$E$1223,_xlfn.XLOOKUP(A990,SITE1!$C$4:$C$1223,SITE1!$F$4:$F$1223)),_xlpm.cleanRaw,SUBSTITUTE(SUBSTITUTE(_xlpm.raw,"_PIN","."),"PIN","."),_xlpm.mainPart,MID(_xlpm.cleanRaw,2,FIND(".",_xlpm.cleanRaw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990" t="str">
        <f>_xlfn.LET(_xlpm.raw,_xlfn.XLOOKUP(A990,SITE3!$C$4:$C$1223,SITE3!$E$4:$E$1223,_xlfn.XLOOKUP(A990,SITE3!$C$4:$C$1223,SITE3!$F$4:$F$1223)),_xlpm.cleanRaw,SUBSTITUTE(_xlpm.raw,"_PIN","."),_xlpm.mainPart,MID(_xlpm.cleanRaw,2,FIND(".",_xlpm.cleanRaw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802059</v>
      </c>
      <c r="H990" t="str">
        <f>_xlfn.LET(_xlpm.raw,_xlfn.XLOOKUP(A990,SITE5!$C$4:$C$1223,SITE5!$E$4:$E$1223,_xlfn.XLOOKUP(A990,SITE5!$C$4:$C$1223,SITE5!$F$4:$F$1223)),_xlpm.cleanRaw,SUBSTITUTE(_xlpm.raw,"_PIN","."),_xlpm.mainPart,MID(_xlpm.cleanRaw,2,FIND(".",_xlpm.cleanRaw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I990" t="str">
        <f>_xlfn.LET(_xlpm.raw,_xlfn.XLOOKUP(A990,SITE5!$C$4:$C$1223,SITE5!$E$4:$E$1223,_xlfn.XLOOKUP(A990,SITE5!$C$4:$C$1223,SITE5!$F$4:$F$1223)),_xlpm.cleanRaw,SUBSTITUTE(_xlpm.raw,"_PIN","."),_xlpm.mainPart,MID(_xlpm.cleanRaw,2,FIND(".",_xlpm.cleanRaw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J990" t="str">
        <f>""</f>
        <v/>
      </c>
      <c r="K990" t="str">
        <f t="shared" si="15"/>
        <v>AP29;DDRDQSP_IL13_NIL07;;36.21024;19.75104;605063;802059;705063;705063;</v>
      </c>
    </row>
    <row r="991" spans="1:11">
      <c r="A991" t="s">
        <v>2355</v>
      </c>
      <c r="B991" t="str">
        <f>_xlfn.XLOOKUP(A991,SITE1!$S$4:$S$1223,SITE1!$T$4:$T$1223)</f>
        <v>DDRDQSN_IL13_NIL07</v>
      </c>
      <c r="C991" t="str" cm="1">
        <f t="array" ref="C991">_xlfn.TEXTJOIN(",",TRUE,_xlfn.UNIQUE(TRANSPOSE(_xlfn.MAP(_xlfn.XLOOKUP(A991,SITE1!$C$4:$C$1223,SITE1!$G$4:$L$1223),_xlfn.LAMBDA(_xlpm.x,IF(_xlpm.x&lt;&gt;"",TRIM(CLEAN(LEFT(_xlpm.x,FIND(".",_xlpm.x &amp; ".")-1))),""))))))</f>
        <v/>
      </c>
      <c r="D991">
        <v>32.918399999999998</v>
      </c>
      <c r="E991">
        <v>19.75104</v>
      </c>
      <c r="F991" t="str">
        <f>_xlfn.LET(_xlpm.raw,_xlfn.XLOOKUP(A991,SITE1!$C$4:$C$1223,SITE1!$E$4:$E$1223,_xlfn.XLOOKUP(A991,SITE1!$C$4:$C$1223,SITE1!$F$4:$F$1223)),_xlpm.cleanRaw,SUBSTITUTE(SUBSTITUTE(_xlpm.raw,"_PIN","."),"PIN","."),_xlpm.mainPart,MID(_xlpm.cleanRaw,2,FIND(".",_xlpm.cleanRaw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991" t="str">
        <f>_xlfn.LET(_xlpm.raw,_xlfn.XLOOKUP(A991,SITE3!$C$4:$C$1223,SITE3!$E$4:$E$1223,_xlfn.XLOOKUP(A991,SITE3!$C$4:$C$1223,SITE3!$F$4:$F$1223)),_xlpm.cleanRaw,SUBSTITUTE(_xlpm.raw,"_PIN","."),_xlpm.mainPart,MID(_xlpm.cleanRaw,2,FIND(".",_xlpm.cleanRaw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802060</v>
      </c>
      <c r="H991" t="str">
        <f>_xlfn.LET(_xlpm.raw,_xlfn.XLOOKUP(A991,SITE5!$C$4:$C$1223,SITE5!$E$4:$E$1223,_xlfn.XLOOKUP(A991,SITE5!$C$4:$C$1223,SITE5!$F$4:$F$1223)),_xlpm.cleanRaw,SUBSTITUTE(_xlpm.raw,"_PIN","."),_xlpm.mainPart,MID(_xlpm.cleanRaw,2,FIND(".",_xlpm.cleanRaw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I991" t="str">
        <f>_xlfn.LET(_xlpm.raw,_xlfn.XLOOKUP(A991,SITE5!$C$4:$C$1223,SITE5!$E$4:$E$1223,_xlfn.XLOOKUP(A991,SITE5!$C$4:$C$1223,SITE5!$F$4:$F$1223)),_xlpm.cleanRaw,SUBSTITUTE(_xlpm.raw,"_PIN","."),_xlpm.mainPart,MID(_xlpm.cleanRaw,2,FIND(".",_xlpm.cleanRaw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J991" t="str">
        <f>""</f>
        <v/>
      </c>
      <c r="K991" t="str">
        <f t="shared" si="15"/>
        <v>AP30;DDRDQSN_IL13_NIL07;;32.9184;19.75104;605061;802060;705061;705061;</v>
      </c>
    </row>
    <row r="992" spans="1:11">
      <c r="A992" t="s">
        <v>2034</v>
      </c>
      <c r="B992" t="str">
        <f>_xlfn.XLOOKUP(A992,SITE1!$S$4:$S$1223,SITE1!$T$4:$T$1223)</f>
        <v>DDRDQ_IL13_NIL07[0]</v>
      </c>
      <c r="C992" t="str" cm="1">
        <f t="array" ref="C992">_xlfn.TEXTJOIN(",",TRUE,_xlfn.UNIQUE(TRANSPOSE(_xlfn.MAP(_xlfn.XLOOKUP(A992,SITE1!$C$4:$C$1223,SITE1!$G$4:$L$1223),_xlfn.LAMBDA(_xlpm.x,IF(_xlpm.x&lt;&gt;"",TRIM(CLEAN(LEFT(_xlpm.x,FIND(".",_xlpm.x &amp; ".")-1))),""))))))</f>
        <v/>
      </c>
      <c r="D992">
        <v>29.626560000000001</v>
      </c>
      <c r="E992">
        <v>19.75104</v>
      </c>
      <c r="F992" t="str">
        <f>_xlfn.LET(_xlpm.raw,_xlfn.XLOOKUP(A992,SITE1!$C$4:$C$1223,SITE1!$E$4:$E$1223,_xlfn.XLOOKUP(A992,SITE1!$C$4:$C$1223,SITE1!$F$4:$F$1223)),_xlpm.cleanRaw,SUBSTITUTE(SUBSTITUTE(_xlpm.raw,"_PIN","."),"PIN","."),_xlpm.mainPart,MID(_xlpm.cleanRaw,2,FIND(".",_xlpm.cleanRaw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992" t="str">
        <f>_xlfn.LET(_xlpm.raw,_xlfn.XLOOKUP(A992,SITE3!$C$4:$C$1223,SITE3!$E$4:$E$1223,_xlfn.XLOOKUP(A992,SITE3!$C$4:$C$1223,SITE3!$F$4:$F$1223)),_xlpm.cleanRaw,SUBSTITUTE(_xlpm.raw,"_PIN","."),_xlpm.mainPart,MID(_xlpm.cleanRaw,2,FIND(".",_xlpm.cleanRaw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802058</v>
      </c>
      <c r="H992" t="str">
        <f>_xlfn.LET(_xlpm.raw,_xlfn.XLOOKUP(A992,SITE5!$C$4:$C$1223,SITE5!$E$4:$E$1223,_xlfn.XLOOKUP(A992,SITE5!$C$4:$C$1223,SITE5!$F$4:$F$1223)),_xlpm.cleanRaw,SUBSTITUTE(_xlpm.raw,"_PIN","."),_xlpm.mainPart,MID(_xlpm.cleanRaw,2,FIND(".",_xlpm.cleanRaw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I992" t="str">
        <f>_xlfn.LET(_xlpm.raw,_xlfn.XLOOKUP(A992,SITE5!$C$4:$C$1223,SITE5!$E$4:$E$1223,_xlfn.XLOOKUP(A992,SITE5!$C$4:$C$1223,SITE5!$F$4:$F$1223)),_xlpm.cleanRaw,SUBSTITUTE(_xlpm.raw,"_PIN","."),_xlpm.mainPart,MID(_xlpm.cleanRaw,2,FIND(".",_xlpm.cleanRaw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J992" t="str">
        <f>""</f>
        <v/>
      </c>
      <c r="K992" t="str">
        <f t="shared" si="15"/>
        <v>AP31;DDRDQ_IL13_NIL07[0];;29.62656;19.75104;605058;802058;705058;705058;</v>
      </c>
    </row>
    <row r="993" spans="1:11">
      <c r="A993" t="s">
        <v>3968</v>
      </c>
      <c r="B993" t="str">
        <f>_xlfn.XLOOKUP(A993,SITE1!$S$4:$S$1223,SITE1!$T$4:$T$1223)</f>
        <v>VSS</v>
      </c>
      <c r="C993" t="str" cm="1">
        <f t="array" ref="C993">_xlfn.TEXTJOIN(",",TRUE,_xlfn.UNIQUE(TRANSPOSE(_xlfn.MAP(_xlfn.XLOOKUP(A993,SITE1!$C$4:$C$1223,SITE1!$G$4:$L$1223),_xlfn.LAMBDA(_xlpm.x,IF(_xlpm.x&lt;&gt;"",TRIM(CLEAN(LEFT(_xlpm.x,FIND(".",_xlpm.x &amp; ".")-1))),""))))))</f>
        <v/>
      </c>
      <c r="D993">
        <v>26.334719999999901</v>
      </c>
      <c r="E993">
        <v>19.75104</v>
      </c>
      <c r="F993" t="str">
        <f>_xlfn.LET(_xlpm.raw,_xlfn.XLOOKUP(A993,SITE1!$C$4:$C$1223,SITE1!$E$4:$E$1223,_xlfn.XLOOKUP(A993,SITE1!$C$4:$C$1223,SITE1!$F$4:$F$1223)),_xlpm.cleanRaw,SUBSTITUTE(SUBSTITUTE(_xlpm.raw,"_PIN","."),"PIN","."),_xlpm.mainPart,MID(_xlpm.cleanRaw,2,FIND(".",_xlpm.cleanRaw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3" t="str">
        <f>_xlfn.LET(_xlpm.raw,_xlfn.XLOOKUP(A993,SITE3!$C$4:$C$1223,SITE3!$E$4:$E$1223,_xlfn.XLOOKUP(A993,SITE3!$C$4:$C$1223,SITE3!$F$4:$F$1223)),_xlpm.cleanRaw,SUBSTITUTE(_xlpm.raw,"_PIN","."),_xlpm.mainPart,MID(_xlpm.cleanRaw,2,FIND(".",_xlpm.cleanRaw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3" t="str">
        <f>_xlfn.LET(_xlpm.raw,_xlfn.XLOOKUP(A993,SITE5!$C$4:$C$1223,SITE5!$E$4:$E$1223,_xlfn.XLOOKUP(A993,SITE5!$C$4:$C$1223,SITE5!$F$4:$F$1223)),_xlpm.cleanRaw,SUBSTITUTE(_xlpm.raw,"_PIN","."),_xlpm.mainPart,MID(_xlpm.cleanRaw,2,FIND(".",_xlpm.cleanRaw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3" t="str">
        <f>_xlfn.LET(_xlpm.raw,_xlfn.XLOOKUP(A993,SITE5!$C$4:$C$1223,SITE5!$E$4:$E$1223,_xlfn.XLOOKUP(A993,SITE5!$C$4:$C$1223,SITE5!$F$4:$F$1223)),_xlpm.cleanRaw,SUBSTITUTE(_xlpm.raw,"_PIN","."),_xlpm.mainPart,MID(_xlpm.cleanRaw,2,FIND(".",_xlpm.cleanRaw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3" t="str">
        <f>""</f>
        <v/>
      </c>
      <c r="K993" t="str">
        <f t="shared" si="15"/>
        <v>AP32;VSS;;26.3347199999999;19.75104;;;;;</v>
      </c>
    </row>
    <row r="994" spans="1:11">
      <c r="A994" t="s">
        <v>2004</v>
      </c>
      <c r="B994" t="str">
        <f>_xlfn.XLOOKUP(A994,SITE1!$S$4:$S$1223,SITE1!$T$4:$T$1223)</f>
        <v>DDRDQ_IL12_NIL06[3]</v>
      </c>
      <c r="C994" t="str" cm="1">
        <f t="array" ref="C994">_xlfn.TEXTJOIN(",",TRUE,_xlfn.UNIQUE(TRANSPOSE(_xlfn.MAP(_xlfn.XLOOKUP(A994,SITE1!$C$4:$C$1223,SITE1!$G$4:$L$1223),_xlfn.LAMBDA(_xlpm.x,IF(_xlpm.x&lt;&gt;"",TRIM(CLEAN(LEFT(_xlpm.x,FIND(".",_xlpm.x &amp; ".")-1))),""))))))</f>
        <v/>
      </c>
      <c r="D994">
        <v>23.04288</v>
      </c>
      <c r="E994">
        <v>19.75104</v>
      </c>
      <c r="F994" t="str">
        <f>_xlfn.LET(_xlpm.raw,_xlfn.XLOOKUP(A994,SITE1!$C$4:$C$1223,SITE1!$E$4:$E$1223,_xlfn.XLOOKUP(A994,SITE1!$C$4:$C$1223,SITE1!$F$4:$F$1223)),_xlpm.cleanRaw,SUBSTITUTE(SUBSTITUTE(_xlpm.raw,"_PIN","."),"PIN","."),_xlpm.mainPart,MID(_xlpm.cleanRaw,2,FIND(".",_xlpm.cleanRaw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994" t="str">
        <f>_xlfn.LET(_xlpm.raw,_xlfn.XLOOKUP(A994,SITE3!$C$4:$C$1223,SITE3!$E$4:$E$1223,_xlfn.XLOOKUP(A994,SITE3!$C$4:$C$1223,SITE3!$F$4:$F$1223)),_xlpm.cleanRaw,SUBSTITUTE(_xlpm.raw,"_PIN","."),_xlpm.mainPart,MID(_xlpm.cleanRaw,2,FIND(".",_xlpm.cleanRaw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802062</v>
      </c>
      <c r="H994" t="str">
        <f>_xlfn.LET(_xlpm.raw,_xlfn.XLOOKUP(A994,SITE5!$C$4:$C$1223,SITE5!$E$4:$E$1223,_xlfn.XLOOKUP(A994,SITE5!$C$4:$C$1223,SITE5!$F$4:$F$1223)),_xlpm.cleanRaw,SUBSTITUTE(_xlpm.raw,"_PIN","."),_xlpm.mainPart,MID(_xlpm.cleanRaw,2,FIND(".",_xlpm.cleanRaw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I994" t="str">
        <f>_xlfn.LET(_xlpm.raw,_xlfn.XLOOKUP(A994,SITE5!$C$4:$C$1223,SITE5!$E$4:$E$1223,_xlfn.XLOOKUP(A994,SITE5!$C$4:$C$1223,SITE5!$F$4:$F$1223)),_xlpm.cleanRaw,SUBSTITUTE(_xlpm.raw,"_PIN","."),_xlpm.mainPart,MID(_xlpm.cleanRaw,2,FIND(".",_xlpm.cleanRaw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J994" t="str">
        <f>""</f>
        <v/>
      </c>
      <c r="K994" t="str">
        <f t="shared" si="15"/>
        <v>AP33;DDRDQ_IL12_NIL06[3];;23.04288;19.75104;608062;802062;702062;702062;</v>
      </c>
    </row>
    <row r="995" spans="1:11">
      <c r="A995" t="s">
        <v>2449</v>
      </c>
      <c r="B995" t="str">
        <f>_xlfn.XLOOKUP(A995,SITE1!$S$4:$S$1223,SITE1!$T$4:$T$1223)</f>
        <v>DDRDQSP_IL12_NIL06</v>
      </c>
      <c r="C995" t="str" cm="1">
        <f t="array" ref="C995">_xlfn.TEXTJOIN(",",TRUE,_xlfn.UNIQUE(TRANSPOSE(_xlfn.MAP(_xlfn.XLOOKUP(A995,SITE1!$C$4:$C$1223,SITE1!$G$4:$L$1223),_xlfn.LAMBDA(_xlpm.x,IF(_xlpm.x&lt;&gt;"",TRIM(CLEAN(LEFT(_xlpm.x,FIND(".",_xlpm.x &amp; ".")-1))),""))))))</f>
        <v/>
      </c>
      <c r="D995">
        <v>19.75104</v>
      </c>
      <c r="E995">
        <v>19.75104</v>
      </c>
      <c r="F995" t="str">
        <f>_xlfn.LET(_xlpm.raw,_xlfn.XLOOKUP(A995,SITE1!$C$4:$C$1223,SITE1!$E$4:$E$1223,_xlfn.XLOOKUP(A995,SITE1!$C$4:$C$1223,SITE1!$F$4:$F$1223)),_xlpm.cleanRaw,SUBSTITUTE(SUBSTITUTE(_xlpm.raw,"_PIN","."),"PIN","."),_xlpm.mainPart,MID(_xlpm.cleanRaw,2,FIND(".",_xlpm.cleanRaw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995" t="str">
        <f>_xlfn.LET(_xlpm.raw,_xlfn.XLOOKUP(A995,SITE3!$C$4:$C$1223,SITE3!$E$4:$E$1223,_xlfn.XLOOKUP(A995,SITE3!$C$4:$C$1223,SITE3!$F$4:$F$1223)),_xlpm.cleanRaw,SUBSTITUTE(_xlpm.raw,"_PIN","."),_xlpm.mainPart,MID(_xlpm.cleanRaw,2,FIND(".",_xlpm.cleanRaw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803116</v>
      </c>
      <c r="H995" t="str">
        <f>_xlfn.LET(_xlpm.raw,_xlfn.XLOOKUP(A995,SITE5!$C$4:$C$1223,SITE5!$E$4:$E$1223,_xlfn.XLOOKUP(A995,SITE5!$C$4:$C$1223,SITE5!$F$4:$F$1223)),_xlpm.cleanRaw,SUBSTITUTE(_xlpm.raw,"_PIN","."),_xlpm.mainPart,MID(_xlpm.cleanRaw,2,FIND(".",_xlpm.cleanRaw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I995" t="str">
        <f>_xlfn.LET(_xlpm.raw,_xlfn.XLOOKUP(A995,SITE5!$C$4:$C$1223,SITE5!$E$4:$E$1223,_xlfn.XLOOKUP(A995,SITE5!$C$4:$C$1223,SITE5!$F$4:$F$1223)),_xlpm.cleanRaw,SUBSTITUTE(_xlpm.raw,"_PIN","."),_xlpm.mainPart,MID(_xlpm.cleanRaw,2,FIND(".",_xlpm.cleanRaw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J995" t="str">
        <f>""</f>
        <v/>
      </c>
      <c r="K995" t="str">
        <f t="shared" si="15"/>
        <v>AP34;DDRDQSP_IL12_NIL06;;19.75104;19.75104;609116;803116;701116;701116;</v>
      </c>
    </row>
    <row r="996" spans="1:11">
      <c r="A996" t="s">
        <v>2348</v>
      </c>
      <c r="B996" t="str">
        <f>_xlfn.XLOOKUP(A996,SITE1!$S$4:$S$1223,SITE1!$T$4:$T$1223)</f>
        <v>DDRDQSN_IL12_NIL06</v>
      </c>
      <c r="C996" t="str" cm="1">
        <f t="array" ref="C996">_xlfn.TEXTJOIN(",",TRUE,_xlfn.UNIQUE(TRANSPOSE(_xlfn.MAP(_xlfn.XLOOKUP(A996,SITE1!$C$4:$C$1223,SITE1!$G$4:$L$1223),_xlfn.LAMBDA(_xlpm.x,IF(_xlpm.x&lt;&gt;"",TRIM(CLEAN(LEFT(_xlpm.x,FIND(".",_xlpm.x &amp; ".")-1))),""))))))</f>
        <v/>
      </c>
      <c r="D996">
        <v>16.459199999999999</v>
      </c>
      <c r="E996">
        <v>19.75104</v>
      </c>
      <c r="F996" t="str">
        <f>_xlfn.LET(_xlpm.raw,_xlfn.XLOOKUP(A996,SITE1!$C$4:$C$1223,SITE1!$E$4:$E$1223,_xlfn.XLOOKUP(A996,SITE1!$C$4:$C$1223,SITE1!$F$4:$F$1223)),_xlpm.cleanRaw,SUBSTITUTE(SUBSTITUTE(_xlpm.raw,"_PIN","."),"PIN","."),_xlpm.mainPart,MID(_xlpm.cleanRaw,2,FIND(".",_xlpm.cleanRaw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996" t="str">
        <f>_xlfn.LET(_xlpm.raw,_xlfn.XLOOKUP(A996,SITE3!$C$4:$C$1223,SITE3!$E$4:$E$1223,_xlfn.XLOOKUP(A996,SITE3!$C$4:$C$1223,SITE3!$F$4:$F$1223)),_xlpm.cleanRaw,SUBSTITUTE(_xlpm.raw,"_PIN","."),_xlpm.mainPart,MID(_xlpm.cleanRaw,2,FIND(".",_xlpm.cleanRaw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803114</v>
      </c>
      <c r="H996" t="str">
        <f>_xlfn.LET(_xlpm.raw,_xlfn.XLOOKUP(A996,SITE5!$C$4:$C$1223,SITE5!$E$4:$E$1223,_xlfn.XLOOKUP(A996,SITE5!$C$4:$C$1223,SITE5!$F$4:$F$1223)),_xlpm.cleanRaw,SUBSTITUTE(_xlpm.raw,"_PIN","."),_xlpm.mainPart,MID(_xlpm.cleanRaw,2,FIND(".",_xlpm.cleanRaw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I996" t="str">
        <f>_xlfn.LET(_xlpm.raw,_xlfn.XLOOKUP(A996,SITE5!$C$4:$C$1223,SITE5!$E$4:$E$1223,_xlfn.XLOOKUP(A996,SITE5!$C$4:$C$1223,SITE5!$F$4:$F$1223)),_xlpm.cleanRaw,SUBSTITUTE(_xlpm.raw,"_PIN","."),_xlpm.mainPart,MID(_xlpm.cleanRaw,2,FIND(".",_xlpm.cleanRaw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J996" t="str">
        <f>""</f>
        <v/>
      </c>
      <c r="K996" t="str">
        <f t="shared" si="15"/>
        <v>AP35;DDRDQSN_IL12_NIL06;;16.4592;19.75104;609114;803114;701114;701114;</v>
      </c>
    </row>
    <row r="997" spans="1:11">
      <c r="A997" t="s">
        <v>1992</v>
      </c>
      <c r="B997" t="str">
        <f>_xlfn.XLOOKUP(A997,SITE1!$S$4:$S$1223,SITE1!$T$4:$T$1223)</f>
        <v>DDRDQ_IL12_NIL06[1]</v>
      </c>
      <c r="C997" t="str" cm="1">
        <f t="array" ref="C997">_xlfn.TEXTJOIN(",",TRUE,_xlfn.UNIQUE(TRANSPOSE(_xlfn.MAP(_xlfn.XLOOKUP(A997,SITE1!$C$4:$C$1223,SITE1!$G$4:$L$1223),_xlfn.LAMBDA(_xlpm.x,IF(_xlpm.x&lt;&gt;"",TRIM(CLEAN(LEFT(_xlpm.x,FIND(".",_xlpm.x &amp; ".")-1))),""))))))</f>
        <v/>
      </c>
      <c r="D997">
        <v>13.167359999999899</v>
      </c>
      <c r="E997">
        <v>19.75104</v>
      </c>
      <c r="F997" t="str">
        <f>_xlfn.LET(_xlpm.raw,_xlfn.XLOOKUP(A997,SITE1!$C$4:$C$1223,SITE1!$E$4:$E$1223,_xlfn.XLOOKUP(A997,SITE1!$C$4:$C$1223,SITE1!$F$4:$F$1223)),_xlpm.cleanRaw,SUBSTITUTE(SUBSTITUTE(_xlpm.raw,"_PIN","."),"PIN","."),_xlpm.mainPart,MID(_xlpm.cleanRaw,2,FIND(".",_xlpm.cleanRaw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997" t="str">
        <f>_xlfn.LET(_xlpm.raw,_xlfn.XLOOKUP(A997,SITE3!$C$4:$C$1223,SITE3!$E$4:$E$1223,_xlfn.XLOOKUP(A997,SITE3!$C$4:$C$1223,SITE3!$F$4:$F$1223)),_xlpm.cleanRaw,SUBSTITUTE(_xlpm.raw,"_PIN","."),_xlpm.mainPart,MID(_xlpm.cleanRaw,2,FIND(".",_xlpm.cleanRaw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801013</v>
      </c>
      <c r="H997" t="str">
        <f>_xlfn.LET(_xlpm.raw,_xlfn.XLOOKUP(A997,SITE5!$C$4:$C$1223,SITE5!$E$4:$E$1223,_xlfn.XLOOKUP(A997,SITE5!$C$4:$C$1223,SITE5!$F$4:$F$1223)),_xlpm.cleanRaw,SUBSTITUTE(_xlpm.raw,"_PIN","."),_xlpm.mainPart,MID(_xlpm.cleanRaw,2,FIND(".",_xlpm.cleanRaw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I997" t="str">
        <f>_xlfn.LET(_xlpm.raw,_xlfn.XLOOKUP(A997,SITE5!$C$4:$C$1223,SITE5!$E$4:$E$1223,_xlfn.XLOOKUP(A997,SITE5!$C$4:$C$1223,SITE5!$F$4:$F$1223)),_xlpm.cleanRaw,SUBSTITUTE(_xlpm.raw,"_PIN","."),_xlpm.mainPart,MID(_xlpm.cleanRaw,2,FIND(".",_xlpm.cleanRaw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J997" t="str">
        <f>""</f>
        <v/>
      </c>
      <c r="K997" t="str">
        <f t="shared" si="15"/>
        <v>AP36;DDRDQ_IL12_NIL06[1];;13.1673599999999;19.75104;607030;801013;703030;703030;</v>
      </c>
    </row>
    <row r="998" spans="1:11">
      <c r="A998" t="s">
        <v>3969</v>
      </c>
      <c r="B998" t="str">
        <f>_xlfn.XLOOKUP(A998,SITE1!$S$4:$S$1223,SITE1!$T$4:$T$1223)</f>
        <v>VSS</v>
      </c>
      <c r="C998" t="str" cm="1">
        <f t="array" ref="C998">_xlfn.TEXTJOIN(",",TRUE,_xlfn.UNIQUE(TRANSPOSE(_xlfn.MAP(_xlfn.XLOOKUP(A998,SITE1!$C$4:$C$1223,SITE1!$G$4:$L$1223),_xlfn.LAMBDA(_xlpm.x,IF(_xlpm.x&lt;&gt;"",TRIM(CLEAN(LEFT(_xlpm.x,FIND(".",_xlpm.x &amp; ".")-1))),""))))))</f>
        <v/>
      </c>
      <c r="D998">
        <v>9.8755199999999999</v>
      </c>
      <c r="E998">
        <v>19.75104</v>
      </c>
      <c r="F998" t="str">
        <f>_xlfn.LET(_xlpm.raw,_xlfn.XLOOKUP(A998,SITE1!$C$4:$C$1223,SITE1!$E$4:$E$1223,_xlfn.XLOOKUP(A998,SITE1!$C$4:$C$1223,SITE1!$F$4:$F$1223)),_xlpm.cleanRaw,SUBSTITUTE(SUBSTITUTE(_xlpm.raw,"_PIN","."),"PIN","."),_xlpm.mainPart,MID(_xlpm.cleanRaw,2,FIND(".",_xlpm.cleanRaw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8" t="str">
        <f>_xlfn.LET(_xlpm.raw,_xlfn.XLOOKUP(A998,SITE3!$C$4:$C$1223,SITE3!$E$4:$E$1223,_xlfn.XLOOKUP(A998,SITE3!$C$4:$C$1223,SITE3!$F$4:$F$1223)),_xlpm.cleanRaw,SUBSTITUTE(_xlpm.raw,"_PIN","."),_xlpm.mainPart,MID(_xlpm.cleanRaw,2,FIND(".",_xlpm.cleanRaw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8" t="str">
        <f>_xlfn.LET(_xlpm.raw,_xlfn.XLOOKUP(A998,SITE5!$C$4:$C$1223,SITE5!$E$4:$E$1223,_xlfn.XLOOKUP(A998,SITE5!$C$4:$C$1223,SITE5!$F$4:$F$1223)),_xlpm.cleanRaw,SUBSTITUTE(_xlpm.raw,"_PIN","."),_xlpm.mainPart,MID(_xlpm.cleanRaw,2,FIND(".",_xlpm.cleanRaw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8" t="str">
        <f>_xlfn.LET(_xlpm.raw,_xlfn.XLOOKUP(A998,SITE5!$C$4:$C$1223,SITE5!$E$4:$E$1223,_xlfn.XLOOKUP(A998,SITE5!$C$4:$C$1223,SITE5!$F$4:$F$1223)),_xlpm.cleanRaw,SUBSTITUTE(_xlpm.raw,"_PIN","."),_xlpm.mainPart,MID(_xlpm.cleanRaw,2,FIND(".",_xlpm.cleanRaw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8" t="str">
        <f>""</f>
        <v/>
      </c>
      <c r="K998" t="str">
        <f t="shared" si="15"/>
        <v>AP37;VSS;;9.87552;19.75104;;;;;</v>
      </c>
    </row>
    <row r="999" spans="1:11">
      <c r="A999" t="s">
        <v>3970</v>
      </c>
      <c r="B999" t="str">
        <f>_xlfn.XLOOKUP(A999,SITE1!$S$4:$S$1223,SITE1!$T$4:$T$1223)</f>
        <v>VSS</v>
      </c>
      <c r="C999" t="str" cm="1">
        <f t="array" ref="C999">_xlfn.TEXTJOIN(",",TRUE,_xlfn.UNIQUE(TRANSPOSE(_xlfn.MAP(_xlfn.XLOOKUP(A999,SITE1!$C$4:$C$1223,SITE1!$G$4:$L$1223),_xlfn.LAMBDA(_xlpm.x,IF(_xlpm.x&lt;&gt;"",TRIM(CLEAN(LEFT(_xlpm.x,FIND(".",_xlpm.x &amp; ".")-1))),""))))))</f>
        <v/>
      </c>
      <c r="D999">
        <v>6.5836799999999904</v>
      </c>
      <c r="E999">
        <v>19.75104</v>
      </c>
      <c r="F999" t="str">
        <f>_xlfn.LET(_xlpm.raw,_xlfn.XLOOKUP(A999,SITE1!$C$4:$C$1223,SITE1!$E$4:$E$1223,_xlfn.XLOOKUP(A999,SITE1!$C$4:$C$1223,SITE1!$F$4:$F$1223)),_xlpm.cleanRaw,SUBSTITUTE(SUBSTITUTE(_xlpm.raw,"_PIN","."),"PIN","."),_xlpm.mainPart,MID(_xlpm.cleanRaw,2,FIND(".",_xlpm.cleanRaw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9" t="str">
        <f>_xlfn.LET(_xlpm.raw,_xlfn.XLOOKUP(A999,SITE3!$C$4:$C$1223,SITE3!$E$4:$E$1223,_xlfn.XLOOKUP(A999,SITE3!$C$4:$C$1223,SITE3!$F$4:$F$1223)),_xlpm.cleanRaw,SUBSTITUTE(_xlpm.raw,"_PIN","."),_xlpm.mainPart,MID(_xlpm.cleanRaw,2,FIND(".",_xlpm.cleanRaw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9" t="str">
        <f>_xlfn.LET(_xlpm.raw,_xlfn.XLOOKUP(A999,SITE5!$C$4:$C$1223,SITE5!$E$4:$E$1223,_xlfn.XLOOKUP(A999,SITE5!$C$4:$C$1223,SITE5!$F$4:$F$1223)),_xlpm.cleanRaw,SUBSTITUTE(_xlpm.raw,"_PIN","."),_xlpm.mainPart,MID(_xlpm.cleanRaw,2,FIND(".",_xlpm.cleanRaw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9" t="str">
        <f>_xlfn.LET(_xlpm.raw,_xlfn.XLOOKUP(A999,SITE5!$C$4:$C$1223,SITE5!$E$4:$E$1223,_xlfn.XLOOKUP(A999,SITE5!$C$4:$C$1223,SITE5!$F$4:$F$1223)),_xlpm.cleanRaw,SUBSTITUTE(_xlpm.raw,"_PIN","."),_xlpm.mainPart,MID(_xlpm.cleanRaw,2,FIND(".",_xlpm.cleanRaw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9" t="str">
        <f>""</f>
        <v/>
      </c>
      <c r="K999" t="str">
        <f t="shared" si="15"/>
        <v>AP38;VSS;;6.58367999999999;19.75104;;;;;</v>
      </c>
    </row>
    <row r="1000" spans="1:11">
      <c r="A1000" t="s">
        <v>3971</v>
      </c>
      <c r="B1000" t="str">
        <f>_xlfn.XLOOKUP(A1000,SITE1!$S$4:$S$1223,SITE1!$T$4:$T$1223)</f>
        <v>VSS</v>
      </c>
      <c r="C1000" t="str" cm="1">
        <f t="array" ref="C1000">_xlfn.TEXTJOIN(",",TRUE,_xlfn.UNIQUE(TRANSPOSE(_xlfn.MAP(_xlfn.XLOOKUP(A1000,SITE1!$C$4:$C$1223,SITE1!$G$4:$L$1223),_xlfn.LAMBDA(_xlpm.x,IF(_xlpm.x&lt;&gt;"",TRIM(CLEAN(LEFT(_xlpm.x,FIND(".",_xlpm.x &amp; ".")-1))),""))))))</f>
        <v/>
      </c>
      <c r="D1000">
        <v>3.2918399999999899</v>
      </c>
      <c r="E1000">
        <v>19.75104</v>
      </c>
      <c r="F1000" t="str">
        <f>_xlfn.LET(_xlpm.raw,_xlfn.XLOOKUP(A1000,SITE1!$C$4:$C$1223,SITE1!$E$4:$E$1223,_xlfn.XLOOKUP(A1000,SITE1!$C$4:$C$1223,SITE1!$F$4:$F$1223)),_xlpm.cleanRaw,SUBSTITUTE(SUBSTITUTE(_xlpm.raw,"_PIN","."),"PIN","."),_xlpm.mainPart,MID(_xlpm.cleanRaw,2,FIND(".",_xlpm.cleanRaw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0" t="str">
        <f>_xlfn.LET(_xlpm.raw,_xlfn.XLOOKUP(A1000,SITE3!$C$4:$C$1223,SITE3!$E$4:$E$1223,_xlfn.XLOOKUP(A1000,SITE3!$C$4:$C$1223,SITE3!$F$4:$F$1223)),_xlpm.cleanRaw,SUBSTITUTE(_xlpm.raw,"_PIN","."),_xlpm.mainPart,MID(_xlpm.cleanRaw,2,FIND(".",_xlpm.cleanRaw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0" t="str">
        <f>_xlfn.LET(_xlpm.raw,_xlfn.XLOOKUP(A1000,SITE5!$C$4:$C$1223,SITE5!$E$4:$E$1223,_xlfn.XLOOKUP(A1000,SITE5!$C$4:$C$1223,SITE5!$F$4:$F$1223)),_xlpm.cleanRaw,SUBSTITUTE(_xlpm.raw,"_PIN","."),_xlpm.mainPart,MID(_xlpm.cleanRaw,2,FIND(".",_xlpm.cleanRaw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0" t="str">
        <f>_xlfn.LET(_xlpm.raw,_xlfn.XLOOKUP(A1000,SITE5!$C$4:$C$1223,SITE5!$E$4:$E$1223,_xlfn.XLOOKUP(A1000,SITE5!$C$4:$C$1223,SITE5!$F$4:$F$1223)),_xlpm.cleanRaw,SUBSTITUTE(_xlpm.raw,"_PIN","."),_xlpm.mainPart,MID(_xlpm.cleanRaw,2,FIND(".",_xlpm.cleanRaw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0" t="str">
        <f>""</f>
        <v/>
      </c>
      <c r="K1000" t="str">
        <f t="shared" si="15"/>
        <v>AP39;VSS;;3.29183999999999;19.75104;;;;;</v>
      </c>
    </row>
    <row r="1001" spans="1:11">
      <c r="A1001" t="s">
        <v>3973</v>
      </c>
      <c r="B1001" t="str">
        <f>_xlfn.XLOOKUP(A1001,SITE1!$S$4:$S$1223,SITE1!$T$4:$T$1223)</f>
        <v>VSS</v>
      </c>
      <c r="C1001" t="str" cm="1">
        <f t="array" ref="C1001">_xlfn.TEXTJOIN(",",TRUE,_xlfn.UNIQUE(TRANSPOSE(_xlfn.MAP(_xlfn.XLOOKUP(A1001,SITE1!$C$4:$C$1223,SITE1!$G$4:$L$1223),_xlfn.LAMBDA(_xlpm.x,IF(_xlpm.x&lt;&gt;"",TRIM(CLEAN(LEFT(_xlpm.x,FIND(".",_xlpm.x &amp; ".")-1))),""))))))</f>
        <v/>
      </c>
      <c r="D1001">
        <v>0</v>
      </c>
      <c r="E1001">
        <v>19.75104</v>
      </c>
      <c r="F1001" t="str">
        <f>_xlfn.LET(_xlpm.raw,_xlfn.XLOOKUP(A1001,SITE1!$C$4:$C$1223,SITE1!$E$4:$E$1223,_xlfn.XLOOKUP(A1001,SITE1!$C$4:$C$1223,SITE1!$F$4:$F$1223)),_xlpm.cleanRaw,SUBSTITUTE(SUBSTITUTE(_xlpm.raw,"_PIN","."),"PIN","."),_xlpm.mainPart,MID(_xlpm.cleanRaw,2,FIND(".",_xlpm.cleanRaw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1" t="str">
        <f>_xlfn.LET(_xlpm.raw,_xlfn.XLOOKUP(A1001,SITE3!$C$4:$C$1223,SITE3!$E$4:$E$1223,_xlfn.XLOOKUP(A1001,SITE3!$C$4:$C$1223,SITE3!$F$4:$F$1223)),_xlpm.cleanRaw,SUBSTITUTE(_xlpm.raw,"_PIN","."),_xlpm.mainPart,MID(_xlpm.cleanRaw,2,FIND(".",_xlpm.cleanRaw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1" t="str">
        <f>_xlfn.LET(_xlpm.raw,_xlfn.XLOOKUP(A1001,SITE5!$C$4:$C$1223,SITE5!$E$4:$E$1223,_xlfn.XLOOKUP(A1001,SITE5!$C$4:$C$1223,SITE5!$F$4:$F$1223)),_xlpm.cleanRaw,SUBSTITUTE(_xlpm.raw,"_PIN","."),_xlpm.mainPart,MID(_xlpm.cleanRaw,2,FIND(".",_xlpm.cleanRaw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1" t="str">
        <f>_xlfn.LET(_xlpm.raw,_xlfn.XLOOKUP(A1001,SITE5!$C$4:$C$1223,SITE5!$E$4:$E$1223,_xlfn.XLOOKUP(A1001,SITE5!$C$4:$C$1223,SITE5!$F$4:$F$1223)),_xlpm.cleanRaw,SUBSTITUTE(_xlpm.raw,"_PIN","."),_xlpm.mainPart,MID(_xlpm.cleanRaw,2,FIND(".",_xlpm.cleanRaw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1" t="str">
        <f>""</f>
        <v/>
      </c>
      <c r="K1001" t="str">
        <f t="shared" si="15"/>
        <v>AP40;VSS;;0;19.75104;;;;;</v>
      </c>
    </row>
    <row r="1002" spans="1:11">
      <c r="A1002" t="s">
        <v>1826</v>
      </c>
      <c r="B1002" t="str">
        <f>_xlfn.XLOOKUP(A1002,SITE1!$S$4:$S$1223,SITE1!$T$4:$T$1223)</f>
        <v>DDRDQ_IL06_NIL14[6]</v>
      </c>
      <c r="C1002" t="str" cm="1">
        <f t="array" ref="C1002">_xlfn.TEXTJOIN(",",TRUE,_xlfn.UNIQUE(TRANSPOSE(_xlfn.MAP(_xlfn.XLOOKUP(A1002,SITE1!$C$4:$C$1223,SITE1!$G$4:$L$1223),_xlfn.LAMBDA(_xlpm.x,IF(_xlpm.x&lt;&gt;"",TRIM(CLEAN(LEFT(_xlpm.x,FIND(".",_xlpm.x &amp; ".")-1))),""))))))</f>
        <v/>
      </c>
      <c r="D1002">
        <v>128.38176000000001</v>
      </c>
      <c r="E1002">
        <v>16.459199999999999</v>
      </c>
      <c r="F1002" t="str">
        <f>_xlfn.LET(_xlpm.raw,_xlfn.XLOOKUP(A1002,SITE1!$C$4:$C$1223,SITE1!$E$4:$E$1223,_xlfn.XLOOKUP(A1002,SITE1!$C$4:$C$1223,SITE1!$F$4:$F$1223)),_xlpm.cleanRaw,SUBSTITUTE(SUBSTITUTE(_xlpm.raw,"_PIN","."),"PIN","."),_xlpm.mainPart,MID(_xlpm.cleanRaw,2,FIND(".",_xlpm.cleanRaw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1002" t="str">
        <f>_xlfn.LET(_xlpm.raw,_xlfn.XLOOKUP(A1002,SITE3!$C$4:$C$1223,SITE3!$E$4:$E$1223,_xlfn.XLOOKUP(A1002,SITE3!$C$4:$C$1223,SITE3!$F$4:$F$1223)),_xlpm.cleanRaw,SUBSTITUTE(_xlpm.raw,"_PIN","."),_xlpm.mainPart,MID(_xlpm.cleanRaw,2,FIND(".",_xlpm.cleanRaw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805074</v>
      </c>
      <c r="H1002" t="str">
        <f>_xlfn.LET(_xlpm.raw,_xlfn.XLOOKUP(A1002,SITE5!$C$4:$C$1223,SITE5!$E$4:$E$1223,_xlfn.XLOOKUP(A1002,SITE5!$C$4:$C$1223,SITE5!$F$4:$F$1223)),_xlpm.cleanRaw,SUBSTITUTE(_xlpm.raw,"_PIN","."),_xlpm.mainPart,MID(_xlpm.cleanRaw,2,FIND(".",_xlpm.cleanRaw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I1002" t="str">
        <f>_xlfn.LET(_xlpm.raw,_xlfn.XLOOKUP(A1002,SITE5!$C$4:$C$1223,SITE5!$E$4:$E$1223,_xlfn.XLOOKUP(A1002,SITE5!$C$4:$C$1223,SITE5!$F$4:$F$1223)),_xlpm.cleanRaw,SUBSTITUTE(_xlpm.raw,"_PIN","."),_xlpm.mainPart,MID(_xlpm.cleanRaw,2,FIND(".",_xlpm.cleanRaw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J1002" t="str">
        <f>""</f>
        <v/>
      </c>
      <c r="K1002" t="str">
        <f t="shared" si="15"/>
        <v>AR1;DDRDQ_IL06_NIL14[6];;128.38176;16.4592;608046;805074;701096;701096;</v>
      </c>
    </row>
    <row r="1003" spans="1:11">
      <c r="A1003" t="s">
        <v>3980</v>
      </c>
      <c r="B1003" t="str">
        <f>_xlfn.XLOOKUP(A1003,SITE1!$S$4:$S$1223,SITE1!$T$4:$T$1223)</f>
        <v>VSS</v>
      </c>
      <c r="C1003" t="str" cm="1">
        <f t="array" ref="C1003">_xlfn.TEXTJOIN(",",TRUE,_xlfn.UNIQUE(TRANSPOSE(_xlfn.MAP(_xlfn.XLOOKUP(A1003,SITE1!$C$4:$C$1223,SITE1!$G$4:$L$1223),_xlfn.LAMBDA(_xlpm.x,IF(_xlpm.x&lt;&gt;"",TRIM(CLEAN(LEFT(_xlpm.x,FIND(".",_xlpm.x &amp; ".")-1))),""))))))</f>
        <v/>
      </c>
      <c r="D1003">
        <v>125.08992000000001</v>
      </c>
      <c r="E1003">
        <v>16.459199999999999</v>
      </c>
      <c r="F1003" t="str">
        <f>_xlfn.LET(_xlpm.raw,_xlfn.XLOOKUP(A1003,SITE1!$C$4:$C$1223,SITE1!$E$4:$E$1223,_xlfn.XLOOKUP(A1003,SITE1!$C$4:$C$1223,SITE1!$F$4:$F$1223)),_xlpm.cleanRaw,SUBSTITUTE(SUBSTITUTE(_xlpm.raw,"_PIN","."),"PIN","."),_xlpm.mainPart,MID(_xlpm.cleanRaw,2,FIND(".",_xlpm.cleanRaw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3" t="str">
        <f>_xlfn.LET(_xlpm.raw,_xlfn.XLOOKUP(A1003,SITE3!$C$4:$C$1223,SITE3!$E$4:$E$1223,_xlfn.XLOOKUP(A1003,SITE3!$C$4:$C$1223,SITE3!$F$4:$F$1223)),_xlpm.cleanRaw,SUBSTITUTE(_xlpm.raw,"_PIN","."),_xlpm.mainPart,MID(_xlpm.cleanRaw,2,FIND(".",_xlpm.cleanRaw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3" t="str">
        <f>_xlfn.LET(_xlpm.raw,_xlfn.XLOOKUP(A1003,SITE5!$C$4:$C$1223,SITE5!$E$4:$E$1223,_xlfn.XLOOKUP(A1003,SITE5!$C$4:$C$1223,SITE5!$F$4:$F$1223)),_xlpm.cleanRaw,SUBSTITUTE(_xlpm.raw,"_PIN","."),_xlpm.mainPart,MID(_xlpm.cleanRaw,2,FIND(".",_xlpm.cleanRaw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3" t="str">
        <f>_xlfn.LET(_xlpm.raw,_xlfn.XLOOKUP(A1003,SITE5!$C$4:$C$1223,SITE5!$E$4:$E$1223,_xlfn.XLOOKUP(A1003,SITE5!$C$4:$C$1223,SITE5!$F$4:$F$1223)),_xlpm.cleanRaw,SUBSTITUTE(_xlpm.raw,"_PIN","."),_xlpm.mainPart,MID(_xlpm.cleanRaw,2,FIND(".",_xlpm.cleanRaw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3" t="str">
        <f>""</f>
        <v/>
      </c>
      <c r="K1003" t="str">
        <f t="shared" si="15"/>
        <v>AR2;VSS;;125.08992;16.4592;;;;;</v>
      </c>
    </row>
    <row r="1004" spans="1:11">
      <c r="A1004" t="s">
        <v>2320</v>
      </c>
      <c r="B1004" t="str">
        <f>_xlfn.XLOOKUP(A1004,SITE1!$S$4:$S$1223,SITE1!$T$4:$T$1223)</f>
        <v>DDRDQSN_IL06_NIL14</v>
      </c>
      <c r="C1004" t="str" cm="1">
        <f t="array" ref="C1004">_xlfn.TEXTJOIN(",",TRUE,_xlfn.UNIQUE(TRANSPOSE(_xlfn.MAP(_xlfn.XLOOKUP(A1004,SITE1!$C$4:$C$1223,SITE1!$G$4:$L$1223),_xlfn.LAMBDA(_xlpm.x,IF(_xlpm.x&lt;&gt;"",TRIM(CLEAN(LEFT(_xlpm.x,FIND(".",_xlpm.x &amp; ".")-1))),""))))))</f>
        <v/>
      </c>
      <c r="D1004">
        <v>121.79808</v>
      </c>
      <c r="E1004">
        <v>16.459199999999999</v>
      </c>
      <c r="F1004" t="str">
        <f>_xlfn.LET(_xlpm.raw,_xlfn.XLOOKUP(A1004,SITE1!$C$4:$C$1223,SITE1!$E$4:$E$1223,_xlfn.XLOOKUP(A1004,SITE1!$C$4:$C$1223,SITE1!$F$4:$F$1223)),_xlpm.cleanRaw,SUBSTITUTE(SUBSTITUTE(_xlpm.raw,"_PIN","."),"PIN","."),_xlpm.mainPart,MID(_xlpm.cleanRaw,2,FIND(".",_xlpm.cleanRaw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1004" t="str">
        <f>_xlfn.LET(_xlpm.raw,_xlfn.XLOOKUP(A1004,SITE3!$C$4:$C$1223,SITE3!$E$4:$E$1223,_xlfn.XLOOKUP(A1004,SITE3!$C$4:$C$1223,SITE3!$F$4:$F$1223)),_xlpm.cleanRaw,SUBSTITUTE(_xlpm.raw,"_PIN","."),_xlpm.mainPart,MID(_xlpm.cleanRaw,2,FIND(".",_xlpm.cleanRaw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806103</v>
      </c>
      <c r="H1004" t="str">
        <f>_xlfn.LET(_xlpm.raw,_xlfn.XLOOKUP(A1004,SITE5!$C$4:$C$1223,SITE5!$E$4:$E$1223,_xlfn.XLOOKUP(A1004,SITE5!$C$4:$C$1223,SITE5!$F$4:$F$1223)),_xlpm.cleanRaw,SUBSTITUTE(_xlpm.raw,"_PIN","."),_xlpm.mainPart,MID(_xlpm.cleanRaw,2,FIND(".",_xlpm.cleanRaw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I1004" t="str">
        <f>_xlfn.LET(_xlpm.raw,_xlfn.XLOOKUP(A1004,SITE5!$C$4:$C$1223,SITE5!$E$4:$E$1223,_xlfn.XLOOKUP(A1004,SITE5!$C$4:$C$1223,SITE5!$F$4:$F$1223)),_xlpm.cleanRaw,SUBSTITUTE(_xlpm.raw,"_PIN","."),_xlpm.mainPart,MID(_xlpm.cleanRaw,2,FIND(".",_xlpm.cleanRaw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J1004" t="str">
        <f>""</f>
        <v/>
      </c>
      <c r="K1004" t="str">
        <f t="shared" si="15"/>
        <v>AR3;DDRDQSN_IL06_NIL14;;121.79808;16.4592;609092;806103;701088;701088;</v>
      </c>
    </row>
    <row r="1005" spans="1:11">
      <c r="A1005" t="s">
        <v>3991</v>
      </c>
      <c r="B1005" t="str">
        <f>_xlfn.XLOOKUP(A1005,SITE1!$S$4:$S$1223,SITE1!$T$4:$T$1223)</f>
        <v>VSS</v>
      </c>
      <c r="C1005" t="str" cm="1">
        <f t="array" ref="C1005">_xlfn.TEXTJOIN(",",TRUE,_xlfn.UNIQUE(TRANSPOSE(_xlfn.MAP(_xlfn.XLOOKUP(A1005,SITE1!$C$4:$C$1223,SITE1!$G$4:$L$1223),_xlfn.LAMBDA(_xlpm.x,IF(_xlpm.x&lt;&gt;"",TRIM(CLEAN(LEFT(_xlpm.x,FIND(".",_xlpm.x &amp; ".")-1))),""))))))</f>
        <v/>
      </c>
      <c r="D1005">
        <v>118.50624000000001</v>
      </c>
      <c r="E1005">
        <v>16.459199999999999</v>
      </c>
      <c r="F1005" t="str">
        <f>_xlfn.LET(_xlpm.raw,_xlfn.XLOOKUP(A1005,SITE1!$C$4:$C$1223,SITE1!$E$4:$E$1223,_xlfn.XLOOKUP(A1005,SITE1!$C$4:$C$1223,SITE1!$F$4:$F$1223)),_xlpm.cleanRaw,SUBSTITUTE(SUBSTITUTE(_xlpm.raw,"_PIN","."),"PIN","."),_xlpm.mainPart,MID(_xlpm.cleanRaw,2,FIND(".",_xlpm.cleanRaw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5" t="str">
        <f>_xlfn.LET(_xlpm.raw,_xlfn.XLOOKUP(A1005,SITE3!$C$4:$C$1223,SITE3!$E$4:$E$1223,_xlfn.XLOOKUP(A1005,SITE3!$C$4:$C$1223,SITE3!$F$4:$F$1223)),_xlpm.cleanRaw,SUBSTITUTE(_xlpm.raw,"_PIN","."),_xlpm.mainPart,MID(_xlpm.cleanRaw,2,FIND(".",_xlpm.cleanRaw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5" t="str">
        <f>_xlfn.LET(_xlpm.raw,_xlfn.XLOOKUP(A1005,SITE5!$C$4:$C$1223,SITE5!$E$4:$E$1223,_xlfn.XLOOKUP(A1005,SITE5!$C$4:$C$1223,SITE5!$F$4:$F$1223)),_xlpm.cleanRaw,SUBSTITUTE(_xlpm.raw,"_PIN","."),_xlpm.mainPart,MID(_xlpm.cleanRaw,2,FIND(".",_xlpm.cleanRaw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5" t="str">
        <f>_xlfn.LET(_xlpm.raw,_xlfn.XLOOKUP(A1005,SITE5!$C$4:$C$1223,SITE5!$E$4:$E$1223,_xlfn.XLOOKUP(A1005,SITE5!$C$4:$C$1223,SITE5!$F$4:$F$1223)),_xlpm.cleanRaw,SUBSTITUTE(_xlpm.raw,"_PIN","."),_xlpm.mainPart,MID(_xlpm.cleanRaw,2,FIND(".",_xlpm.cleanRaw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5" t="str">
        <f>""</f>
        <v/>
      </c>
      <c r="K1005" t="str">
        <f t="shared" si="15"/>
        <v>AR4;VSS;;118.50624;16.4592;;;;;</v>
      </c>
    </row>
    <row r="1006" spans="1:11">
      <c r="A1006" t="s">
        <v>2174</v>
      </c>
      <c r="B1006" t="str">
        <f>_xlfn.XLOOKUP(A1006,SITE1!$S$4:$S$1223,SITE1!$T$4:$T$1223)</f>
        <v>DDRDQ_IL15_NIL13[7]</v>
      </c>
      <c r="C1006" t="str" cm="1">
        <f t="array" ref="C1006">_xlfn.TEXTJOIN(",",TRUE,_xlfn.UNIQUE(TRANSPOSE(_xlfn.MAP(_xlfn.XLOOKUP(A1006,SITE1!$C$4:$C$1223,SITE1!$G$4:$L$1223),_xlfn.LAMBDA(_xlpm.x,IF(_xlpm.x&lt;&gt;"",TRIM(CLEAN(LEFT(_xlpm.x,FIND(".",_xlpm.x &amp; ".")-1))),""))))))</f>
        <v/>
      </c>
      <c r="D1006">
        <v>115.2144</v>
      </c>
      <c r="E1006">
        <v>16.459199999999999</v>
      </c>
      <c r="F1006" t="str">
        <f>_xlfn.LET(_xlpm.raw,_xlfn.XLOOKUP(A1006,SITE1!$C$4:$C$1223,SITE1!$E$4:$E$1223,_xlfn.XLOOKUP(A1006,SITE1!$C$4:$C$1223,SITE1!$F$4:$F$1223)),_xlpm.cleanRaw,SUBSTITUTE(SUBSTITUTE(_xlpm.raw,"_PIN","."),"PIN","."),_xlpm.mainPart,MID(_xlpm.cleanRaw,2,FIND(".",_xlpm.cleanRaw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G1006" t="str">
        <f>_xlfn.LET(_xlpm.raw,_xlfn.XLOOKUP(A1006,SITE3!$C$4:$C$1223,SITE3!$E$4:$E$1223,_xlfn.XLOOKUP(A1006,SITE3!$C$4:$C$1223,SITE3!$F$4:$F$1223)),_xlpm.cleanRaw,SUBSTITUTE(_xlpm.raw,"_PIN","."),_xlpm.mainPart,MID(_xlpm.cleanRaw,2,FIND(".",_xlpm.cleanRaw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804004</v>
      </c>
      <c r="H1006" t="str">
        <f>_xlfn.LET(_xlpm.raw,_xlfn.XLOOKUP(A1006,SITE5!$C$4:$C$1223,SITE5!$E$4:$E$1223,_xlfn.XLOOKUP(A1006,SITE5!$C$4:$C$1223,SITE5!$F$4:$F$1223)),_xlpm.cleanRaw,SUBSTITUTE(_xlpm.raw,"_PIN","."),_xlpm.mainPart,MID(_xlpm.cleanRaw,2,FIND(".",_xlpm.cleanRaw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I1006" t="str">
        <f>_xlfn.LET(_xlpm.raw,_xlfn.XLOOKUP(A1006,SITE5!$C$4:$C$1223,SITE5!$E$4:$E$1223,_xlfn.XLOOKUP(A1006,SITE5!$C$4:$C$1223,SITE5!$F$4:$F$1223)),_xlpm.cleanRaw,SUBSTITUTE(_xlpm.raw,"_PIN","."),_xlpm.mainPart,MID(_xlpm.cleanRaw,2,FIND(".",_xlpm.cleanRaw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J1006" t="str">
        <f>""</f>
        <v/>
      </c>
      <c r="K1006" t="str">
        <f t="shared" si="15"/>
        <v>AR5;DDRDQ_IL15_NIL13[7];;115.2144;16.4592;509039;804004;601026;601026;</v>
      </c>
    </row>
    <row r="1007" spans="1:11">
      <c r="A1007" t="s">
        <v>3992</v>
      </c>
      <c r="B1007" t="str">
        <f>_xlfn.XLOOKUP(A1007,SITE1!$S$4:$S$1223,SITE1!$T$4:$T$1223)</f>
        <v>VSS</v>
      </c>
      <c r="C1007" t="str" cm="1">
        <f t="array" ref="C1007">_xlfn.TEXTJOIN(",",TRUE,_xlfn.UNIQUE(TRANSPOSE(_xlfn.MAP(_xlfn.XLOOKUP(A1007,SITE1!$C$4:$C$1223,SITE1!$G$4:$L$1223),_xlfn.LAMBDA(_xlpm.x,IF(_xlpm.x&lt;&gt;"",TRIM(CLEAN(LEFT(_xlpm.x,FIND(".",_xlpm.x &amp; ".")-1))),""))))))</f>
        <v/>
      </c>
      <c r="D1007">
        <v>111.92256</v>
      </c>
      <c r="E1007">
        <v>16.459199999999999</v>
      </c>
      <c r="F1007" t="str">
        <f>_xlfn.LET(_xlpm.raw,_xlfn.XLOOKUP(A1007,SITE1!$C$4:$C$1223,SITE1!$E$4:$E$1223,_xlfn.XLOOKUP(A1007,SITE1!$C$4:$C$1223,SITE1!$F$4:$F$1223)),_xlpm.cleanRaw,SUBSTITUTE(SUBSTITUTE(_xlpm.raw,"_PIN","."),"PIN","."),_xlpm.mainPart,MID(_xlpm.cleanRaw,2,FIND(".",_xlpm.cleanRaw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7" t="str">
        <f>_xlfn.LET(_xlpm.raw,_xlfn.XLOOKUP(A1007,SITE3!$C$4:$C$1223,SITE3!$E$4:$E$1223,_xlfn.XLOOKUP(A1007,SITE3!$C$4:$C$1223,SITE3!$F$4:$F$1223)),_xlpm.cleanRaw,SUBSTITUTE(_xlpm.raw,"_PIN","."),_xlpm.mainPart,MID(_xlpm.cleanRaw,2,FIND(".",_xlpm.cleanRaw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7" t="str">
        <f>_xlfn.LET(_xlpm.raw,_xlfn.XLOOKUP(A1007,SITE5!$C$4:$C$1223,SITE5!$E$4:$E$1223,_xlfn.XLOOKUP(A1007,SITE5!$C$4:$C$1223,SITE5!$F$4:$F$1223)),_xlpm.cleanRaw,SUBSTITUTE(_xlpm.raw,"_PIN","."),_xlpm.mainPart,MID(_xlpm.cleanRaw,2,FIND(".",_xlpm.cleanRaw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7" t="str">
        <f>_xlfn.LET(_xlpm.raw,_xlfn.XLOOKUP(A1007,SITE5!$C$4:$C$1223,SITE5!$E$4:$E$1223,_xlfn.XLOOKUP(A1007,SITE5!$C$4:$C$1223,SITE5!$F$4:$F$1223)),_xlpm.cleanRaw,SUBSTITUTE(_xlpm.raw,"_PIN","."),_xlpm.mainPart,MID(_xlpm.cleanRaw,2,FIND(".",_xlpm.cleanRaw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7" t="str">
        <f>""</f>
        <v/>
      </c>
      <c r="K1007" t="str">
        <f t="shared" si="15"/>
        <v>AR6;VSS;;111.92256;16.4592;;;;;</v>
      </c>
    </row>
    <row r="1008" spans="1:11">
      <c r="A1008" t="s">
        <v>3993</v>
      </c>
      <c r="B1008" t="str">
        <f>_xlfn.XLOOKUP(A1008,SITE1!$S$4:$S$1223,SITE1!$T$4:$T$1223)</f>
        <v>VSS</v>
      </c>
      <c r="C1008" t="str" cm="1">
        <f t="array" ref="C1008">_xlfn.TEXTJOIN(",",TRUE,_xlfn.UNIQUE(TRANSPOSE(_xlfn.MAP(_xlfn.XLOOKUP(A1008,SITE1!$C$4:$C$1223,SITE1!$G$4:$L$1223),_xlfn.LAMBDA(_xlpm.x,IF(_xlpm.x&lt;&gt;"",TRIM(CLEAN(LEFT(_xlpm.x,FIND(".",_xlpm.x &amp; ".")-1))),""))))))</f>
        <v/>
      </c>
      <c r="D1008">
        <v>108.63072</v>
      </c>
      <c r="E1008">
        <v>16.459199999999999</v>
      </c>
      <c r="F1008" t="str">
        <f>_xlfn.LET(_xlpm.raw,_xlfn.XLOOKUP(A1008,SITE1!$C$4:$C$1223,SITE1!$E$4:$E$1223,_xlfn.XLOOKUP(A1008,SITE1!$C$4:$C$1223,SITE1!$F$4:$F$1223)),_xlpm.cleanRaw,SUBSTITUTE(SUBSTITUTE(_xlpm.raw,"_PIN","."),"PIN","."),_xlpm.mainPart,MID(_xlpm.cleanRaw,2,FIND(".",_xlpm.cleanRaw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8" t="str">
        <f>_xlfn.LET(_xlpm.raw,_xlfn.XLOOKUP(A1008,SITE3!$C$4:$C$1223,SITE3!$E$4:$E$1223,_xlfn.XLOOKUP(A1008,SITE3!$C$4:$C$1223,SITE3!$F$4:$F$1223)),_xlpm.cleanRaw,SUBSTITUTE(_xlpm.raw,"_PIN","."),_xlpm.mainPart,MID(_xlpm.cleanRaw,2,FIND(".",_xlpm.cleanRaw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8" t="str">
        <f>_xlfn.LET(_xlpm.raw,_xlfn.XLOOKUP(A1008,SITE5!$C$4:$C$1223,SITE5!$E$4:$E$1223,_xlfn.XLOOKUP(A1008,SITE5!$C$4:$C$1223,SITE5!$F$4:$F$1223)),_xlpm.cleanRaw,SUBSTITUTE(_xlpm.raw,"_PIN","."),_xlpm.mainPart,MID(_xlpm.cleanRaw,2,FIND(".",_xlpm.cleanRaw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8" t="str">
        <f>_xlfn.LET(_xlpm.raw,_xlfn.XLOOKUP(A1008,SITE5!$C$4:$C$1223,SITE5!$E$4:$E$1223,_xlfn.XLOOKUP(A1008,SITE5!$C$4:$C$1223,SITE5!$F$4:$F$1223)),_xlpm.cleanRaw,SUBSTITUTE(_xlpm.raw,"_PIN","."),_xlpm.mainPart,MID(_xlpm.cleanRaw,2,FIND(".",_xlpm.cleanRaw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8" t="str">
        <f>""</f>
        <v/>
      </c>
      <c r="K1008" t="str">
        <f t="shared" si="15"/>
        <v>AR7;VSS;;108.63072;16.4592;;;;;</v>
      </c>
    </row>
    <row r="1009" spans="1:11">
      <c r="A1009" t="s">
        <v>2131</v>
      </c>
      <c r="B1009" t="str">
        <f>_xlfn.XLOOKUP(A1009,SITE1!$S$4:$S$1223,SITE1!$T$4:$T$1223)</f>
        <v>DDRDQ_IL15_NIL13[0]</v>
      </c>
      <c r="C1009" t="str" cm="1">
        <f t="array" ref="C1009">_xlfn.TEXTJOIN(",",TRUE,_xlfn.UNIQUE(TRANSPOSE(_xlfn.MAP(_xlfn.XLOOKUP(A1009,SITE1!$C$4:$C$1223,SITE1!$G$4:$L$1223),_xlfn.LAMBDA(_xlpm.x,IF(_xlpm.x&lt;&gt;"",TRIM(CLEAN(LEFT(_xlpm.x,FIND(".",_xlpm.x &amp; ".")-1))),""))))))</f>
        <v/>
      </c>
      <c r="D1009">
        <v>105.33887999999899</v>
      </c>
      <c r="E1009">
        <v>16.459199999999999</v>
      </c>
      <c r="F1009" t="str">
        <f>_xlfn.LET(_xlpm.raw,_xlfn.XLOOKUP(A1009,SITE1!$C$4:$C$1223,SITE1!$E$4:$E$1223,_xlfn.XLOOKUP(A1009,SITE1!$C$4:$C$1223,SITE1!$F$4:$F$1223)),_xlpm.cleanRaw,SUBSTITUTE(SUBSTITUTE(_xlpm.raw,"_PIN","."),"PIN","."),_xlpm.mainPart,MID(_xlpm.cleanRaw,2,FIND(".",_xlpm.cleanRaw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1009" t="str">
        <f>_xlfn.LET(_xlpm.raw,_xlfn.XLOOKUP(A1009,SITE3!$C$4:$C$1223,SITE3!$E$4:$E$1223,_xlfn.XLOOKUP(A1009,SITE3!$C$4:$C$1223,SITE3!$F$4:$F$1223)),_xlpm.cleanRaw,SUBSTITUTE(_xlpm.raw,"_PIN","."),_xlpm.mainPart,MID(_xlpm.cleanRaw,2,FIND(".",_xlpm.cleanRaw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804036</v>
      </c>
      <c r="H1009" t="str">
        <f>_xlfn.LET(_xlpm.raw,_xlfn.XLOOKUP(A1009,SITE5!$C$4:$C$1223,SITE5!$E$4:$E$1223,_xlfn.XLOOKUP(A1009,SITE5!$C$4:$C$1223,SITE5!$F$4:$F$1223)),_xlpm.cleanRaw,SUBSTITUTE(_xlpm.raw,"_PIN","."),_xlpm.mainPart,MID(_xlpm.cleanRaw,2,FIND(".",_xlpm.cleanRaw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I1009" t="str">
        <f>_xlfn.LET(_xlpm.raw,_xlfn.XLOOKUP(A1009,SITE5!$C$4:$C$1223,SITE5!$E$4:$E$1223,_xlfn.XLOOKUP(A1009,SITE5!$C$4:$C$1223,SITE5!$F$4:$F$1223)),_xlpm.cleanRaw,SUBSTITUTE(_xlpm.raw,"_PIN","."),_xlpm.mainPart,MID(_xlpm.cleanRaw,2,FIND(".",_xlpm.cleanRaw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J1009" t="str">
        <f>""</f>
        <v/>
      </c>
      <c r="K1009" t="str">
        <f t="shared" si="15"/>
        <v>AR8;DDRDQ_IL15_NIL13[0];;105.338879999999;16.4592;609085;804036;704093;704093;</v>
      </c>
    </row>
    <row r="1010" spans="1:11">
      <c r="A1010" t="s">
        <v>3994</v>
      </c>
      <c r="B1010" t="str">
        <f>_xlfn.XLOOKUP(A1010,SITE1!$S$4:$S$1223,SITE1!$T$4:$T$1223)</f>
        <v>VSS</v>
      </c>
      <c r="C1010" t="str" cm="1">
        <f t="array" ref="C1010">_xlfn.TEXTJOIN(",",TRUE,_xlfn.UNIQUE(TRANSPOSE(_xlfn.MAP(_xlfn.XLOOKUP(A1010,SITE1!$C$4:$C$1223,SITE1!$G$4:$L$1223),_xlfn.LAMBDA(_xlpm.x,IF(_xlpm.x&lt;&gt;"",TRIM(CLEAN(LEFT(_xlpm.x,FIND(".",_xlpm.x &amp; ".")-1))),""))))))</f>
        <v/>
      </c>
      <c r="D1010">
        <v>102.04704</v>
      </c>
      <c r="E1010">
        <v>16.459199999999999</v>
      </c>
      <c r="F1010" t="str">
        <f>_xlfn.LET(_xlpm.raw,_xlfn.XLOOKUP(A1010,SITE1!$C$4:$C$1223,SITE1!$E$4:$E$1223,_xlfn.XLOOKUP(A1010,SITE1!$C$4:$C$1223,SITE1!$F$4:$F$1223)),_xlpm.cleanRaw,SUBSTITUTE(SUBSTITUTE(_xlpm.raw,"_PIN","."),"PIN","."),_xlpm.mainPart,MID(_xlpm.cleanRaw,2,FIND(".",_xlpm.cleanRaw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0" t="str">
        <f>_xlfn.LET(_xlpm.raw,_xlfn.XLOOKUP(A1010,SITE3!$C$4:$C$1223,SITE3!$E$4:$E$1223,_xlfn.XLOOKUP(A1010,SITE3!$C$4:$C$1223,SITE3!$F$4:$F$1223)),_xlpm.cleanRaw,SUBSTITUTE(_xlpm.raw,"_PIN","."),_xlpm.mainPart,MID(_xlpm.cleanRaw,2,FIND(".",_xlpm.cleanRaw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0" t="str">
        <f>_xlfn.LET(_xlpm.raw,_xlfn.XLOOKUP(A1010,SITE5!$C$4:$C$1223,SITE5!$E$4:$E$1223,_xlfn.XLOOKUP(A1010,SITE5!$C$4:$C$1223,SITE5!$F$4:$F$1223)),_xlpm.cleanRaw,SUBSTITUTE(_xlpm.raw,"_PIN","."),_xlpm.mainPart,MID(_xlpm.cleanRaw,2,FIND(".",_xlpm.cleanRaw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0" t="str">
        <f>_xlfn.LET(_xlpm.raw,_xlfn.XLOOKUP(A1010,SITE5!$C$4:$C$1223,SITE5!$E$4:$E$1223,_xlfn.XLOOKUP(A1010,SITE5!$C$4:$C$1223,SITE5!$F$4:$F$1223)),_xlpm.cleanRaw,SUBSTITUTE(_xlpm.raw,"_PIN","."),_xlpm.mainPart,MID(_xlpm.cleanRaw,2,FIND(".",_xlpm.cleanRaw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0" t="str">
        <f>""</f>
        <v/>
      </c>
      <c r="K1010" t="str">
        <f t="shared" si="15"/>
        <v>AR9;VSS;;102.04704;16.4592;;;;;</v>
      </c>
    </row>
    <row r="1011" spans="1:11">
      <c r="A1011" t="s">
        <v>2101</v>
      </c>
      <c r="B1011" t="str">
        <f>_xlfn.XLOOKUP(A1011,SITE1!$S$4:$S$1223,SITE1!$T$4:$T$1223)</f>
        <v>DDRDQ_IL14_NIL12[3]</v>
      </c>
      <c r="C1011" t="str" cm="1">
        <f t="array" ref="C1011">_xlfn.TEXTJOIN(",",TRUE,_xlfn.UNIQUE(TRANSPOSE(_xlfn.MAP(_xlfn.XLOOKUP(A1011,SITE1!$C$4:$C$1223,SITE1!$G$4:$L$1223),_xlfn.LAMBDA(_xlpm.x,IF(_xlpm.x&lt;&gt;"",TRIM(CLEAN(LEFT(_xlpm.x,FIND(".",_xlpm.x &amp; ".")-1))),""))))))</f>
        <v/>
      </c>
      <c r="D1011">
        <v>98.755200000000002</v>
      </c>
      <c r="E1011">
        <v>16.459199999999999</v>
      </c>
      <c r="F1011" t="str">
        <f>_xlfn.LET(_xlpm.raw,_xlfn.XLOOKUP(A1011,SITE1!$C$4:$C$1223,SITE1!$E$4:$E$1223,_xlfn.XLOOKUP(A1011,SITE1!$C$4:$C$1223,SITE1!$F$4:$F$1223)),_xlpm.cleanRaw,SUBSTITUTE(SUBSTITUTE(_xlpm.raw,"_PIN","."),"PIN","."),_xlpm.mainPart,MID(_xlpm.cleanRaw,2,FIND(".",_xlpm.cleanRaw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011" t="str">
        <f>_xlfn.LET(_xlpm.raw,_xlfn.XLOOKUP(A1011,SITE3!$C$4:$C$1223,SITE3!$E$4:$E$1223,_xlfn.XLOOKUP(A1011,SITE3!$C$4:$C$1223,SITE3!$F$4:$F$1223)),_xlpm.cleanRaw,SUBSTITUTE(_xlpm.raw,"_PIN","."),_xlpm.mainPart,MID(_xlpm.cleanRaw,2,FIND(".",_xlpm.cleanRaw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804025</v>
      </c>
      <c r="H1011" t="str">
        <f>_xlfn.LET(_xlpm.raw,_xlfn.XLOOKUP(A1011,SITE5!$C$4:$C$1223,SITE5!$E$4:$E$1223,_xlfn.XLOOKUP(A1011,SITE5!$C$4:$C$1223,SITE5!$F$4:$F$1223)),_xlpm.cleanRaw,SUBSTITUTE(_xlpm.raw,"_PIN","."),_xlpm.mainPart,MID(_xlpm.cleanRaw,2,FIND(".",_xlpm.cleanRaw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I1011" t="str">
        <f>_xlfn.LET(_xlpm.raw,_xlfn.XLOOKUP(A1011,SITE5!$C$4:$C$1223,SITE5!$E$4:$E$1223,_xlfn.XLOOKUP(A1011,SITE5!$C$4:$C$1223,SITE5!$F$4:$F$1223)),_xlpm.cleanRaw,SUBSTITUTE(_xlpm.raw,"_PIN","."),_xlpm.mainPart,MID(_xlpm.cleanRaw,2,FIND(".",_xlpm.cleanRaw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J1011" t="str">
        <f>""</f>
        <v/>
      </c>
      <c r="K1011" t="str">
        <f t="shared" si="15"/>
        <v>AR10;DDRDQ_IL14_NIL12[3];;98.7552;16.4592;607011;804025;703011;703011;</v>
      </c>
    </row>
    <row r="1012" spans="1:11">
      <c r="A1012" t="s">
        <v>3975</v>
      </c>
      <c r="B1012" t="str">
        <f>_xlfn.XLOOKUP(A1012,SITE1!$S$4:$S$1223,SITE1!$T$4:$T$1223)</f>
        <v>VSS</v>
      </c>
      <c r="C1012" t="str" cm="1">
        <f t="array" ref="C1012">_xlfn.TEXTJOIN(",",TRUE,_xlfn.UNIQUE(TRANSPOSE(_xlfn.MAP(_xlfn.XLOOKUP(A1012,SITE1!$C$4:$C$1223,SITE1!$G$4:$L$1223),_xlfn.LAMBDA(_xlpm.x,IF(_xlpm.x&lt;&gt;"",TRIM(CLEAN(LEFT(_xlpm.x,FIND(".",_xlpm.x &amp; ".")-1))),""))))))</f>
        <v/>
      </c>
      <c r="D1012">
        <v>95.463359999999597</v>
      </c>
      <c r="E1012">
        <v>16.459199999999999</v>
      </c>
      <c r="F1012" t="str">
        <f>_xlfn.LET(_xlpm.raw,_xlfn.XLOOKUP(A1012,SITE1!$C$4:$C$1223,SITE1!$E$4:$E$1223,_xlfn.XLOOKUP(A1012,SITE1!$C$4:$C$1223,SITE1!$F$4:$F$1223)),_xlpm.cleanRaw,SUBSTITUTE(SUBSTITUTE(_xlpm.raw,"_PIN","."),"PIN","."),_xlpm.mainPart,MID(_xlpm.cleanRaw,2,FIND(".",_xlpm.cleanRaw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2" t="str">
        <f>_xlfn.LET(_xlpm.raw,_xlfn.XLOOKUP(A1012,SITE3!$C$4:$C$1223,SITE3!$E$4:$E$1223,_xlfn.XLOOKUP(A1012,SITE3!$C$4:$C$1223,SITE3!$F$4:$F$1223)),_xlpm.cleanRaw,SUBSTITUTE(_xlpm.raw,"_PIN","."),_xlpm.mainPart,MID(_xlpm.cleanRaw,2,FIND(".",_xlpm.cleanRaw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2" t="str">
        <f>_xlfn.LET(_xlpm.raw,_xlfn.XLOOKUP(A1012,SITE5!$C$4:$C$1223,SITE5!$E$4:$E$1223,_xlfn.XLOOKUP(A1012,SITE5!$C$4:$C$1223,SITE5!$F$4:$F$1223)),_xlpm.cleanRaw,SUBSTITUTE(_xlpm.raw,"_PIN","."),_xlpm.mainPart,MID(_xlpm.cleanRaw,2,FIND(".",_xlpm.cleanRaw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2" t="str">
        <f>_xlfn.LET(_xlpm.raw,_xlfn.XLOOKUP(A1012,SITE5!$C$4:$C$1223,SITE5!$E$4:$E$1223,_xlfn.XLOOKUP(A1012,SITE5!$C$4:$C$1223,SITE5!$F$4:$F$1223)),_xlpm.cleanRaw,SUBSTITUTE(_xlpm.raw,"_PIN","."),_xlpm.mainPart,MID(_xlpm.cleanRaw,2,FIND(".",_xlpm.cleanRaw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2" t="str">
        <f>""</f>
        <v/>
      </c>
      <c r="K1012" t="str">
        <f t="shared" si="15"/>
        <v>AR11;VSS;;95.4633599999996;16.4592;;;;;</v>
      </c>
    </row>
    <row r="1013" spans="1:11">
      <c r="A1013" t="s">
        <v>2089</v>
      </c>
      <c r="B1013" t="str">
        <f>_xlfn.XLOOKUP(A1013,SITE1!$S$4:$S$1223,SITE1!$T$4:$T$1223)</f>
        <v>DDRDQ_IL14_NIL12[1]</v>
      </c>
      <c r="C1013" t="str" cm="1">
        <f t="array" ref="C1013">_xlfn.TEXTJOIN(",",TRUE,_xlfn.UNIQUE(TRANSPOSE(_xlfn.MAP(_xlfn.XLOOKUP(A1013,SITE1!$C$4:$C$1223,SITE1!$G$4:$L$1223),_xlfn.LAMBDA(_xlpm.x,IF(_xlpm.x&lt;&gt;"",TRIM(CLEAN(LEFT(_xlpm.x,FIND(".",_xlpm.x &amp; ".")-1))),""))))))</f>
        <v/>
      </c>
      <c r="D1013">
        <v>92.171519999999603</v>
      </c>
      <c r="E1013">
        <v>16.459199999999999</v>
      </c>
      <c r="F1013" t="str">
        <f>_xlfn.LET(_xlpm.raw,_xlfn.XLOOKUP(A1013,SITE1!$C$4:$C$1223,SITE1!$E$4:$E$1223,_xlfn.XLOOKUP(A1013,SITE1!$C$4:$C$1223,SITE1!$F$4:$F$1223)),_xlpm.cleanRaw,SUBSTITUTE(SUBSTITUTE(_xlpm.raw,"_PIN","."),"PIN","."),_xlpm.mainPart,MID(_xlpm.cleanRaw,2,FIND(".",_xlpm.cleanRaw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1013" t="str">
        <f>_xlfn.LET(_xlpm.raw,_xlfn.XLOOKUP(A1013,SITE3!$C$4:$C$1223,SITE3!$E$4:$E$1223,_xlfn.XLOOKUP(A1013,SITE3!$C$4:$C$1223,SITE3!$F$4:$F$1223)),_xlpm.cleanRaw,SUBSTITUTE(_xlpm.raw,"_PIN","."),_xlpm.mainPart,MID(_xlpm.cleanRaw,2,FIND(".",_xlpm.cleanRaw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803108</v>
      </c>
      <c r="H1013" t="str">
        <f>_xlfn.LET(_xlpm.raw,_xlfn.XLOOKUP(A1013,SITE5!$C$4:$C$1223,SITE5!$E$4:$E$1223,_xlfn.XLOOKUP(A1013,SITE5!$C$4:$C$1223,SITE5!$F$4:$F$1223)),_xlpm.cleanRaw,SUBSTITUTE(_xlpm.raw,"_PIN","."),_xlpm.mainPart,MID(_xlpm.cleanRaw,2,FIND(".",_xlpm.cleanRaw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I1013" t="str">
        <f>_xlfn.LET(_xlpm.raw,_xlfn.XLOOKUP(A1013,SITE5!$C$4:$C$1223,SITE5!$E$4:$E$1223,_xlfn.XLOOKUP(A1013,SITE5!$C$4:$C$1223,SITE5!$F$4:$F$1223)),_xlpm.cleanRaw,SUBSTITUTE(_xlpm.raw,"_PIN","."),_xlpm.mainPart,MID(_xlpm.cleanRaw,2,FIND(".",_xlpm.cleanRaw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J1013" t="str">
        <f>""</f>
        <v/>
      </c>
      <c r="K1013" t="str">
        <f t="shared" si="15"/>
        <v>AR12;DDRDQ_IL14_NIL12[1];;92.1715199999996;16.4592;607034;803108;703034;703034;</v>
      </c>
    </row>
    <row r="1014" spans="1:11">
      <c r="A1014" t="s">
        <v>3976</v>
      </c>
      <c r="B1014" t="str">
        <f>_xlfn.XLOOKUP(A1014,SITE1!$S$4:$S$1223,SITE1!$T$4:$T$1223)</f>
        <v>VSS</v>
      </c>
      <c r="C1014" t="str" cm="1">
        <f t="array" ref="C1014">_xlfn.TEXTJOIN(",",TRUE,_xlfn.UNIQUE(TRANSPOSE(_xlfn.MAP(_xlfn.XLOOKUP(A1014,SITE1!$C$4:$C$1223,SITE1!$G$4:$L$1223),_xlfn.LAMBDA(_xlpm.x,IF(_xlpm.x&lt;&gt;"",TRIM(CLEAN(LEFT(_xlpm.x,FIND(".",_xlpm.x &amp; ".")-1))),""))))))</f>
        <v/>
      </c>
      <c r="D1014">
        <v>88.879679999999595</v>
      </c>
      <c r="E1014">
        <v>16.459199999999999</v>
      </c>
      <c r="F1014" t="str">
        <f>_xlfn.LET(_xlpm.raw,_xlfn.XLOOKUP(A1014,SITE1!$C$4:$C$1223,SITE1!$E$4:$E$1223,_xlfn.XLOOKUP(A1014,SITE1!$C$4:$C$1223,SITE1!$F$4:$F$1223)),_xlpm.cleanRaw,SUBSTITUTE(SUBSTITUTE(_xlpm.raw,"_PIN","."),"PIN","."),_xlpm.mainPart,MID(_xlpm.cleanRaw,2,FIND(".",_xlpm.cleanRaw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4" t="str">
        <f>_xlfn.LET(_xlpm.raw,_xlfn.XLOOKUP(A1014,SITE3!$C$4:$C$1223,SITE3!$E$4:$E$1223,_xlfn.XLOOKUP(A1014,SITE3!$C$4:$C$1223,SITE3!$F$4:$F$1223)),_xlpm.cleanRaw,SUBSTITUTE(_xlpm.raw,"_PIN","."),_xlpm.mainPart,MID(_xlpm.cleanRaw,2,FIND(".",_xlpm.cleanRaw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4" t="str">
        <f>_xlfn.LET(_xlpm.raw,_xlfn.XLOOKUP(A1014,SITE5!$C$4:$C$1223,SITE5!$E$4:$E$1223,_xlfn.XLOOKUP(A1014,SITE5!$C$4:$C$1223,SITE5!$F$4:$F$1223)),_xlpm.cleanRaw,SUBSTITUTE(_xlpm.raw,"_PIN","."),_xlpm.mainPart,MID(_xlpm.cleanRaw,2,FIND(".",_xlpm.cleanRaw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4" t="str">
        <f>_xlfn.LET(_xlpm.raw,_xlfn.XLOOKUP(A1014,SITE5!$C$4:$C$1223,SITE5!$E$4:$E$1223,_xlfn.XLOOKUP(A1014,SITE5!$C$4:$C$1223,SITE5!$F$4:$F$1223)),_xlpm.cleanRaw,SUBSTITUTE(_xlpm.raw,"_PIN","."),_xlpm.mainPart,MID(_xlpm.cleanRaw,2,FIND(".",_xlpm.cleanRaw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4" t="str">
        <f>""</f>
        <v/>
      </c>
      <c r="K1014" t="str">
        <f t="shared" si="15"/>
        <v>AR13;VSS;;88.8796799999996;16.4592;;;;;</v>
      </c>
    </row>
    <row r="1015" spans="1:11">
      <c r="A1015" t="s">
        <v>3781</v>
      </c>
      <c r="B1015" t="str">
        <f>_xlfn.XLOOKUP(A1015,SITE1!$S$4:$S$1223,SITE1!$T$4:$T$1223)</f>
        <v>VCCDDQ</v>
      </c>
      <c r="C1015" t="str" cm="1">
        <f t="array" ref="C1015">_xlfn.TEXTJOIN(",",TRUE,_xlfn.UNIQUE(TRANSPOSE(_xlfn.MAP(_xlfn.XLOOKUP(A1015,SITE1!$C$4:$C$1223,SITE1!$G$4:$L$1223),_xlfn.LAMBDA(_xlpm.x,IF(_xlpm.x&lt;&gt;"",TRIM(CLEAN(LEFT(_xlpm.x,FIND(".",_xlpm.x &amp; ".")-1))),""))))))</f>
        <v/>
      </c>
      <c r="D1015">
        <v>85.58784</v>
      </c>
      <c r="E1015">
        <v>16.459199999999999</v>
      </c>
      <c r="F1015" t="str">
        <f>_xlfn.LET(_xlpm.raw,_xlfn.XLOOKUP(A1015,SITE1!$C$4:$C$1223,SITE1!$E$4:$E$1223,_xlfn.XLOOKUP(A1015,SITE1!$C$4:$C$1223,SITE1!$F$4:$F$1223)),_xlpm.cleanRaw,SUBSTITUTE(SUBSTITUTE(_xlpm.raw,"_PIN","."),"PIN","."),_xlpm.mainPart,MID(_xlpm.cleanRaw,2,FIND(".",_xlpm.cleanRaw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5" t="str">
        <f>_xlfn.LET(_xlpm.raw,_xlfn.XLOOKUP(A1015,SITE3!$C$4:$C$1223,SITE3!$E$4:$E$1223,_xlfn.XLOOKUP(A1015,SITE3!$C$4:$C$1223,SITE3!$F$4:$F$1223)),_xlpm.cleanRaw,SUBSTITUTE(_xlpm.raw,"_PIN","."),_xlpm.mainPart,MID(_xlpm.cleanRaw,2,FIND(".",_xlpm.cleanRaw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5" t="str">
        <f>_xlfn.LET(_xlpm.raw,_xlfn.XLOOKUP(A1015,SITE5!$C$4:$C$1223,SITE5!$E$4:$E$1223,_xlfn.XLOOKUP(A1015,SITE5!$C$4:$C$1223,SITE5!$F$4:$F$1223)),_xlpm.cleanRaw,SUBSTITUTE(_xlpm.raw,"_PIN","."),_xlpm.mainPart,MID(_xlpm.cleanRaw,2,FIND(".",_xlpm.cleanRaw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5" t="str">
        <f>_xlfn.LET(_xlpm.raw,_xlfn.XLOOKUP(A1015,SITE5!$C$4:$C$1223,SITE5!$E$4:$E$1223,_xlfn.XLOOKUP(A1015,SITE5!$C$4:$C$1223,SITE5!$F$4:$F$1223)),_xlpm.cleanRaw,SUBSTITUTE(_xlpm.raw,"_PIN","."),_xlpm.mainPart,MID(_xlpm.cleanRaw,2,FIND(".",_xlpm.cleanRaw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5" t="str">
        <f>""</f>
        <v/>
      </c>
      <c r="K1015" t="str">
        <f t="shared" si="15"/>
        <v>AR14;VCCDDQ;;85.58784;16.4592;;;;;</v>
      </c>
    </row>
    <row r="1016" spans="1:11">
      <c r="A1016" t="s">
        <v>3977</v>
      </c>
      <c r="B1016" t="str">
        <f>_xlfn.XLOOKUP(A1016,SITE1!$S$4:$S$1223,SITE1!$T$4:$T$1223)</f>
        <v>VSS</v>
      </c>
      <c r="C1016" t="str" cm="1">
        <f t="array" ref="C1016">_xlfn.TEXTJOIN(",",TRUE,_xlfn.UNIQUE(TRANSPOSE(_xlfn.MAP(_xlfn.XLOOKUP(A1016,SITE1!$C$4:$C$1223,SITE1!$G$4:$L$1223),_xlfn.LAMBDA(_xlpm.x,IF(_xlpm.x&lt;&gt;"",TRIM(CLEAN(LEFT(_xlpm.x,FIND(".",_xlpm.x &amp; ".")-1))),""))))))</f>
        <v/>
      </c>
      <c r="D1016">
        <v>82.296000000000006</v>
      </c>
      <c r="E1016">
        <v>16.459199999999999</v>
      </c>
      <c r="F1016" t="str">
        <f>_xlfn.LET(_xlpm.raw,_xlfn.XLOOKUP(A1016,SITE1!$C$4:$C$1223,SITE1!$E$4:$E$1223,_xlfn.XLOOKUP(A1016,SITE1!$C$4:$C$1223,SITE1!$F$4:$F$1223)),_xlpm.cleanRaw,SUBSTITUTE(SUBSTITUTE(_xlpm.raw,"_PIN","."),"PIN","."),_xlpm.mainPart,MID(_xlpm.cleanRaw,2,FIND(".",_xlpm.cleanRaw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6" t="str">
        <f>_xlfn.LET(_xlpm.raw,_xlfn.XLOOKUP(A1016,SITE3!$C$4:$C$1223,SITE3!$E$4:$E$1223,_xlfn.XLOOKUP(A1016,SITE3!$C$4:$C$1223,SITE3!$F$4:$F$1223)),_xlpm.cleanRaw,SUBSTITUTE(_xlpm.raw,"_PIN","."),_xlpm.mainPart,MID(_xlpm.cleanRaw,2,FIND(".",_xlpm.cleanRaw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6" t="str">
        <f>_xlfn.LET(_xlpm.raw,_xlfn.XLOOKUP(A1016,SITE5!$C$4:$C$1223,SITE5!$E$4:$E$1223,_xlfn.XLOOKUP(A1016,SITE5!$C$4:$C$1223,SITE5!$F$4:$F$1223)),_xlpm.cleanRaw,SUBSTITUTE(_xlpm.raw,"_PIN","."),_xlpm.mainPart,MID(_xlpm.cleanRaw,2,FIND(".",_xlpm.cleanRaw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6" t="str">
        <f>_xlfn.LET(_xlpm.raw,_xlfn.XLOOKUP(A1016,SITE5!$C$4:$C$1223,SITE5!$E$4:$E$1223,_xlfn.XLOOKUP(A1016,SITE5!$C$4:$C$1223,SITE5!$F$4:$F$1223)),_xlpm.cleanRaw,SUBSTITUTE(_xlpm.raw,"_PIN","."),_xlpm.mainPart,MID(_xlpm.cleanRaw,2,FIND(".",_xlpm.cleanRaw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6" t="str">
        <f>""</f>
        <v/>
      </c>
      <c r="K1016" t="str">
        <f t="shared" si="15"/>
        <v>AR15;VSS;;82.296;16.4592;;;;;</v>
      </c>
    </row>
    <row r="1017" spans="1:11">
      <c r="A1017" t="s">
        <v>1282</v>
      </c>
      <c r="B1017" t="str">
        <f>_xlfn.XLOOKUP(A1017,SITE1!$S$4:$S$1223,SITE1!$T$4:$T$1223)</f>
        <v>DDR1_CS_N[2]</v>
      </c>
      <c r="C1017" t="str" cm="1">
        <f t="array" ref="C1017">_xlfn.TEXTJOIN(",",TRUE,_xlfn.UNIQUE(TRANSPOSE(_xlfn.MAP(_xlfn.XLOOKUP(A1017,SITE1!$C$4:$C$1223,SITE1!$G$4:$L$1223),_xlfn.LAMBDA(_xlpm.x,IF(_xlpm.x&lt;&gt;"",TRIM(CLEAN(LEFT(_xlpm.x,FIND(".",_xlpm.x &amp; ".")-1))),""))))))</f>
        <v/>
      </c>
      <c r="D1017">
        <v>79.004159999999999</v>
      </c>
      <c r="E1017">
        <v>16.459199999999999</v>
      </c>
      <c r="F1017" t="str">
        <f>_xlfn.LET(_xlpm.raw,_xlfn.XLOOKUP(A1017,SITE1!$C$4:$C$1223,SITE1!$E$4:$E$1223,_xlfn.XLOOKUP(A1017,SITE1!$C$4:$C$1223,SITE1!$F$4:$F$1223)),_xlpm.cleanRaw,SUBSTITUTE(SUBSTITUTE(_xlpm.raw,"_PIN","."),"PIN","."),_xlpm.mainPart,MID(_xlpm.cleanRaw,2,FIND(".",_xlpm.cleanRaw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1017" t="str">
        <f>_xlfn.LET(_xlpm.raw,_xlfn.XLOOKUP(A1017,SITE3!$C$4:$C$1223,SITE3!$E$4:$E$1223,_xlfn.XLOOKUP(A1017,SITE3!$C$4:$C$1223,SITE3!$F$4:$F$1223)),_xlpm.cleanRaw,SUBSTITUTE(_xlpm.raw,"_PIN","."),_xlpm.mainPart,MID(_xlpm.cleanRaw,2,FIND(".",_xlpm.cleanRaw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806119</v>
      </c>
      <c r="H1017" t="str">
        <f>_xlfn.LET(_xlpm.raw,_xlfn.XLOOKUP(A1017,SITE5!$C$4:$C$1223,SITE5!$E$4:$E$1223,_xlfn.XLOOKUP(A1017,SITE5!$C$4:$C$1223,SITE5!$F$4:$F$1223)),_xlpm.cleanRaw,SUBSTITUTE(_xlpm.raw,"_PIN","."),_xlpm.mainPart,MID(_xlpm.cleanRaw,2,FIND(".",_xlpm.cleanRaw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I1017" t="str">
        <f>_xlfn.LET(_xlpm.raw,_xlfn.XLOOKUP(A1017,SITE5!$C$4:$C$1223,SITE5!$E$4:$E$1223,_xlfn.XLOOKUP(A1017,SITE5!$C$4:$C$1223,SITE5!$F$4:$F$1223)),_xlpm.cleanRaw,SUBSTITUTE(_xlpm.raw,"_PIN","."),_xlpm.mainPart,MID(_xlpm.cleanRaw,2,FIND(".",_xlpm.cleanRaw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J1017" t="str">
        <f>""</f>
        <v/>
      </c>
      <c r="K1017" t="str">
        <f t="shared" si="15"/>
        <v>AR16;DDR1_CS_N[2];;79.00416;16.4592;608078;806119;703003;703003;</v>
      </c>
    </row>
    <row r="1018" spans="1:11">
      <c r="A1018" t="s">
        <v>3978</v>
      </c>
      <c r="B1018" t="str">
        <f>_xlfn.XLOOKUP(A1018,SITE1!$S$4:$S$1223,SITE1!$T$4:$T$1223)</f>
        <v>VSS</v>
      </c>
      <c r="C1018" t="str" cm="1">
        <f t="array" ref="C1018">_xlfn.TEXTJOIN(",",TRUE,_xlfn.UNIQUE(TRANSPOSE(_xlfn.MAP(_xlfn.XLOOKUP(A1018,SITE1!$C$4:$C$1223,SITE1!$G$4:$L$1223),_xlfn.LAMBDA(_xlpm.x,IF(_xlpm.x&lt;&gt;"",TRIM(CLEAN(LEFT(_xlpm.x,FIND(".",_xlpm.x &amp; ".")-1))),""))))))</f>
        <v/>
      </c>
      <c r="D1018">
        <v>75.712320000000005</v>
      </c>
      <c r="E1018">
        <v>16.459199999999999</v>
      </c>
      <c r="F1018" t="str">
        <f>_xlfn.LET(_xlpm.raw,_xlfn.XLOOKUP(A1018,SITE1!$C$4:$C$1223,SITE1!$E$4:$E$1223,_xlfn.XLOOKUP(A1018,SITE1!$C$4:$C$1223,SITE1!$F$4:$F$1223)),_xlpm.cleanRaw,SUBSTITUTE(SUBSTITUTE(_xlpm.raw,"_PIN","."),"PIN","."),_xlpm.mainPart,MID(_xlpm.cleanRaw,2,FIND(".",_xlpm.cleanRaw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8" t="str">
        <f>_xlfn.LET(_xlpm.raw,_xlfn.XLOOKUP(A1018,SITE3!$C$4:$C$1223,SITE3!$E$4:$E$1223,_xlfn.XLOOKUP(A1018,SITE3!$C$4:$C$1223,SITE3!$F$4:$F$1223)),_xlpm.cleanRaw,SUBSTITUTE(_xlpm.raw,"_PIN","."),_xlpm.mainPart,MID(_xlpm.cleanRaw,2,FIND(".",_xlpm.cleanRaw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8" t="str">
        <f>_xlfn.LET(_xlpm.raw,_xlfn.XLOOKUP(A1018,SITE5!$C$4:$C$1223,SITE5!$E$4:$E$1223,_xlfn.XLOOKUP(A1018,SITE5!$C$4:$C$1223,SITE5!$F$4:$F$1223)),_xlpm.cleanRaw,SUBSTITUTE(_xlpm.raw,"_PIN","."),_xlpm.mainPart,MID(_xlpm.cleanRaw,2,FIND(".",_xlpm.cleanRaw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8" t="str">
        <f>_xlfn.LET(_xlpm.raw,_xlfn.XLOOKUP(A1018,SITE5!$C$4:$C$1223,SITE5!$E$4:$E$1223,_xlfn.XLOOKUP(A1018,SITE5!$C$4:$C$1223,SITE5!$F$4:$F$1223)),_xlpm.cleanRaw,SUBSTITUTE(_xlpm.raw,"_PIN","."),_xlpm.mainPart,MID(_xlpm.cleanRaw,2,FIND(".",_xlpm.cleanRaw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8" t="str">
        <f>""</f>
        <v/>
      </c>
      <c r="K1018" t="str">
        <f t="shared" si="15"/>
        <v>AR17;VSS;;75.71232;16.4592;;;;;</v>
      </c>
    </row>
    <row r="1019" spans="1:11">
      <c r="A1019" t="s">
        <v>1368</v>
      </c>
      <c r="B1019" t="str">
        <f>_xlfn.XLOOKUP(A1019,SITE1!$S$4:$S$1223,SITE1!$T$4:$T$1223)</f>
        <v>DDR1_MA[10]</v>
      </c>
      <c r="C1019" t="str" cm="1">
        <f t="array" ref="C1019">_xlfn.TEXTJOIN(",",TRUE,_xlfn.UNIQUE(TRANSPOSE(_xlfn.MAP(_xlfn.XLOOKUP(A1019,SITE1!$C$4:$C$1223,SITE1!$G$4:$L$1223),_xlfn.LAMBDA(_xlpm.x,IF(_xlpm.x&lt;&gt;"",TRIM(CLEAN(LEFT(_xlpm.x,FIND(".",_xlpm.x &amp; ".")-1))),""))))))</f>
        <v/>
      </c>
      <c r="D1019">
        <v>72.420479999999998</v>
      </c>
      <c r="E1019">
        <v>16.459199999999999</v>
      </c>
      <c r="F1019" t="str">
        <f>_xlfn.LET(_xlpm.raw,_xlfn.XLOOKUP(A1019,SITE1!$C$4:$C$1223,SITE1!$E$4:$E$1223,_xlfn.XLOOKUP(A1019,SITE1!$C$4:$C$1223,SITE1!$F$4:$F$1223)),_xlpm.cleanRaw,SUBSTITUTE(SUBSTITUTE(_xlpm.raw,"_PIN","."),"PIN","."),_xlpm.mainPart,MID(_xlpm.cleanRaw,2,FIND(".",_xlpm.cleanRaw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1019" t="str">
        <f>_xlfn.LET(_xlpm.raw,_xlfn.XLOOKUP(A1019,SITE3!$C$4:$C$1223,SITE3!$E$4:$E$1223,_xlfn.XLOOKUP(A1019,SITE3!$C$4:$C$1223,SITE3!$F$4:$F$1223)),_xlpm.cleanRaw,SUBSTITUTE(_xlpm.raw,"_PIN","."),_xlpm.mainPart,MID(_xlpm.cleanRaw,2,FIND(".",_xlpm.cleanRaw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805056</v>
      </c>
      <c r="H1019" t="str">
        <f>_xlfn.LET(_xlpm.raw,_xlfn.XLOOKUP(A1019,SITE5!$C$4:$C$1223,SITE5!$E$4:$E$1223,_xlfn.XLOOKUP(A1019,SITE5!$C$4:$C$1223,SITE5!$F$4:$F$1223)),_xlpm.cleanRaw,SUBSTITUTE(_xlpm.raw,"_PIN","."),_xlpm.mainPart,MID(_xlpm.cleanRaw,2,FIND(".",_xlpm.cleanRaw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I1019" t="str">
        <f>_xlfn.LET(_xlpm.raw,_xlfn.XLOOKUP(A1019,SITE5!$C$4:$C$1223,SITE5!$E$4:$E$1223,_xlfn.XLOOKUP(A1019,SITE5!$C$4:$C$1223,SITE5!$F$4:$F$1223)),_xlpm.cleanRaw,SUBSTITUTE(_xlpm.raw,"_PIN","."),_xlpm.mainPart,MID(_xlpm.cleanRaw,2,FIND(".",_xlpm.cleanRaw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J1019" t="str">
        <f>""</f>
        <v/>
      </c>
      <c r="K1019" t="str">
        <f t="shared" si="15"/>
        <v>AR18;DDR1_MA[10];;72.42048;16.4592;607029;805056;703040;703040;</v>
      </c>
    </row>
    <row r="1020" spans="1:11">
      <c r="A1020" t="s">
        <v>3979</v>
      </c>
      <c r="B1020" t="str">
        <f>_xlfn.XLOOKUP(A1020,SITE1!$S$4:$S$1223,SITE1!$T$4:$T$1223)</f>
        <v>VSS</v>
      </c>
      <c r="C1020" t="str" cm="1">
        <f t="array" ref="C1020">_xlfn.TEXTJOIN(",",TRUE,_xlfn.UNIQUE(TRANSPOSE(_xlfn.MAP(_xlfn.XLOOKUP(A1020,SITE1!$C$4:$C$1223,SITE1!$G$4:$L$1223),_xlfn.LAMBDA(_xlpm.x,IF(_xlpm.x&lt;&gt;"",TRIM(CLEAN(LEFT(_xlpm.x,FIND(".",_xlpm.x &amp; ".")-1))),""))))))</f>
        <v/>
      </c>
      <c r="D1020">
        <v>69.128639999999905</v>
      </c>
      <c r="E1020">
        <v>16.459199999999999</v>
      </c>
      <c r="F1020" t="str">
        <f>_xlfn.LET(_xlpm.raw,_xlfn.XLOOKUP(A1020,SITE1!$C$4:$C$1223,SITE1!$E$4:$E$1223,_xlfn.XLOOKUP(A1020,SITE1!$C$4:$C$1223,SITE1!$F$4:$F$1223)),_xlpm.cleanRaw,SUBSTITUTE(SUBSTITUTE(_xlpm.raw,"_PIN","."),"PIN","."),_xlpm.mainPart,MID(_xlpm.cleanRaw,2,FIND(".",_xlpm.cleanRaw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0" t="str">
        <f>_xlfn.LET(_xlpm.raw,_xlfn.XLOOKUP(A1020,SITE3!$C$4:$C$1223,SITE3!$E$4:$E$1223,_xlfn.XLOOKUP(A1020,SITE3!$C$4:$C$1223,SITE3!$F$4:$F$1223)),_xlpm.cleanRaw,SUBSTITUTE(_xlpm.raw,"_PIN","."),_xlpm.mainPart,MID(_xlpm.cleanRaw,2,FIND(".",_xlpm.cleanRaw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0" t="str">
        <f>_xlfn.LET(_xlpm.raw,_xlfn.XLOOKUP(A1020,SITE5!$C$4:$C$1223,SITE5!$E$4:$E$1223,_xlfn.XLOOKUP(A1020,SITE5!$C$4:$C$1223,SITE5!$F$4:$F$1223)),_xlpm.cleanRaw,SUBSTITUTE(_xlpm.raw,"_PIN","."),_xlpm.mainPart,MID(_xlpm.cleanRaw,2,FIND(".",_xlpm.cleanRaw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0" t="str">
        <f>_xlfn.LET(_xlpm.raw,_xlfn.XLOOKUP(A1020,SITE5!$C$4:$C$1223,SITE5!$E$4:$E$1223,_xlfn.XLOOKUP(A1020,SITE5!$C$4:$C$1223,SITE5!$F$4:$F$1223)),_xlpm.cleanRaw,SUBSTITUTE(_xlpm.raw,"_PIN","."),_xlpm.mainPart,MID(_xlpm.cleanRaw,2,FIND(".",_xlpm.cleanRaw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0" t="str">
        <f>""</f>
        <v/>
      </c>
      <c r="K1020" t="str">
        <f t="shared" si="15"/>
        <v>AR19;VSS;;69.1286399999999;16.4592;;;;;</v>
      </c>
    </row>
    <row r="1021" spans="1:11">
      <c r="A1021" t="s">
        <v>1404</v>
      </c>
      <c r="B1021" t="str">
        <f>_xlfn.XLOOKUP(A1021,SITE1!$S$4:$S$1223,SITE1!$T$4:$T$1223)</f>
        <v>DDR1_MA[2]</v>
      </c>
      <c r="C1021" t="str" cm="1">
        <f t="array" ref="C1021">_xlfn.TEXTJOIN(",",TRUE,_xlfn.UNIQUE(TRANSPOSE(_xlfn.MAP(_xlfn.XLOOKUP(A1021,SITE1!$C$4:$C$1223,SITE1!$G$4:$L$1223),_xlfn.LAMBDA(_xlpm.x,IF(_xlpm.x&lt;&gt;"",TRIM(CLEAN(LEFT(_xlpm.x,FIND(".",_xlpm.x &amp; ".")-1))),""))))))</f>
        <v/>
      </c>
      <c r="D1021">
        <v>65.836799999999997</v>
      </c>
      <c r="E1021">
        <v>16.459199999999999</v>
      </c>
      <c r="F1021" t="str">
        <f>_xlfn.LET(_xlpm.raw,_xlfn.XLOOKUP(A1021,SITE1!$C$4:$C$1223,SITE1!$E$4:$E$1223,_xlfn.XLOOKUP(A1021,SITE1!$C$4:$C$1223,SITE1!$F$4:$F$1223)),_xlpm.cleanRaw,SUBSTITUTE(SUBSTITUTE(_xlpm.raw,"_PIN","."),"PIN","."),_xlpm.mainPart,MID(_xlpm.cleanRaw,2,FIND(".",_xlpm.cleanRaw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1021" t="str">
        <f>_xlfn.LET(_xlpm.raw,_xlfn.XLOOKUP(A1021,SITE3!$C$4:$C$1223,SITE3!$E$4:$E$1223,_xlfn.XLOOKUP(A1021,SITE3!$C$4:$C$1223,SITE3!$F$4:$F$1223)),_xlpm.cleanRaw,SUBSTITUTE(_xlpm.raw,"_PIN","."),_xlpm.mainPart,MID(_xlpm.cleanRaw,2,FIND(".",_xlpm.cleanRaw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805078</v>
      </c>
      <c r="H1021" t="str">
        <f>_xlfn.LET(_xlpm.raw,_xlfn.XLOOKUP(A1021,SITE5!$C$4:$C$1223,SITE5!$E$4:$E$1223,_xlfn.XLOOKUP(A1021,SITE5!$C$4:$C$1223,SITE5!$F$4:$F$1223)),_xlpm.cleanRaw,SUBSTITUTE(_xlpm.raw,"_PIN","."),_xlpm.mainPart,MID(_xlpm.cleanRaw,2,FIND(".",_xlpm.cleanRaw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I1021" t="str">
        <f>_xlfn.LET(_xlpm.raw,_xlfn.XLOOKUP(A1021,SITE5!$C$4:$C$1223,SITE5!$E$4:$E$1223,_xlfn.XLOOKUP(A1021,SITE5!$C$4:$C$1223,SITE5!$F$4:$F$1223)),_xlpm.cleanRaw,SUBSTITUTE(_xlpm.raw,"_PIN","."),_xlpm.mainPart,MID(_xlpm.cleanRaw,2,FIND(".",_xlpm.cleanRaw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J1021" t="str">
        <f>""</f>
        <v/>
      </c>
      <c r="K1021" t="str">
        <f t="shared" si="15"/>
        <v>AR20;DDR1_MA[2];;65.8368;16.4592;606098;805078;704098;704098;</v>
      </c>
    </row>
    <row r="1022" spans="1:11">
      <c r="A1022" t="s">
        <v>3981</v>
      </c>
      <c r="B1022" t="str">
        <f>_xlfn.XLOOKUP(A1022,SITE1!$S$4:$S$1223,SITE1!$T$4:$T$1223)</f>
        <v>VSS</v>
      </c>
      <c r="C1022" t="str" cm="1">
        <f t="array" ref="C1022">_xlfn.TEXTJOIN(",",TRUE,_xlfn.UNIQUE(TRANSPOSE(_xlfn.MAP(_xlfn.XLOOKUP(A1022,SITE1!$C$4:$C$1223,SITE1!$G$4:$L$1223),_xlfn.LAMBDA(_xlpm.x,IF(_xlpm.x&lt;&gt;"",TRIM(CLEAN(LEFT(_xlpm.x,FIND(".",_xlpm.x &amp; ".")-1))),""))))))</f>
        <v/>
      </c>
      <c r="D1022">
        <v>62.544960000000003</v>
      </c>
      <c r="E1022">
        <v>16.459199999999999</v>
      </c>
      <c r="F1022" t="str">
        <f>_xlfn.LET(_xlpm.raw,_xlfn.XLOOKUP(A1022,SITE1!$C$4:$C$1223,SITE1!$E$4:$E$1223,_xlfn.XLOOKUP(A1022,SITE1!$C$4:$C$1223,SITE1!$F$4:$F$1223)),_xlpm.cleanRaw,SUBSTITUTE(SUBSTITUTE(_xlpm.raw,"_PIN","."),"PIN","."),_xlpm.mainPart,MID(_xlpm.cleanRaw,2,FIND(".",_xlpm.cleanRaw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2" t="str">
        <f>_xlfn.LET(_xlpm.raw,_xlfn.XLOOKUP(A1022,SITE3!$C$4:$C$1223,SITE3!$E$4:$E$1223,_xlfn.XLOOKUP(A1022,SITE3!$C$4:$C$1223,SITE3!$F$4:$F$1223)),_xlpm.cleanRaw,SUBSTITUTE(_xlpm.raw,"_PIN","."),_xlpm.mainPart,MID(_xlpm.cleanRaw,2,FIND(".",_xlpm.cleanRaw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2" t="str">
        <f>_xlfn.LET(_xlpm.raw,_xlfn.XLOOKUP(A1022,SITE5!$C$4:$C$1223,SITE5!$E$4:$E$1223,_xlfn.XLOOKUP(A1022,SITE5!$C$4:$C$1223,SITE5!$F$4:$F$1223)),_xlpm.cleanRaw,SUBSTITUTE(_xlpm.raw,"_PIN","."),_xlpm.mainPart,MID(_xlpm.cleanRaw,2,FIND(".",_xlpm.cleanRaw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2" t="str">
        <f>_xlfn.LET(_xlpm.raw,_xlfn.XLOOKUP(A1022,SITE5!$C$4:$C$1223,SITE5!$E$4:$E$1223,_xlfn.XLOOKUP(A1022,SITE5!$C$4:$C$1223,SITE5!$F$4:$F$1223)),_xlpm.cleanRaw,SUBSTITUTE(_xlpm.raw,"_PIN","."),_xlpm.mainPart,MID(_xlpm.cleanRaw,2,FIND(".",_xlpm.cleanRaw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2" t="str">
        <f>""</f>
        <v/>
      </c>
      <c r="K1022" t="str">
        <f t="shared" si="15"/>
        <v>AR21;VSS;;62.54496;16.4592;;;;;</v>
      </c>
    </row>
    <row r="1023" spans="1:11">
      <c r="A1023" t="s">
        <v>1428</v>
      </c>
      <c r="B1023" t="str">
        <f>_xlfn.XLOOKUP(A1023,SITE1!$S$4:$S$1223,SITE1!$T$4:$T$1223)</f>
        <v>DDR1_MA[6]</v>
      </c>
      <c r="C1023" t="str" cm="1">
        <f t="array" ref="C1023">_xlfn.TEXTJOIN(",",TRUE,_xlfn.UNIQUE(TRANSPOSE(_xlfn.MAP(_xlfn.XLOOKUP(A1023,SITE1!$C$4:$C$1223,SITE1!$G$4:$L$1223),_xlfn.LAMBDA(_xlpm.x,IF(_xlpm.x&lt;&gt;"",TRIM(CLEAN(LEFT(_xlpm.x,FIND(".",_xlpm.x &amp; ".")-1))),""))))))</f>
        <v/>
      </c>
      <c r="D1023">
        <v>59.253120000000003</v>
      </c>
      <c r="E1023">
        <v>16.459199999999999</v>
      </c>
      <c r="F1023" t="str">
        <f>_xlfn.LET(_xlpm.raw,_xlfn.XLOOKUP(A1023,SITE1!$C$4:$C$1223,SITE1!$E$4:$E$1223,_xlfn.XLOOKUP(A1023,SITE1!$C$4:$C$1223,SITE1!$F$4:$F$1223)),_xlpm.cleanRaw,SUBSTITUTE(SUBSTITUTE(_xlpm.raw,"_PIN","."),"PIN","."),_xlpm.mainPart,MID(_xlpm.cleanRaw,2,FIND(".",_xlpm.cleanRaw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1023" t="str">
        <f>_xlfn.LET(_xlpm.raw,_xlfn.XLOOKUP(A1023,SITE3!$C$4:$C$1223,SITE3!$E$4:$E$1223,_xlfn.XLOOKUP(A1023,SITE3!$C$4:$C$1223,SITE3!$F$4:$F$1223)),_xlpm.cleanRaw,SUBSTITUTE(_xlpm.raw,"_PIN","."),_xlpm.mainPart,MID(_xlpm.cleanRaw,2,FIND(".",_xlpm.cleanRaw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804013</v>
      </c>
      <c r="H1023" t="str">
        <f>_xlfn.LET(_xlpm.raw,_xlfn.XLOOKUP(A1023,SITE5!$C$4:$C$1223,SITE5!$E$4:$E$1223,_xlfn.XLOOKUP(A1023,SITE5!$C$4:$C$1223,SITE5!$F$4:$F$1223)),_xlpm.cleanRaw,SUBSTITUTE(_xlpm.raw,"_PIN","."),_xlpm.mainPart,MID(_xlpm.cleanRaw,2,FIND(".",_xlpm.cleanRaw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I1023" t="str">
        <f>_xlfn.LET(_xlpm.raw,_xlfn.XLOOKUP(A1023,SITE5!$C$4:$C$1223,SITE5!$E$4:$E$1223,_xlfn.XLOOKUP(A1023,SITE5!$C$4:$C$1223,SITE5!$F$4:$F$1223)),_xlpm.cleanRaw,SUBSTITUTE(_xlpm.raw,"_PIN","."),_xlpm.mainPart,MID(_xlpm.cleanRaw,2,FIND(".",_xlpm.cleanRaw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J1023" t="str">
        <f>""</f>
        <v/>
      </c>
      <c r="K1023" t="str">
        <f t="shared" si="15"/>
        <v>AR22;DDR1_MA[6];;59.25312;16.4592;606123;804013;704125;704125;</v>
      </c>
    </row>
    <row r="1024" spans="1:11">
      <c r="A1024" t="s">
        <v>3982</v>
      </c>
      <c r="B1024" t="str">
        <f>_xlfn.XLOOKUP(A1024,SITE1!$S$4:$S$1223,SITE1!$T$4:$T$1223)</f>
        <v>VSS</v>
      </c>
      <c r="C1024" t="str" cm="1">
        <f t="array" ref="C1024">_xlfn.TEXTJOIN(",",TRUE,_xlfn.UNIQUE(TRANSPOSE(_xlfn.MAP(_xlfn.XLOOKUP(A1024,SITE1!$C$4:$C$1223,SITE1!$G$4:$L$1223),_xlfn.LAMBDA(_xlpm.x,IF(_xlpm.x&lt;&gt;"",TRIM(CLEAN(LEFT(_xlpm.x,FIND(".",_xlpm.x &amp; ".")-1))),""))))))</f>
        <v/>
      </c>
      <c r="D1024">
        <v>55.961279999999597</v>
      </c>
      <c r="E1024">
        <v>16.459199999999999</v>
      </c>
      <c r="F1024" t="str">
        <f>_xlfn.LET(_xlpm.raw,_xlfn.XLOOKUP(A1024,SITE1!$C$4:$C$1223,SITE1!$E$4:$E$1223,_xlfn.XLOOKUP(A1024,SITE1!$C$4:$C$1223,SITE1!$F$4:$F$1223)),_xlpm.cleanRaw,SUBSTITUTE(SUBSTITUTE(_xlpm.raw,"_PIN","."),"PIN","."),_xlpm.mainPart,MID(_xlpm.cleanRaw,2,FIND(".",_xlpm.cleanRaw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4" t="str">
        <f>_xlfn.LET(_xlpm.raw,_xlfn.XLOOKUP(A1024,SITE3!$C$4:$C$1223,SITE3!$E$4:$E$1223,_xlfn.XLOOKUP(A1024,SITE3!$C$4:$C$1223,SITE3!$F$4:$F$1223)),_xlpm.cleanRaw,SUBSTITUTE(_xlpm.raw,"_PIN","."),_xlpm.mainPart,MID(_xlpm.cleanRaw,2,FIND(".",_xlpm.cleanRaw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4" t="str">
        <f>_xlfn.LET(_xlpm.raw,_xlfn.XLOOKUP(A1024,SITE5!$C$4:$C$1223,SITE5!$E$4:$E$1223,_xlfn.XLOOKUP(A1024,SITE5!$C$4:$C$1223,SITE5!$F$4:$F$1223)),_xlpm.cleanRaw,SUBSTITUTE(_xlpm.raw,"_PIN","."),_xlpm.mainPart,MID(_xlpm.cleanRaw,2,FIND(".",_xlpm.cleanRaw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4" t="str">
        <f>_xlfn.LET(_xlpm.raw,_xlfn.XLOOKUP(A1024,SITE5!$C$4:$C$1223,SITE5!$E$4:$E$1223,_xlfn.XLOOKUP(A1024,SITE5!$C$4:$C$1223,SITE5!$F$4:$F$1223)),_xlpm.cleanRaw,SUBSTITUTE(_xlpm.raw,"_PIN","."),_xlpm.mainPart,MID(_xlpm.cleanRaw,2,FIND(".",_xlpm.cleanRaw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4" t="str">
        <f>""</f>
        <v/>
      </c>
      <c r="K1024" t="str">
        <f t="shared" si="15"/>
        <v>AR23;VSS;;55.9612799999996;16.4592;;;;;</v>
      </c>
    </row>
    <row r="1025" spans="1:11">
      <c r="A1025" t="s">
        <v>1380</v>
      </c>
      <c r="B1025" t="str">
        <f>_xlfn.XLOOKUP(A1025,SITE1!$S$4:$S$1223,SITE1!$T$4:$T$1223)</f>
        <v>DDR1_MA[12]</v>
      </c>
      <c r="C1025" t="str" cm="1">
        <f t="array" ref="C1025">_xlfn.TEXTJOIN(",",TRUE,_xlfn.UNIQUE(TRANSPOSE(_xlfn.MAP(_xlfn.XLOOKUP(A1025,SITE1!$C$4:$C$1223,SITE1!$G$4:$L$1223),_xlfn.LAMBDA(_xlpm.x,IF(_xlpm.x&lt;&gt;"",TRIM(CLEAN(LEFT(_xlpm.x,FIND(".",_xlpm.x &amp; ".")-1))),""))))))</f>
        <v/>
      </c>
      <c r="D1025">
        <v>52.669439999999597</v>
      </c>
      <c r="E1025">
        <v>16.459199999999999</v>
      </c>
      <c r="F1025" t="str">
        <f>_xlfn.LET(_xlpm.raw,_xlfn.XLOOKUP(A1025,SITE1!$C$4:$C$1223,SITE1!$E$4:$E$1223,_xlfn.XLOOKUP(A1025,SITE1!$C$4:$C$1223,SITE1!$F$4:$F$1223)),_xlpm.cleanRaw,SUBSTITUTE(SUBSTITUTE(_xlpm.raw,"_PIN","."),"PIN","."),_xlpm.mainPart,MID(_xlpm.cleanRaw,2,FIND(".",_xlpm.cleanRaw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1025" t="str">
        <f>_xlfn.LET(_xlpm.raw,_xlfn.XLOOKUP(A1025,SITE3!$C$4:$C$1223,SITE3!$E$4:$E$1223,_xlfn.XLOOKUP(A1025,SITE3!$C$4:$C$1223,SITE3!$F$4:$F$1223)),_xlpm.cleanRaw,SUBSTITUTE(_xlpm.raw,"_PIN","."),_xlpm.mainPart,MID(_xlpm.cleanRaw,2,FIND(".",_xlpm.cleanRaw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804031</v>
      </c>
      <c r="H1025" t="str">
        <f>_xlfn.LET(_xlpm.raw,_xlfn.XLOOKUP(A1025,SITE5!$C$4:$C$1223,SITE5!$E$4:$E$1223,_xlfn.XLOOKUP(A1025,SITE5!$C$4:$C$1223,SITE5!$F$4:$F$1223)),_xlpm.cleanRaw,SUBSTITUTE(_xlpm.raw,"_PIN","."),_xlpm.mainPart,MID(_xlpm.cleanRaw,2,FIND(".",_xlpm.cleanRaw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I1025" t="str">
        <f>_xlfn.LET(_xlpm.raw,_xlfn.XLOOKUP(A1025,SITE5!$C$4:$C$1223,SITE5!$E$4:$E$1223,_xlfn.XLOOKUP(A1025,SITE5!$C$4:$C$1223,SITE5!$F$4:$F$1223)),_xlpm.cleanRaw,SUBSTITUTE(_xlpm.raw,"_PIN","."),_xlpm.mainPart,MID(_xlpm.cleanRaw,2,FIND(".",_xlpm.cleanRaw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J1025" t="str">
        <f>""</f>
        <v/>
      </c>
      <c r="K1025" t="str">
        <f t="shared" si="15"/>
        <v>AR24;DDR1_MA[12];;52.6694399999996;16.4592;605048;804031;705046;705046;</v>
      </c>
    </row>
    <row r="1026" spans="1:11">
      <c r="A1026" t="s">
        <v>3983</v>
      </c>
      <c r="B1026" t="str">
        <f>_xlfn.XLOOKUP(A1026,SITE1!$S$4:$S$1223,SITE1!$T$4:$T$1223)</f>
        <v>VSS</v>
      </c>
      <c r="C1026" t="str" cm="1">
        <f t="array" ref="C1026">_xlfn.TEXTJOIN(",",TRUE,_xlfn.UNIQUE(TRANSPOSE(_xlfn.MAP(_xlfn.XLOOKUP(A1026,SITE1!$C$4:$C$1223,SITE1!$G$4:$L$1223),_xlfn.LAMBDA(_xlpm.x,IF(_xlpm.x&lt;&gt;"",TRIM(CLEAN(LEFT(_xlpm.x,FIND(".",_xlpm.x &amp; ".")-1))),""))))))</f>
        <v/>
      </c>
      <c r="D1026">
        <v>49.377599999999603</v>
      </c>
      <c r="E1026">
        <v>16.459199999999999</v>
      </c>
      <c r="F1026" t="str">
        <f>_xlfn.LET(_xlpm.raw,_xlfn.XLOOKUP(A1026,SITE1!$C$4:$C$1223,SITE1!$E$4:$E$1223,_xlfn.XLOOKUP(A1026,SITE1!$C$4:$C$1223,SITE1!$F$4:$F$1223)),_xlpm.cleanRaw,SUBSTITUTE(SUBSTITUTE(_xlpm.raw,"_PIN","."),"PIN","."),_xlpm.mainPart,MID(_xlpm.cleanRaw,2,FIND(".",_xlpm.cleanRaw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6" t="str">
        <f>_xlfn.LET(_xlpm.raw,_xlfn.XLOOKUP(A1026,SITE3!$C$4:$C$1223,SITE3!$E$4:$E$1223,_xlfn.XLOOKUP(A1026,SITE3!$C$4:$C$1223,SITE3!$F$4:$F$1223)),_xlpm.cleanRaw,SUBSTITUTE(_xlpm.raw,"_PIN","."),_xlpm.mainPart,MID(_xlpm.cleanRaw,2,FIND(".",_xlpm.cleanRaw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6" t="str">
        <f>_xlfn.LET(_xlpm.raw,_xlfn.XLOOKUP(A1026,SITE5!$C$4:$C$1223,SITE5!$E$4:$E$1223,_xlfn.XLOOKUP(A1026,SITE5!$C$4:$C$1223,SITE5!$F$4:$F$1223)),_xlpm.cleanRaw,SUBSTITUTE(_xlpm.raw,"_PIN","."),_xlpm.mainPart,MID(_xlpm.cleanRaw,2,FIND(".",_xlpm.cleanRaw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6" t="str">
        <f>_xlfn.LET(_xlpm.raw,_xlfn.XLOOKUP(A1026,SITE5!$C$4:$C$1223,SITE5!$E$4:$E$1223,_xlfn.XLOOKUP(A1026,SITE5!$C$4:$C$1223,SITE5!$F$4:$F$1223)),_xlpm.cleanRaw,SUBSTITUTE(_xlpm.raw,"_PIN","."),_xlpm.mainPart,MID(_xlpm.cleanRaw,2,FIND(".",_xlpm.cleanRaw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6" t="str">
        <f>""</f>
        <v/>
      </c>
      <c r="K1026" t="str">
        <f t="shared" ref="K1026:K1089" si="16">A1026&amp;";"&amp;B1026&amp;";"&amp;C1026&amp;";"&amp;D1026&amp;";"&amp;E1026&amp;";"&amp;F1026&amp;";"&amp;G1026&amp;";"&amp;H1026&amp;";"&amp;I1026&amp;";"&amp;J1026</f>
        <v>AR25;VSS;;49.3775999999996;16.4592;;;;;</v>
      </c>
    </row>
    <row r="1027" spans="1:11">
      <c r="A1027" t="s">
        <v>1200</v>
      </c>
      <c r="B1027" t="str">
        <f>_xlfn.XLOOKUP(A1027,SITE1!$S$4:$S$1223,SITE1!$T$4:$T$1223)</f>
        <v>DDR1_CKE[1]</v>
      </c>
      <c r="C1027" t="str" cm="1">
        <f t="array" ref="C1027">_xlfn.TEXTJOIN(",",TRUE,_xlfn.UNIQUE(TRANSPOSE(_xlfn.MAP(_xlfn.XLOOKUP(A1027,SITE1!$C$4:$C$1223,SITE1!$G$4:$L$1223),_xlfn.LAMBDA(_xlpm.x,IF(_xlpm.x&lt;&gt;"",TRIM(CLEAN(LEFT(_xlpm.x,FIND(".",_xlpm.x &amp; ".")-1))),""))))))</f>
        <v/>
      </c>
      <c r="D1027">
        <v>46.085759999999603</v>
      </c>
      <c r="E1027">
        <v>16.459199999999999</v>
      </c>
      <c r="F1027" t="str">
        <f>_xlfn.LET(_xlpm.raw,_xlfn.XLOOKUP(A1027,SITE1!$C$4:$C$1223,SITE1!$E$4:$E$1223,_xlfn.XLOOKUP(A1027,SITE1!$C$4:$C$1223,SITE1!$F$4:$F$1223)),_xlpm.cleanRaw,SUBSTITUTE(SUBSTITUTE(_xlpm.raw,"_PIN","."),"PIN","."),_xlpm.mainPart,MID(_xlpm.cleanRaw,2,FIND(".",_xlpm.cleanRaw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605043</v>
      </c>
      <c r="G1027" t="str">
        <f>_xlfn.LET(_xlpm.raw,_xlfn.XLOOKUP(A1027,SITE3!$C$4:$C$1223,SITE3!$E$4:$E$1223,_xlfn.XLOOKUP(A1027,SITE3!$C$4:$C$1223,SITE3!$F$4:$F$1223)),_xlpm.cleanRaw,SUBSTITUTE(_xlpm.raw,"_PIN","."),_xlpm.mainPart,MID(_xlpm.cleanRaw,2,FIND(".",_xlpm.cleanRaw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803101</v>
      </c>
      <c r="H1027" t="str">
        <f>_xlfn.LET(_xlpm.raw,_xlfn.XLOOKUP(A1027,SITE5!$C$4:$C$1223,SITE5!$E$4:$E$1223,_xlfn.XLOOKUP(A1027,SITE5!$C$4:$C$1223,SITE5!$F$4:$F$1223)),_xlpm.cleanRaw,SUBSTITUTE(_xlpm.raw,"_PIN","."),_xlpm.mainPart,MID(_xlpm.cleanRaw,2,FIND(".",_xlpm.cleanRaw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I1027" t="str">
        <f>_xlfn.LET(_xlpm.raw,_xlfn.XLOOKUP(A1027,SITE5!$C$4:$C$1223,SITE5!$E$4:$E$1223,_xlfn.XLOOKUP(A1027,SITE5!$C$4:$C$1223,SITE5!$F$4:$F$1223)),_xlpm.cleanRaw,SUBSTITUTE(_xlpm.raw,"_PIN","."),_xlpm.mainPart,MID(_xlpm.cleanRaw,2,FIND(".",_xlpm.cleanRaw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J1027" t="str">
        <f>""</f>
        <v/>
      </c>
      <c r="K1027" t="str">
        <f t="shared" si="16"/>
        <v>AR26;DDR1_CKE[1];;46.0857599999996;16.4592;605043;803101;705043;705043;</v>
      </c>
    </row>
    <row r="1028" spans="1:11">
      <c r="A1028" t="s">
        <v>3984</v>
      </c>
      <c r="B1028" t="str">
        <f>_xlfn.XLOOKUP(A1028,SITE1!$S$4:$S$1223,SITE1!$T$4:$T$1223)</f>
        <v>VSS</v>
      </c>
      <c r="C1028" t="str" cm="1">
        <f t="array" ref="C1028">_xlfn.TEXTJOIN(",",TRUE,_xlfn.UNIQUE(TRANSPOSE(_xlfn.MAP(_xlfn.XLOOKUP(A1028,SITE1!$C$4:$C$1223,SITE1!$G$4:$L$1223),_xlfn.LAMBDA(_xlpm.x,IF(_xlpm.x&lt;&gt;"",TRIM(CLEAN(LEFT(_xlpm.x,FIND(".",_xlpm.x &amp; ".")-1))),""))))))</f>
        <v/>
      </c>
      <c r="D1028">
        <v>42.793919999999602</v>
      </c>
      <c r="E1028">
        <v>16.459199999999999</v>
      </c>
      <c r="F1028" t="str">
        <f>_xlfn.LET(_xlpm.raw,_xlfn.XLOOKUP(A1028,SITE1!$C$4:$C$1223,SITE1!$E$4:$E$1223,_xlfn.XLOOKUP(A1028,SITE1!$C$4:$C$1223,SITE1!$F$4:$F$1223)),_xlpm.cleanRaw,SUBSTITUTE(SUBSTITUTE(_xlpm.raw,"_PIN","."),"PIN","."),_xlpm.mainPart,MID(_xlpm.cleanRaw,2,FIND(".",_xlpm.cleanRaw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8" t="str">
        <f>_xlfn.LET(_xlpm.raw,_xlfn.XLOOKUP(A1028,SITE3!$C$4:$C$1223,SITE3!$E$4:$E$1223,_xlfn.XLOOKUP(A1028,SITE3!$C$4:$C$1223,SITE3!$F$4:$F$1223)),_xlpm.cleanRaw,SUBSTITUTE(_xlpm.raw,"_PIN","."),_xlpm.mainPart,MID(_xlpm.cleanRaw,2,FIND(".",_xlpm.cleanRaw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8" t="str">
        <f>_xlfn.LET(_xlpm.raw,_xlfn.XLOOKUP(A1028,SITE5!$C$4:$C$1223,SITE5!$E$4:$E$1223,_xlfn.XLOOKUP(A1028,SITE5!$C$4:$C$1223,SITE5!$F$4:$F$1223)),_xlpm.cleanRaw,SUBSTITUTE(_xlpm.raw,"_PIN","."),_xlpm.mainPart,MID(_xlpm.cleanRaw,2,FIND(".",_xlpm.cleanRaw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8" t="str">
        <f>_xlfn.LET(_xlpm.raw,_xlfn.XLOOKUP(A1028,SITE5!$C$4:$C$1223,SITE5!$E$4:$E$1223,_xlfn.XLOOKUP(A1028,SITE5!$C$4:$C$1223,SITE5!$F$4:$F$1223)),_xlpm.cleanRaw,SUBSTITUTE(_xlpm.raw,"_PIN","."),_xlpm.mainPart,MID(_xlpm.cleanRaw,2,FIND(".",_xlpm.cleanRaw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8" t="str">
        <f>""</f>
        <v/>
      </c>
      <c r="K1028" t="str">
        <f t="shared" si="16"/>
        <v>AR27;VSS;;42.7939199999996;16.4592;;;;;</v>
      </c>
    </row>
    <row r="1029" spans="1:11">
      <c r="A1029" t="s">
        <v>2071</v>
      </c>
      <c r="B1029" t="str">
        <f>_xlfn.XLOOKUP(A1029,SITE1!$S$4:$S$1223,SITE1!$T$4:$T$1223)</f>
        <v>DDRDQ_IL13_NIL07[6]</v>
      </c>
      <c r="C1029" t="str" cm="1">
        <f t="array" ref="C1029">_xlfn.TEXTJOIN(",",TRUE,_xlfn.UNIQUE(TRANSPOSE(_xlfn.MAP(_xlfn.XLOOKUP(A1029,SITE1!$C$4:$C$1223,SITE1!$G$4:$L$1223),_xlfn.LAMBDA(_xlpm.x,IF(_xlpm.x&lt;&gt;"",TRIM(CLEAN(LEFT(_xlpm.x,FIND(".",_xlpm.x &amp; ".")-1))),""))))))</f>
        <v/>
      </c>
      <c r="D1029">
        <v>39.502079999999999</v>
      </c>
      <c r="E1029">
        <v>16.459199999999999</v>
      </c>
      <c r="F1029" t="str">
        <f>_xlfn.LET(_xlpm.raw,_xlfn.XLOOKUP(A1029,SITE1!$C$4:$C$1223,SITE1!$E$4:$E$1223,_xlfn.XLOOKUP(A1029,SITE1!$C$4:$C$1223,SITE1!$F$4:$F$1223)),_xlpm.cleanRaw,SUBSTITUTE(SUBSTITUTE(_xlpm.raw,"_PIN","."),"PIN","."),_xlpm.mainPart,MID(_xlpm.cleanRaw,2,FIND(".",_xlpm.cleanRaw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1029" t="str">
        <f>_xlfn.LET(_xlpm.raw,_xlfn.XLOOKUP(A1029,SITE3!$C$4:$C$1223,SITE3!$E$4:$E$1223,_xlfn.XLOOKUP(A1029,SITE3!$C$4:$C$1223,SITE3!$F$4:$F$1223)),_xlpm.cleanRaw,SUBSTITUTE(_xlpm.raw,"_PIN","."),_xlpm.mainPart,MID(_xlpm.cleanRaw,2,FIND(".",_xlpm.cleanRaw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801014</v>
      </c>
      <c r="H1029" t="str">
        <f>_xlfn.LET(_xlpm.raw,_xlfn.XLOOKUP(A1029,SITE5!$C$4:$C$1223,SITE5!$E$4:$E$1223,_xlfn.XLOOKUP(A1029,SITE5!$C$4:$C$1223,SITE5!$F$4:$F$1223)),_xlpm.cleanRaw,SUBSTITUTE(_xlpm.raw,"_PIN","."),_xlpm.mainPart,MID(_xlpm.cleanRaw,2,FIND(".",_xlpm.cleanRaw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I1029" t="str">
        <f>_xlfn.LET(_xlpm.raw,_xlfn.XLOOKUP(A1029,SITE5!$C$4:$C$1223,SITE5!$E$4:$E$1223,_xlfn.XLOOKUP(A1029,SITE5!$C$4:$C$1223,SITE5!$F$4:$F$1223)),_xlpm.cleanRaw,SUBSTITUTE(_xlpm.raw,"_PIN","."),_xlpm.mainPart,MID(_xlpm.cleanRaw,2,FIND(".",_xlpm.cleanRaw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J1029" t="str">
        <f>""</f>
        <v/>
      </c>
      <c r="K1029" t="str">
        <f t="shared" si="16"/>
        <v>AR28;DDRDQ_IL13_NIL07[6];;39.50208;16.4592;605072;801014;705072;705072;</v>
      </c>
    </row>
    <row r="1030" spans="1:11">
      <c r="A1030" t="s">
        <v>3985</v>
      </c>
      <c r="B1030" t="str">
        <f>_xlfn.XLOOKUP(A1030,SITE1!$S$4:$S$1223,SITE1!$T$4:$T$1223)</f>
        <v>VSS</v>
      </c>
      <c r="C1030" t="str" cm="1">
        <f t="array" ref="C1030">_xlfn.TEXTJOIN(",",TRUE,_xlfn.UNIQUE(TRANSPOSE(_xlfn.MAP(_xlfn.XLOOKUP(A1030,SITE1!$C$4:$C$1223,SITE1!$G$4:$L$1223),_xlfn.LAMBDA(_xlpm.x,IF(_xlpm.x&lt;&gt;"",TRIM(CLEAN(LEFT(_xlpm.x,FIND(".",_xlpm.x &amp; ".")-1))),""))))))</f>
        <v/>
      </c>
      <c r="D1030">
        <v>36.210239999999999</v>
      </c>
      <c r="E1030">
        <v>16.459199999999999</v>
      </c>
      <c r="F1030" t="str">
        <f>_xlfn.LET(_xlpm.raw,_xlfn.XLOOKUP(A1030,SITE1!$C$4:$C$1223,SITE1!$E$4:$E$1223,_xlfn.XLOOKUP(A1030,SITE1!$C$4:$C$1223,SITE1!$F$4:$F$1223)),_xlpm.cleanRaw,SUBSTITUTE(SUBSTITUTE(_xlpm.raw,"_PIN","."),"PIN","."),_xlpm.mainPart,MID(_xlpm.cleanRaw,2,FIND(".",_xlpm.cleanRaw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0" t="str">
        <f>_xlfn.LET(_xlpm.raw,_xlfn.XLOOKUP(A1030,SITE3!$C$4:$C$1223,SITE3!$E$4:$E$1223,_xlfn.XLOOKUP(A1030,SITE3!$C$4:$C$1223,SITE3!$F$4:$F$1223)),_xlpm.cleanRaw,SUBSTITUTE(_xlpm.raw,"_PIN","."),_xlpm.mainPart,MID(_xlpm.cleanRaw,2,FIND(".",_xlpm.cleanRaw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0" t="str">
        <f>_xlfn.LET(_xlpm.raw,_xlfn.XLOOKUP(A1030,SITE5!$C$4:$C$1223,SITE5!$E$4:$E$1223,_xlfn.XLOOKUP(A1030,SITE5!$C$4:$C$1223,SITE5!$F$4:$F$1223)),_xlpm.cleanRaw,SUBSTITUTE(_xlpm.raw,"_PIN","."),_xlpm.mainPart,MID(_xlpm.cleanRaw,2,FIND(".",_xlpm.cleanRaw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0" t="str">
        <f>_xlfn.LET(_xlpm.raw,_xlfn.XLOOKUP(A1030,SITE5!$C$4:$C$1223,SITE5!$E$4:$E$1223,_xlfn.XLOOKUP(A1030,SITE5!$C$4:$C$1223,SITE5!$F$4:$F$1223)),_xlpm.cleanRaw,SUBSTITUTE(_xlpm.raw,"_PIN","."),_xlpm.mainPart,MID(_xlpm.cleanRaw,2,FIND(".",_xlpm.cleanRaw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0" t="str">
        <f>""</f>
        <v/>
      </c>
      <c r="K1030" t="str">
        <f t="shared" si="16"/>
        <v>AR29;VSS;;36.21024;16.4592;;;;;</v>
      </c>
    </row>
    <row r="1031" spans="1:11">
      <c r="A1031" t="s">
        <v>3986</v>
      </c>
      <c r="B1031" t="str">
        <f>_xlfn.XLOOKUP(A1031,SITE1!$S$4:$S$1223,SITE1!$T$4:$T$1223)</f>
        <v>VSS</v>
      </c>
      <c r="C1031" t="str" cm="1">
        <f t="array" ref="C1031">_xlfn.TEXTJOIN(",",TRUE,_xlfn.UNIQUE(TRANSPOSE(_xlfn.MAP(_xlfn.XLOOKUP(A1031,SITE1!$C$4:$C$1223,SITE1!$G$4:$L$1223),_xlfn.LAMBDA(_xlpm.x,IF(_xlpm.x&lt;&gt;"",TRIM(CLEAN(LEFT(_xlpm.x,FIND(".",_xlpm.x &amp; ".")-1))),""))))))</f>
        <v/>
      </c>
      <c r="D1031">
        <v>32.918399999999998</v>
      </c>
      <c r="E1031">
        <v>16.459199999999999</v>
      </c>
      <c r="F1031" t="str">
        <f>_xlfn.LET(_xlpm.raw,_xlfn.XLOOKUP(A1031,SITE1!$C$4:$C$1223,SITE1!$E$4:$E$1223,_xlfn.XLOOKUP(A1031,SITE1!$C$4:$C$1223,SITE1!$F$4:$F$1223)),_xlpm.cleanRaw,SUBSTITUTE(SUBSTITUTE(_xlpm.raw,"_PIN","."),"PIN","."),_xlpm.mainPart,MID(_xlpm.cleanRaw,2,FIND(".",_xlpm.cleanRaw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1" t="str">
        <f>_xlfn.LET(_xlpm.raw,_xlfn.XLOOKUP(A1031,SITE3!$C$4:$C$1223,SITE3!$E$4:$E$1223,_xlfn.XLOOKUP(A1031,SITE3!$C$4:$C$1223,SITE3!$F$4:$F$1223)),_xlpm.cleanRaw,SUBSTITUTE(_xlpm.raw,"_PIN","."),_xlpm.mainPart,MID(_xlpm.cleanRaw,2,FIND(".",_xlpm.cleanRaw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1" t="str">
        <f>_xlfn.LET(_xlpm.raw,_xlfn.XLOOKUP(A1031,SITE5!$C$4:$C$1223,SITE5!$E$4:$E$1223,_xlfn.XLOOKUP(A1031,SITE5!$C$4:$C$1223,SITE5!$F$4:$F$1223)),_xlpm.cleanRaw,SUBSTITUTE(_xlpm.raw,"_PIN","."),_xlpm.mainPart,MID(_xlpm.cleanRaw,2,FIND(".",_xlpm.cleanRaw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1" t="str">
        <f>_xlfn.LET(_xlpm.raw,_xlfn.XLOOKUP(A1031,SITE5!$C$4:$C$1223,SITE5!$E$4:$E$1223,_xlfn.XLOOKUP(A1031,SITE5!$C$4:$C$1223,SITE5!$F$4:$F$1223)),_xlpm.cleanRaw,SUBSTITUTE(_xlpm.raw,"_PIN","."),_xlpm.mainPart,MID(_xlpm.cleanRaw,2,FIND(".",_xlpm.cleanRaw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1" t="str">
        <f>""</f>
        <v/>
      </c>
      <c r="K1031" t="str">
        <f t="shared" si="16"/>
        <v>AR30;VSS;;32.9184;16.4592;;;;;</v>
      </c>
    </row>
    <row r="1032" spans="1:11">
      <c r="A1032" t="s">
        <v>2059</v>
      </c>
      <c r="B1032" t="str">
        <f>_xlfn.XLOOKUP(A1032,SITE1!$S$4:$S$1223,SITE1!$T$4:$T$1223)</f>
        <v>DDRDQ_IL13_NIL07[4]</v>
      </c>
      <c r="C1032" t="str" cm="1">
        <f t="array" ref="C1032">_xlfn.TEXTJOIN(",",TRUE,_xlfn.UNIQUE(TRANSPOSE(_xlfn.MAP(_xlfn.XLOOKUP(A1032,SITE1!$C$4:$C$1223,SITE1!$G$4:$L$1223),_xlfn.LAMBDA(_xlpm.x,IF(_xlpm.x&lt;&gt;"",TRIM(CLEAN(LEFT(_xlpm.x,FIND(".",_xlpm.x &amp; ".")-1))),""))))))</f>
        <v/>
      </c>
      <c r="D1032">
        <v>29.626560000000001</v>
      </c>
      <c r="E1032">
        <v>16.459199999999999</v>
      </c>
      <c r="F1032" t="str">
        <f>_xlfn.LET(_xlpm.raw,_xlfn.XLOOKUP(A1032,SITE1!$C$4:$C$1223,SITE1!$E$4:$E$1223,_xlfn.XLOOKUP(A1032,SITE1!$C$4:$C$1223,SITE1!$F$4:$F$1223)),_xlpm.cleanRaw,SUBSTITUTE(SUBSTITUTE(_xlpm.raw,"_PIN","."),"PIN","."),_xlpm.mainPart,MID(_xlpm.cleanRaw,2,FIND(".",_xlpm.cleanRaw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1032" t="str">
        <f>_xlfn.LET(_xlpm.raw,_xlfn.XLOOKUP(A1032,SITE3!$C$4:$C$1223,SITE3!$E$4:$E$1223,_xlfn.XLOOKUP(A1032,SITE3!$C$4:$C$1223,SITE3!$F$4:$F$1223)),_xlpm.cleanRaw,SUBSTITUTE(_xlpm.raw,"_PIN","."),_xlpm.mainPart,MID(_xlpm.cleanRaw,2,FIND(".",_xlpm.cleanRaw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801035</v>
      </c>
      <c r="H1032" t="str">
        <f>_xlfn.LET(_xlpm.raw,_xlfn.XLOOKUP(A1032,SITE5!$C$4:$C$1223,SITE5!$E$4:$E$1223,_xlfn.XLOOKUP(A1032,SITE5!$C$4:$C$1223,SITE5!$F$4:$F$1223)),_xlpm.cleanRaw,SUBSTITUTE(_xlpm.raw,"_PIN","."),_xlpm.mainPart,MID(_xlpm.cleanRaw,2,FIND(".",_xlpm.cleanRaw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I1032" t="str">
        <f>_xlfn.LET(_xlpm.raw,_xlfn.XLOOKUP(A1032,SITE5!$C$4:$C$1223,SITE5!$E$4:$E$1223,_xlfn.XLOOKUP(A1032,SITE5!$C$4:$C$1223,SITE5!$F$4:$F$1223)),_xlpm.cleanRaw,SUBSTITUTE(_xlpm.raw,"_PIN","."),_xlpm.mainPart,MID(_xlpm.cleanRaw,2,FIND(".",_xlpm.cleanRaw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J1032" t="str">
        <f>""</f>
        <v/>
      </c>
      <c r="K1032" t="str">
        <f t="shared" si="16"/>
        <v>AR31;DDRDQ_IL13_NIL07[4];;29.62656;16.4592;604024;801035;706024;706024;</v>
      </c>
    </row>
    <row r="1033" spans="1:11">
      <c r="A1033" t="s">
        <v>3987</v>
      </c>
      <c r="B1033" t="str">
        <f>_xlfn.XLOOKUP(A1033,SITE1!$S$4:$S$1223,SITE1!$T$4:$T$1223)</f>
        <v>VSS</v>
      </c>
      <c r="C1033" t="str" cm="1">
        <f t="array" ref="C1033">_xlfn.TEXTJOIN(",",TRUE,_xlfn.UNIQUE(TRANSPOSE(_xlfn.MAP(_xlfn.XLOOKUP(A1033,SITE1!$C$4:$C$1223,SITE1!$G$4:$L$1223),_xlfn.LAMBDA(_xlpm.x,IF(_xlpm.x&lt;&gt;"",TRIM(CLEAN(LEFT(_xlpm.x,FIND(".",_xlpm.x &amp; ".")-1))),""))))))</f>
        <v/>
      </c>
      <c r="D1033">
        <v>26.334719999999901</v>
      </c>
      <c r="E1033">
        <v>16.459199999999999</v>
      </c>
      <c r="F1033" t="str">
        <f>_xlfn.LET(_xlpm.raw,_xlfn.XLOOKUP(A1033,SITE1!$C$4:$C$1223,SITE1!$E$4:$E$1223,_xlfn.XLOOKUP(A1033,SITE1!$C$4:$C$1223,SITE1!$F$4:$F$1223)),_xlpm.cleanRaw,SUBSTITUTE(SUBSTITUTE(_xlpm.raw,"_PIN","."),"PIN","."),_xlpm.mainPart,MID(_xlpm.cleanRaw,2,FIND(".",_xlpm.cleanRaw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3" t="str">
        <f>_xlfn.LET(_xlpm.raw,_xlfn.XLOOKUP(A1033,SITE3!$C$4:$C$1223,SITE3!$E$4:$E$1223,_xlfn.XLOOKUP(A1033,SITE3!$C$4:$C$1223,SITE3!$F$4:$F$1223)),_xlpm.cleanRaw,SUBSTITUTE(_xlpm.raw,"_PIN","."),_xlpm.mainPart,MID(_xlpm.cleanRaw,2,FIND(".",_xlpm.cleanRaw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3" t="str">
        <f>_xlfn.LET(_xlpm.raw,_xlfn.XLOOKUP(A1033,SITE5!$C$4:$C$1223,SITE5!$E$4:$E$1223,_xlfn.XLOOKUP(A1033,SITE5!$C$4:$C$1223,SITE5!$F$4:$F$1223)),_xlpm.cleanRaw,SUBSTITUTE(_xlpm.raw,"_PIN","."),_xlpm.mainPart,MID(_xlpm.cleanRaw,2,FIND(".",_xlpm.cleanRaw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3" t="str">
        <f>_xlfn.LET(_xlpm.raw,_xlfn.XLOOKUP(A1033,SITE5!$C$4:$C$1223,SITE5!$E$4:$E$1223,_xlfn.XLOOKUP(A1033,SITE5!$C$4:$C$1223,SITE5!$F$4:$F$1223)),_xlpm.cleanRaw,SUBSTITUTE(_xlpm.raw,"_PIN","."),_xlpm.mainPart,MID(_xlpm.cleanRaw,2,FIND(".",_xlpm.cleanRaw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3" t="str">
        <f>""</f>
        <v/>
      </c>
      <c r="K1033" t="str">
        <f t="shared" si="16"/>
        <v>AR32;VSS;;26.3347199999999;16.4592;;;;;</v>
      </c>
    </row>
    <row r="1034" spans="1:11">
      <c r="A1034" t="s">
        <v>2022</v>
      </c>
      <c r="B1034" t="str">
        <f>_xlfn.XLOOKUP(A1034,SITE1!$S$4:$S$1223,SITE1!$T$4:$T$1223)</f>
        <v>DDRDQ_IL12_NIL06[6]</v>
      </c>
      <c r="C1034" t="str" cm="1">
        <f t="array" ref="C1034">_xlfn.TEXTJOIN(",",TRUE,_xlfn.UNIQUE(TRANSPOSE(_xlfn.MAP(_xlfn.XLOOKUP(A1034,SITE1!$C$4:$C$1223,SITE1!$G$4:$L$1223),_xlfn.LAMBDA(_xlpm.x,IF(_xlpm.x&lt;&gt;"",TRIM(CLEAN(LEFT(_xlpm.x,FIND(".",_xlpm.x &amp; ".")-1))),""))))))</f>
        <v/>
      </c>
      <c r="D1034">
        <v>23.04288</v>
      </c>
      <c r="E1034">
        <v>16.459199999999999</v>
      </c>
      <c r="F1034" t="str">
        <f>_xlfn.LET(_xlpm.raw,_xlfn.XLOOKUP(A1034,SITE1!$C$4:$C$1223,SITE1!$E$4:$E$1223,_xlfn.XLOOKUP(A1034,SITE1!$C$4:$C$1223,SITE1!$F$4:$F$1223)),_xlpm.cleanRaw,SUBSTITUTE(SUBSTITUTE(_xlpm.raw,"_PIN","."),"PIN","."),_xlpm.mainPart,MID(_xlpm.cleanRaw,2,FIND(".",_xlpm.cleanRaw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1034" t="str">
        <f>_xlfn.LET(_xlpm.raw,_xlfn.XLOOKUP(A1034,SITE3!$C$4:$C$1223,SITE3!$E$4:$E$1223,_xlfn.XLOOKUP(A1034,SITE3!$C$4:$C$1223,SITE3!$F$4:$F$1223)),_xlpm.cleanRaw,SUBSTITUTE(_xlpm.raw,"_PIN","."),_xlpm.mainPart,MID(_xlpm.cleanRaw,2,FIND(".",_xlpm.cleanRaw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802061</v>
      </c>
      <c r="H1034" t="str">
        <f>_xlfn.LET(_xlpm.raw,_xlfn.XLOOKUP(A1034,SITE5!$C$4:$C$1223,SITE5!$E$4:$E$1223,_xlfn.XLOOKUP(A1034,SITE5!$C$4:$C$1223,SITE5!$F$4:$F$1223)),_xlpm.cleanRaw,SUBSTITUTE(_xlpm.raw,"_PIN","."),_xlpm.mainPart,MID(_xlpm.cleanRaw,2,FIND(".",_xlpm.cleanRaw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I1034" t="str">
        <f>_xlfn.LET(_xlpm.raw,_xlfn.XLOOKUP(A1034,SITE5!$C$4:$C$1223,SITE5!$E$4:$E$1223,_xlfn.XLOOKUP(A1034,SITE5!$C$4:$C$1223,SITE5!$F$4:$F$1223)),_xlpm.cleanRaw,SUBSTITUTE(_xlpm.raw,"_PIN","."),_xlpm.mainPart,MID(_xlpm.cleanRaw,2,FIND(".",_xlpm.cleanRaw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J1034" t="str">
        <f>""</f>
        <v/>
      </c>
      <c r="K1034" t="str">
        <f t="shared" si="16"/>
        <v>AR33;DDRDQ_IL12_NIL06[6];;23.04288;16.4592;608061;802061;702061;702061;</v>
      </c>
    </row>
    <row r="1035" spans="1:11">
      <c r="A1035" t="s">
        <v>3988</v>
      </c>
      <c r="B1035" t="str">
        <f>_xlfn.XLOOKUP(A1035,SITE1!$S$4:$S$1223,SITE1!$T$4:$T$1223)</f>
        <v>VSS</v>
      </c>
      <c r="C1035" t="str" cm="1">
        <f t="array" ref="C1035">_xlfn.TEXTJOIN(",",TRUE,_xlfn.UNIQUE(TRANSPOSE(_xlfn.MAP(_xlfn.XLOOKUP(A1035,SITE1!$C$4:$C$1223,SITE1!$G$4:$L$1223),_xlfn.LAMBDA(_xlpm.x,IF(_xlpm.x&lt;&gt;"",TRIM(CLEAN(LEFT(_xlpm.x,FIND(".",_xlpm.x &amp; ".")-1))),""))))))</f>
        <v/>
      </c>
      <c r="D1035">
        <v>19.75104</v>
      </c>
      <c r="E1035">
        <v>16.459199999999999</v>
      </c>
      <c r="F1035" t="str">
        <f>_xlfn.LET(_xlpm.raw,_xlfn.XLOOKUP(A1035,SITE1!$C$4:$C$1223,SITE1!$E$4:$E$1223,_xlfn.XLOOKUP(A1035,SITE1!$C$4:$C$1223,SITE1!$F$4:$F$1223)),_xlpm.cleanRaw,SUBSTITUTE(SUBSTITUTE(_xlpm.raw,"_PIN","."),"PIN","."),_xlpm.mainPart,MID(_xlpm.cleanRaw,2,FIND(".",_xlpm.cleanRaw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5" t="str">
        <f>_xlfn.LET(_xlpm.raw,_xlfn.XLOOKUP(A1035,SITE3!$C$4:$C$1223,SITE3!$E$4:$E$1223,_xlfn.XLOOKUP(A1035,SITE3!$C$4:$C$1223,SITE3!$F$4:$F$1223)),_xlpm.cleanRaw,SUBSTITUTE(_xlpm.raw,"_PIN","."),_xlpm.mainPart,MID(_xlpm.cleanRaw,2,FIND(".",_xlpm.cleanRaw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5" t="str">
        <f>_xlfn.LET(_xlpm.raw,_xlfn.XLOOKUP(A1035,SITE5!$C$4:$C$1223,SITE5!$E$4:$E$1223,_xlfn.XLOOKUP(A1035,SITE5!$C$4:$C$1223,SITE5!$F$4:$F$1223)),_xlpm.cleanRaw,SUBSTITUTE(_xlpm.raw,"_PIN","."),_xlpm.mainPart,MID(_xlpm.cleanRaw,2,FIND(".",_xlpm.cleanRaw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5" t="str">
        <f>_xlfn.LET(_xlpm.raw,_xlfn.XLOOKUP(A1035,SITE5!$C$4:$C$1223,SITE5!$E$4:$E$1223,_xlfn.XLOOKUP(A1035,SITE5!$C$4:$C$1223,SITE5!$F$4:$F$1223)),_xlpm.cleanRaw,SUBSTITUTE(_xlpm.raw,"_PIN","."),_xlpm.mainPart,MID(_xlpm.cleanRaw,2,FIND(".",_xlpm.cleanRaw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5" t="str">
        <f>""</f>
        <v/>
      </c>
      <c r="K1035" t="str">
        <f t="shared" si="16"/>
        <v>AR34;VSS;;19.75104;16.4592;;;;;</v>
      </c>
    </row>
    <row r="1036" spans="1:11">
      <c r="A1036" t="s">
        <v>3989</v>
      </c>
      <c r="B1036" t="str">
        <f>_xlfn.XLOOKUP(A1036,SITE1!$S$4:$S$1223,SITE1!$T$4:$T$1223)</f>
        <v>VSS</v>
      </c>
      <c r="C1036" t="str" cm="1">
        <f t="array" ref="C1036">_xlfn.TEXTJOIN(",",TRUE,_xlfn.UNIQUE(TRANSPOSE(_xlfn.MAP(_xlfn.XLOOKUP(A1036,SITE1!$C$4:$C$1223,SITE1!$G$4:$L$1223),_xlfn.LAMBDA(_xlpm.x,IF(_xlpm.x&lt;&gt;"",TRIM(CLEAN(LEFT(_xlpm.x,FIND(".",_xlpm.x &amp; ".")-1))),""))))))</f>
        <v/>
      </c>
      <c r="D1036">
        <v>16.459199999999999</v>
      </c>
      <c r="E1036">
        <v>16.459199999999999</v>
      </c>
      <c r="F1036" t="str">
        <f>_xlfn.LET(_xlpm.raw,_xlfn.XLOOKUP(A1036,SITE1!$C$4:$C$1223,SITE1!$E$4:$E$1223,_xlfn.XLOOKUP(A1036,SITE1!$C$4:$C$1223,SITE1!$F$4:$F$1223)),_xlpm.cleanRaw,SUBSTITUTE(SUBSTITUTE(_xlpm.raw,"_PIN","."),"PIN","."),_xlpm.mainPart,MID(_xlpm.cleanRaw,2,FIND(".",_xlpm.cleanRaw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6" t="str">
        <f>_xlfn.LET(_xlpm.raw,_xlfn.XLOOKUP(A1036,SITE3!$C$4:$C$1223,SITE3!$E$4:$E$1223,_xlfn.XLOOKUP(A1036,SITE3!$C$4:$C$1223,SITE3!$F$4:$F$1223)),_xlpm.cleanRaw,SUBSTITUTE(_xlpm.raw,"_PIN","."),_xlpm.mainPart,MID(_xlpm.cleanRaw,2,FIND(".",_xlpm.cleanRaw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6" t="str">
        <f>_xlfn.LET(_xlpm.raw,_xlfn.XLOOKUP(A1036,SITE5!$C$4:$C$1223,SITE5!$E$4:$E$1223,_xlfn.XLOOKUP(A1036,SITE5!$C$4:$C$1223,SITE5!$F$4:$F$1223)),_xlpm.cleanRaw,SUBSTITUTE(_xlpm.raw,"_PIN","."),_xlpm.mainPart,MID(_xlpm.cleanRaw,2,FIND(".",_xlpm.cleanRaw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6" t="str">
        <f>_xlfn.LET(_xlpm.raw,_xlfn.XLOOKUP(A1036,SITE5!$C$4:$C$1223,SITE5!$E$4:$E$1223,_xlfn.XLOOKUP(A1036,SITE5!$C$4:$C$1223,SITE5!$F$4:$F$1223)),_xlpm.cleanRaw,SUBSTITUTE(_xlpm.raw,"_PIN","."),_xlpm.mainPart,MID(_xlpm.cleanRaw,2,FIND(".",_xlpm.cleanRaw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6" t="str">
        <f>""</f>
        <v/>
      </c>
      <c r="K1036" t="str">
        <f t="shared" si="16"/>
        <v>AR35;VSS;;16.4592;16.4592;;;;;</v>
      </c>
    </row>
    <row r="1037" spans="1:11">
      <c r="A1037" t="s">
        <v>2010</v>
      </c>
      <c r="B1037" t="str">
        <f>_xlfn.XLOOKUP(A1037,SITE1!$S$4:$S$1223,SITE1!$T$4:$T$1223)</f>
        <v>DDRDQ_IL12_NIL06[4]</v>
      </c>
      <c r="C1037" t="str" cm="1">
        <f t="array" ref="C1037">_xlfn.TEXTJOIN(",",TRUE,_xlfn.UNIQUE(TRANSPOSE(_xlfn.MAP(_xlfn.XLOOKUP(A1037,SITE1!$C$4:$C$1223,SITE1!$G$4:$L$1223),_xlfn.LAMBDA(_xlpm.x,IF(_xlpm.x&lt;&gt;"",TRIM(CLEAN(LEFT(_xlpm.x,FIND(".",_xlpm.x &amp; ".")-1))),""))))))</f>
        <v/>
      </c>
      <c r="D1037">
        <v>13.167359999999899</v>
      </c>
      <c r="E1037">
        <v>16.459199999999999</v>
      </c>
      <c r="F1037" t="str">
        <f>_xlfn.LET(_xlpm.raw,_xlfn.XLOOKUP(A1037,SITE1!$C$4:$C$1223,SITE1!$E$4:$E$1223,_xlfn.XLOOKUP(A1037,SITE1!$C$4:$C$1223,SITE1!$F$4:$F$1223)),_xlpm.cleanRaw,SUBSTITUTE(SUBSTITUTE(_xlpm.raw,"_PIN","."),"PIN","."),_xlpm.mainPart,MID(_xlpm.cleanRaw,2,FIND(".",_xlpm.cleanRaw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1037" t="str">
        <f>_xlfn.LET(_xlpm.raw,_xlfn.XLOOKUP(A1037,SITE3!$C$4:$C$1223,SITE3!$E$4:$E$1223,_xlfn.XLOOKUP(A1037,SITE3!$C$4:$C$1223,SITE3!$F$4:$F$1223)),_xlpm.cleanRaw,SUBSTITUTE(_xlpm.raw,"_PIN","."),_xlpm.mainPart,MID(_xlpm.cleanRaw,2,FIND(".",_xlpm.cleanRaw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801015</v>
      </c>
      <c r="H1037" t="str">
        <f>_xlfn.LET(_xlpm.raw,_xlfn.XLOOKUP(A1037,SITE5!$C$4:$C$1223,SITE5!$E$4:$E$1223,_xlfn.XLOOKUP(A1037,SITE5!$C$4:$C$1223,SITE5!$F$4:$F$1223)),_xlpm.cleanRaw,SUBSTITUTE(_xlpm.raw,"_PIN","."),_xlpm.mainPart,MID(_xlpm.cleanRaw,2,FIND(".",_xlpm.cleanRaw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I1037" t="str">
        <f>_xlfn.LET(_xlpm.raw,_xlfn.XLOOKUP(A1037,SITE5!$C$4:$C$1223,SITE5!$E$4:$E$1223,_xlfn.XLOOKUP(A1037,SITE5!$C$4:$C$1223,SITE5!$F$4:$F$1223)),_xlpm.cleanRaw,SUBSTITUTE(_xlpm.raw,"_PIN","."),_xlpm.mainPart,MID(_xlpm.cleanRaw,2,FIND(".",_xlpm.cleanRaw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J1037" t="str">
        <f>""</f>
        <v/>
      </c>
      <c r="K1037" t="str">
        <f t="shared" si="16"/>
        <v>AR36;DDRDQ_IL12_NIL06[4];;13.1673599999999;16.4592;607027;801015;703027;703027;</v>
      </c>
    </row>
    <row r="1038" spans="1:11">
      <c r="A1038" t="s">
        <v>3990</v>
      </c>
      <c r="B1038" t="str">
        <f>_xlfn.XLOOKUP(A1038,SITE1!$S$4:$S$1223,SITE1!$T$4:$T$1223)</f>
        <v>VSS</v>
      </c>
      <c r="C1038" t="str" cm="1">
        <f t="array" ref="C1038">_xlfn.TEXTJOIN(",",TRUE,_xlfn.UNIQUE(TRANSPOSE(_xlfn.MAP(_xlfn.XLOOKUP(A1038,SITE1!$C$4:$C$1223,SITE1!$G$4:$L$1223),_xlfn.LAMBDA(_xlpm.x,IF(_xlpm.x&lt;&gt;"",TRIM(CLEAN(LEFT(_xlpm.x,FIND(".",_xlpm.x &amp; ".")-1))),""))))))</f>
        <v/>
      </c>
      <c r="D1038">
        <v>9.8755199999999999</v>
      </c>
      <c r="E1038">
        <v>16.459199999999999</v>
      </c>
      <c r="F1038" t="str">
        <f>_xlfn.LET(_xlpm.raw,_xlfn.XLOOKUP(A1038,SITE1!$C$4:$C$1223,SITE1!$E$4:$E$1223,_xlfn.XLOOKUP(A1038,SITE1!$C$4:$C$1223,SITE1!$F$4:$F$1223)),_xlpm.cleanRaw,SUBSTITUTE(SUBSTITUTE(_xlpm.raw,"_PIN","."),"PIN","."),_xlpm.mainPart,MID(_xlpm.cleanRaw,2,FIND(".",_xlpm.cleanRaw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8" t="str">
        <f>_xlfn.LET(_xlpm.raw,_xlfn.XLOOKUP(A1038,SITE3!$C$4:$C$1223,SITE3!$E$4:$E$1223,_xlfn.XLOOKUP(A1038,SITE3!$C$4:$C$1223,SITE3!$F$4:$F$1223)),_xlpm.cleanRaw,SUBSTITUTE(_xlpm.raw,"_PIN","."),_xlpm.mainPart,MID(_xlpm.cleanRaw,2,FIND(".",_xlpm.cleanRaw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8" t="str">
        <f>_xlfn.LET(_xlpm.raw,_xlfn.XLOOKUP(A1038,SITE5!$C$4:$C$1223,SITE5!$E$4:$E$1223,_xlfn.XLOOKUP(A1038,SITE5!$C$4:$C$1223,SITE5!$F$4:$F$1223)),_xlpm.cleanRaw,SUBSTITUTE(_xlpm.raw,"_PIN","."),_xlpm.mainPart,MID(_xlpm.cleanRaw,2,FIND(".",_xlpm.cleanRaw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8" t="str">
        <f>_xlfn.LET(_xlpm.raw,_xlfn.XLOOKUP(A1038,SITE5!$C$4:$C$1223,SITE5!$E$4:$E$1223,_xlfn.XLOOKUP(A1038,SITE5!$C$4:$C$1223,SITE5!$F$4:$F$1223)),_xlpm.cleanRaw,SUBSTITUTE(_xlpm.raw,"_PIN","."),_xlpm.mainPart,MID(_xlpm.cleanRaw,2,FIND(".",_xlpm.cleanRaw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8" t="str">
        <f>""</f>
        <v/>
      </c>
      <c r="K1038" t="str">
        <f t="shared" si="16"/>
        <v>AR37;VSS;;9.87552;16.4592;;;;;</v>
      </c>
    </row>
    <row r="1039" spans="1:11">
      <c r="A1039" t="s">
        <v>1618</v>
      </c>
      <c r="B1039" t="str">
        <f>_xlfn.XLOOKUP(A1039,SITE1!$S$4:$S$1223,SITE1!$T$4:$T$1223)</f>
        <v>DDRDQ_IL02_NIL04[4]</v>
      </c>
      <c r="C1039" t="str" cm="1">
        <f t="array" ref="C1039">_xlfn.TEXTJOIN(",",TRUE,_xlfn.UNIQUE(TRANSPOSE(_xlfn.MAP(_xlfn.XLOOKUP(A1039,SITE1!$C$4:$C$1223,SITE1!$G$4:$L$1223),_xlfn.LAMBDA(_xlpm.x,IF(_xlpm.x&lt;&gt;"",TRIM(CLEAN(LEFT(_xlpm.x,FIND(".",_xlpm.x &amp; ".")-1))),""))))))</f>
        <v/>
      </c>
      <c r="D1039">
        <v>6.5836799999999904</v>
      </c>
      <c r="E1039">
        <v>16.459199999999999</v>
      </c>
      <c r="F1039" t="str">
        <f>_xlfn.LET(_xlpm.raw,_xlfn.XLOOKUP(A1039,SITE1!$C$4:$C$1223,SITE1!$E$4:$E$1223,_xlfn.XLOOKUP(A1039,SITE1!$C$4:$C$1223,SITE1!$F$4:$F$1223)),_xlpm.cleanRaw,SUBSTITUTE(SUBSTITUTE(_xlpm.raw,"_PIN","."),"PIN","."),_xlpm.mainPart,MID(_xlpm.cleanRaw,2,FIND(".",_xlpm.cleanRaw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1039" t="str">
        <f>_xlfn.LET(_xlpm.raw,_xlfn.XLOOKUP(A1039,SITE3!$C$4:$C$1223,SITE3!$E$4:$E$1223,_xlfn.XLOOKUP(A1039,SITE3!$C$4:$C$1223,SITE3!$F$4:$F$1223)),_xlpm.cleanRaw,SUBSTITUTE(_xlpm.raw,"_PIN","."),_xlpm.mainPart,MID(_xlpm.cleanRaw,2,FIND(".",_xlpm.cleanRaw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801026</v>
      </c>
      <c r="H1039" t="str">
        <f>_xlfn.LET(_xlpm.raw,_xlfn.XLOOKUP(A1039,SITE5!$C$4:$C$1223,SITE5!$E$4:$E$1223,_xlfn.XLOOKUP(A1039,SITE5!$C$4:$C$1223,SITE5!$F$4:$F$1223)),_xlpm.cleanRaw,SUBSTITUTE(_xlpm.raw,"_PIN","."),_xlpm.mainPart,MID(_xlpm.cleanRaw,2,FIND(".",_xlpm.cleanRaw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I1039" t="str">
        <f>_xlfn.LET(_xlpm.raw,_xlfn.XLOOKUP(A1039,SITE5!$C$4:$C$1223,SITE5!$E$4:$E$1223,_xlfn.XLOOKUP(A1039,SITE5!$C$4:$C$1223,SITE5!$F$4:$F$1223)),_xlpm.cleanRaw,SUBSTITUTE(_xlpm.raw,"_PIN","."),_xlpm.mainPart,MID(_xlpm.cleanRaw,2,FIND(".",_xlpm.cleanRaw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J1039" t="str">
        <f>""</f>
        <v/>
      </c>
      <c r="K1039" t="str">
        <f t="shared" si="16"/>
        <v>AR38;DDRDQ_IL02_NIL04[4];;6.58367999999999;16.4592;606112;801026;704112;704112;</v>
      </c>
    </row>
    <row r="1040" spans="1:11">
      <c r="A1040" t="s">
        <v>1593</v>
      </c>
      <c r="B1040" t="str">
        <f>_xlfn.XLOOKUP(A1040,SITE1!$S$4:$S$1223,SITE1!$T$4:$T$1223)</f>
        <v>DDRDQ_IL02_NIL04[0]</v>
      </c>
      <c r="C1040" t="str" cm="1">
        <f t="array" ref="C1040">_xlfn.TEXTJOIN(",",TRUE,_xlfn.UNIQUE(TRANSPOSE(_xlfn.MAP(_xlfn.XLOOKUP(A1040,SITE1!$C$4:$C$1223,SITE1!$G$4:$L$1223),_xlfn.LAMBDA(_xlpm.x,IF(_xlpm.x&lt;&gt;"",TRIM(CLEAN(LEFT(_xlpm.x,FIND(".",_xlpm.x &amp; ".")-1))),""))))))</f>
        <v/>
      </c>
      <c r="D1040">
        <v>3.2918399999999899</v>
      </c>
      <c r="E1040">
        <v>16.459199999999999</v>
      </c>
      <c r="F1040" t="str">
        <f>_xlfn.LET(_xlpm.raw,_xlfn.XLOOKUP(A1040,SITE1!$C$4:$C$1223,SITE1!$E$4:$E$1223,_xlfn.XLOOKUP(A1040,SITE1!$C$4:$C$1223,SITE1!$F$4:$F$1223)),_xlpm.cleanRaw,SUBSTITUTE(SUBSTITUTE(_xlpm.raw,"_PIN","."),"PIN","."),_xlpm.mainPart,MID(_xlpm.cleanRaw,2,FIND(".",_xlpm.cleanRaw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1040" t="str">
        <f>_xlfn.LET(_xlpm.raw,_xlfn.XLOOKUP(A1040,SITE3!$C$4:$C$1223,SITE3!$E$4:$E$1223,_xlfn.XLOOKUP(A1040,SITE3!$C$4:$C$1223,SITE3!$F$4:$F$1223)),_xlpm.cleanRaw,SUBSTITUTE(_xlpm.raw,"_PIN","."),_xlpm.mainPart,MID(_xlpm.cleanRaw,2,FIND(".",_xlpm.cleanRaw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801024</v>
      </c>
      <c r="H1040" t="str">
        <f>_xlfn.LET(_xlpm.raw,_xlfn.XLOOKUP(A1040,SITE5!$C$4:$C$1223,SITE5!$E$4:$E$1223,_xlfn.XLOOKUP(A1040,SITE5!$C$4:$C$1223,SITE5!$F$4:$F$1223)),_xlpm.cleanRaw,SUBSTITUTE(_xlpm.raw,"_PIN","."),_xlpm.mainPart,MID(_xlpm.cleanRaw,2,FIND(".",_xlpm.cleanRaw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I1040" t="str">
        <f>_xlfn.LET(_xlpm.raw,_xlfn.XLOOKUP(A1040,SITE5!$C$4:$C$1223,SITE5!$E$4:$E$1223,_xlfn.XLOOKUP(A1040,SITE5!$C$4:$C$1223,SITE5!$F$4:$F$1223)),_xlpm.cleanRaw,SUBSTITUTE(_xlpm.raw,"_PIN","."),_xlpm.mainPart,MID(_xlpm.cleanRaw,2,FIND(".",_xlpm.cleanRaw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J1040" t="str">
        <f>""</f>
        <v/>
      </c>
      <c r="K1040" t="str">
        <f t="shared" si="16"/>
        <v>AR39;DDRDQ_IL02_NIL04[0];;3.29183999999999;16.4592;606111;801024;704111;704111;</v>
      </c>
    </row>
    <row r="1041" spans="1:11">
      <c r="A1041" t="s">
        <v>1600</v>
      </c>
      <c r="B1041" t="str">
        <f>_xlfn.XLOOKUP(A1041,SITE1!$S$4:$S$1223,SITE1!$T$4:$T$1223)</f>
        <v>DDRDQ_IL02_NIL04[1]</v>
      </c>
      <c r="C1041" t="str" cm="1">
        <f t="array" ref="C1041">_xlfn.TEXTJOIN(",",TRUE,_xlfn.UNIQUE(TRANSPOSE(_xlfn.MAP(_xlfn.XLOOKUP(A1041,SITE1!$C$4:$C$1223,SITE1!$G$4:$L$1223),_xlfn.LAMBDA(_xlpm.x,IF(_xlpm.x&lt;&gt;"",TRIM(CLEAN(LEFT(_xlpm.x,FIND(".",_xlpm.x &amp; ".")-1))),""))))))</f>
        <v/>
      </c>
      <c r="D1041">
        <v>0</v>
      </c>
      <c r="E1041">
        <v>16.459199999999999</v>
      </c>
      <c r="F1041" t="str">
        <f>_xlfn.LET(_xlpm.raw,_xlfn.XLOOKUP(A1041,SITE1!$C$4:$C$1223,SITE1!$E$4:$E$1223,_xlfn.XLOOKUP(A1041,SITE1!$C$4:$C$1223,SITE1!$F$4:$F$1223)),_xlpm.cleanRaw,SUBSTITUTE(SUBSTITUTE(_xlpm.raw,"_PIN","."),"PIN","."),_xlpm.mainPart,MID(_xlpm.cleanRaw,2,FIND(".",_xlpm.cleanRaw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1041" t="str">
        <f>_xlfn.LET(_xlpm.raw,_xlfn.XLOOKUP(A1041,SITE3!$C$4:$C$1223,SITE3!$E$4:$E$1223,_xlfn.XLOOKUP(A1041,SITE3!$C$4:$C$1223,SITE3!$F$4:$F$1223)),_xlpm.cleanRaw,SUBSTITUTE(_xlpm.raw,"_PIN","."),_xlpm.mainPart,MID(_xlpm.cleanRaw,2,FIND(".",_xlpm.cleanRaw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801019</v>
      </c>
      <c r="H1041" t="str">
        <f>_xlfn.LET(_xlpm.raw,_xlfn.XLOOKUP(A1041,SITE5!$C$4:$C$1223,SITE5!$E$4:$E$1223,_xlfn.XLOOKUP(A1041,SITE5!$C$4:$C$1223,SITE5!$F$4:$F$1223)),_xlpm.cleanRaw,SUBSTITUTE(_xlpm.raw,"_PIN","."),_xlpm.mainPart,MID(_xlpm.cleanRaw,2,FIND(".",_xlpm.cleanRaw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I1041" t="str">
        <f>_xlfn.LET(_xlpm.raw,_xlfn.XLOOKUP(A1041,SITE5!$C$4:$C$1223,SITE5!$E$4:$E$1223,_xlfn.XLOOKUP(A1041,SITE5!$C$4:$C$1223,SITE5!$F$4:$F$1223)),_xlpm.cleanRaw,SUBSTITUTE(_xlpm.raw,"_PIN","."),_xlpm.mainPart,MID(_xlpm.cleanRaw,2,FIND(".",_xlpm.cleanRaw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J1041" t="str">
        <f>""</f>
        <v/>
      </c>
      <c r="K1041" t="str">
        <f t="shared" si="16"/>
        <v>AR40;DDRDQ_IL02_NIL04[1];;0;16.4592;606105;801019;704105;704105;</v>
      </c>
    </row>
    <row r="1042" spans="1:11">
      <c r="A1042" t="s">
        <v>1789</v>
      </c>
      <c r="B1042" t="str">
        <f>_xlfn.XLOOKUP(A1042,SITE1!$S$4:$S$1223,SITE1!$T$4:$T$1223)</f>
        <v>DDRDQ_IL06_NIL14[0]</v>
      </c>
      <c r="C1042" t="str" cm="1">
        <f t="array" ref="C1042">_xlfn.TEXTJOIN(",",TRUE,_xlfn.UNIQUE(TRANSPOSE(_xlfn.MAP(_xlfn.XLOOKUP(A1042,SITE1!$C$4:$C$1223,SITE1!$G$4:$L$1223),_xlfn.LAMBDA(_xlpm.x,IF(_xlpm.x&lt;&gt;"",TRIM(CLEAN(LEFT(_xlpm.x,FIND(".",_xlpm.x &amp; ".")-1))),""))))))</f>
        <v/>
      </c>
      <c r="D1042">
        <v>128.38176000000001</v>
      </c>
      <c r="E1042">
        <v>13.16736</v>
      </c>
      <c r="F1042" t="str">
        <f>_xlfn.LET(_xlpm.raw,_xlfn.XLOOKUP(A1042,SITE1!$C$4:$C$1223,SITE1!$E$4:$E$1223,_xlfn.XLOOKUP(A1042,SITE1!$C$4:$C$1223,SITE1!$F$4:$F$1223)),_xlpm.cleanRaw,SUBSTITUTE(SUBSTITUTE(_xlpm.raw,"_PIN","."),"PIN","."),_xlpm.mainPart,MID(_xlpm.cleanRaw,2,FIND(".",_xlpm.cleanRaw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1042" t="str">
        <f>_xlfn.LET(_xlpm.raw,_xlfn.XLOOKUP(A1042,SITE3!$C$4:$C$1223,SITE3!$E$4:$E$1223,_xlfn.XLOOKUP(A1042,SITE3!$C$4:$C$1223,SITE3!$F$4:$F$1223)),_xlpm.cleanRaw,SUBSTITUTE(_xlpm.raw,"_PIN","."),_xlpm.mainPart,MID(_xlpm.cleanRaw,2,FIND(".",_xlpm.cleanRaw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805076</v>
      </c>
      <c r="H1042" t="str">
        <f>_xlfn.LET(_xlpm.raw,_xlfn.XLOOKUP(A1042,SITE5!$C$4:$C$1223,SITE5!$E$4:$E$1223,_xlfn.XLOOKUP(A1042,SITE5!$C$4:$C$1223,SITE5!$F$4:$F$1223)),_xlpm.cleanRaw,SUBSTITUTE(_xlpm.raw,"_PIN","."),_xlpm.mainPart,MID(_xlpm.cleanRaw,2,FIND(".",_xlpm.cleanRaw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I1042" t="str">
        <f>_xlfn.LET(_xlpm.raw,_xlfn.XLOOKUP(A1042,SITE5!$C$4:$C$1223,SITE5!$E$4:$E$1223,_xlfn.XLOOKUP(A1042,SITE5!$C$4:$C$1223,SITE5!$F$4:$F$1223)),_xlpm.cleanRaw,SUBSTITUTE(_xlpm.raw,"_PIN","."),_xlpm.mainPart,MID(_xlpm.cleanRaw,2,FIND(".",_xlpm.cleanRaw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J1042" t="str">
        <f>""</f>
        <v/>
      </c>
      <c r="K1042" t="str">
        <f t="shared" si="16"/>
        <v>AT1;DDRDQ_IL06_NIL14[0];;128.38176;13.16736;608048;805076;701095;701095;</v>
      </c>
    </row>
    <row r="1043" spans="1:11">
      <c r="A1043" t="s">
        <v>1814</v>
      </c>
      <c r="B1043" t="str">
        <f>_xlfn.XLOOKUP(A1043,SITE1!$S$4:$S$1223,SITE1!$T$4:$T$1223)</f>
        <v>DDRDQ_IL06_NIL14[4]</v>
      </c>
      <c r="C1043" t="str" cm="1">
        <f t="array" ref="C1043">_xlfn.TEXTJOIN(",",TRUE,_xlfn.UNIQUE(TRANSPOSE(_xlfn.MAP(_xlfn.XLOOKUP(A1043,SITE1!$C$4:$C$1223,SITE1!$G$4:$L$1223),_xlfn.LAMBDA(_xlpm.x,IF(_xlpm.x&lt;&gt;"",TRIM(CLEAN(LEFT(_xlpm.x,FIND(".",_xlpm.x &amp; ".")-1))),""))))))</f>
        <v/>
      </c>
      <c r="D1043">
        <v>125.08992000000001</v>
      </c>
      <c r="E1043">
        <v>13.16736</v>
      </c>
      <c r="F1043" t="str">
        <f>_xlfn.LET(_xlpm.raw,_xlfn.XLOOKUP(A1043,SITE1!$C$4:$C$1223,SITE1!$E$4:$E$1223,_xlfn.XLOOKUP(A1043,SITE1!$C$4:$C$1223,SITE1!$F$4:$F$1223)),_xlpm.cleanRaw,SUBSTITUTE(SUBSTITUTE(_xlpm.raw,"_PIN","."),"PIN","."),_xlpm.mainPart,MID(_xlpm.cleanRaw,2,FIND(".",_xlpm.cleanRaw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1043" t="str">
        <f>_xlfn.LET(_xlpm.raw,_xlfn.XLOOKUP(A1043,SITE3!$C$4:$C$1223,SITE3!$E$4:$E$1223,_xlfn.XLOOKUP(A1043,SITE3!$C$4:$C$1223,SITE3!$F$4:$F$1223)),_xlpm.cleanRaw,SUBSTITUTE(_xlpm.raw,"_PIN","."),_xlpm.mainPart,MID(_xlpm.cleanRaw,2,FIND(".",_xlpm.cleanRaw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803100</v>
      </c>
      <c r="H1043" t="str">
        <f>_xlfn.LET(_xlpm.raw,_xlfn.XLOOKUP(A1043,SITE5!$C$4:$C$1223,SITE5!$E$4:$E$1223,_xlfn.XLOOKUP(A1043,SITE5!$C$4:$C$1223,SITE5!$F$4:$F$1223)),_xlpm.cleanRaw,SUBSTITUTE(_xlpm.raw,"_PIN","."),_xlpm.mainPart,MID(_xlpm.cleanRaw,2,FIND(".",_xlpm.cleanRaw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I1043" t="str">
        <f>_xlfn.LET(_xlpm.raw,_xlfn.XLOOKUP(A1043,SITE5!$C$4:$C$1223,SITE5!$E$4:$E$1223,_xlfn.XLOOKUP(A1043,SITE5!$C$4:$C$1223,SITE5!$F$4:$F$1223)),_xlpm.cleanRaw,SUBSTITUTE(_xlpm.raw,"_PIN","."),_xlpm.mainPart,MID(_xlpm.cleanRaw,2,FIND(".",_xlpm.cleanRaw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J1043" t="str">
        <f>""</f>
        <v/>
      </c>
      <c r="K1043" t="str">
        <f t="shared" si="16"/>
        <v>AT2;DDRDQ_IL06_NIL14[4];;125.08992;13.16736;608058;803100;701125;701125;</v>
      </c>
    </row>
    <row r="1044" spans="1:11">
      <c r="A1044" t="s">
        <v>1802</v>
      </c>
      <c r="B1044" t="str">
        <f>_xlfn.XLOOKUP(A1044,SITE1!$S$4:$S$1223,SITE1!$T$4:$T$1223)</f>
        <v>DDRDQ_IL06_NIL14[2]</v>
      </c>
      <c r="C1044" t="str" cm="1">
        <f t="array" ref="C1044">_xlfn.TEXTJOIN(",",TRUE,_xlfn.UNIQUE(TRANSPOSE(_xlfn.MAP(_xlfn.XLOOKUP(A1044,SITE1!$C$4:$C$1223,SITE1!$G$4:$L$1223),_xlfn.LAMBDA(_xlpm.x,IF(_xlpm.x&lt;&gt;"",TRIM(CLEAN(LEFT(_xlpm.x,FIND(".",_xlpm.x &amp; ".")-1))),""))))))</f>
        <v/>
      </c>
      <c r="D1044">
        <v>121.79808</v>
      </c>
      <c r="E1044">
        <v>13.16736</v>
      </c>
      <c r="F1044" t="str">
        <f>_xlfn.LET(_xlpm.raw,_xlfn.XLOOKUP(A1044,SITE1!$C$4:$C$1223,SITE1!$E$4:$E$1223,_xlfn.XLOOKUP(A1044,SITE1!$C$4:$C$1223,SITE1!$F$4:$F$1223)),_xlpm.cleanRaw,SUBSTITUTE(SUBSTITUTE(_xlpm.raw,"_PIN","."),"PIN","."),_xlpm.mainPart,MID(_xlpm.cleanRaw,2,FIND(".",_xlpm.cleanRaw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044" t="str">
        <f>_xlfn.LET(_xlpm.raw,_xlfn.XLOOKUP(A1044,SITE3!$C$4:$C$1223,SITE3!$E$4:$E$1223,_xlfn.XLOOKUP(A1044,SITE3!$C$4:$C$1223,SITE3!$F$4:$F$1223)),_xlpm.cleanRaw,SUBSTITUTE(_xlpm.raw,"_PIN","."),_xlpm.mainPart,MID(_xlpm.cleanRaw,2,FIND(".",_xlpm.cleanRaw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803102</v>
      </c>
      <c r="H1044" t="str">
        <f>_xlfn.LET(_xlpm.raw,_xlfn.XLOOKUP(A1044,SITE5!$C$4:$C$1223,SITE5!$E$4:$E$1223,_xlfn.XLOOKUP(A1044,SITE5!$C$4:$C$1223,SITE5!$F$4:$F$1223)),_xlpm.cleanRaw,SUBSTITUTE(_xlpm.raw,"_PIN","."),_xlpm.mainPart,MID(_xlpm.cleanRaw,2,FIND(".",_xlpm.cleanRaw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I1044" t="str">
        <f>_xlfn.LET(_xlpm.raw,_xlfn.XLOOKUP(A1044,SITE5!$C$4:$C$1223,SITE5!$E$4:$E$1223,_xlfn.XLOOKUP(A1044,SITE5!$C$4:$C$1223,SITE5!$F$4:$F$1223)),_xlpm.cleanRaw,SUBSTITUTE(_xlpm.raw,"_PIN","."),_xlpm.mainPart,MID(_xlpm.cleanRaw,2,FIND(".",_xlpm.cleanRaw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J1044" t="str">
        <f>""</f>
        <v/>
      </c>
      <c r="K1044" t="str">
        <f t="shared" si="16"/>
        <v>AT3;DDRDQ_IL06_NIL14[2];;121.79808;13.16736;608057;803102;701126;701126;</v>
      </c>
    </row>
    <row r="1045" spans="1:11">
      <c r="A1045" t="s">
        <v>4006</v>
      </c>
      <c r="B1045" t="str">
        <f>_xlfn.XLOOKUP(A1045,SITE1!$S$4:$S$1223,SITE1!$T$4:$T$1223)</f>
        <v>VSS</v>
      </c>
      <c r="C1045" t="str" cm="1">
        <f t="array" ref="C1045">_xlfn.TEXTJOIN(",",TRUE,_xlfn.UNIQUE(TRANSPOSE(_xlfn.MAP(_xlfn.XLOOKUP(A1045,SITE1!$C$4:$C$1223,SITE1!$G$4:$L$1223),_xlfn.LAMBDA(_xlpm.x,IF(_xlpm.x&lt;&gt;"",TRIM(CLEAN(LEFT(_xlpm.x,FIND(".",_xlpm.x &amp; ".")-1))),""))))))</f>
        <v/>
      </c>
      <c r="D1045">
        <v>118.50624000000001</v>
      </c>
      <c r="E1045">
        <v>13.16736</v>
      </c>
      <c r="F1045" t="str">
        <f>_xlfn.LET(_xlpm.raw,_xlfn.XLOOKUP(A1045,SITE1!$C$4:$C$1223,SITE1!$E$4:$E$1223,_xlfn.XLOOKUP(A1045,SITE1!$C$4:$C$1223,SITE1!$F$4:$F$1223)),_xlpm.cleanRaw,SUBSTITUTE(SUBSTITUTE(_xlpm.raw,"_PIN","."),"PIN","."),_xlpm.mainPart,MID(_xlpm.cleanRaw,2,FIND(".",_xlpm.cleanRaw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5" t="str">
        <f>_xlfn.LET(_xlpm.raw,_xlfn.XLOOKUP(A1045,SITE3!$C$4:$C$1223,SITE3!$E$4:$E$1223,_xlfn.XLOOKUP(A1045,SITE3!$C$4:$C$1223,SITE3!$F$4:$F$1223)),_xlpm.cleanRaw,SUBSTITUTE(_xlpm.raw,"_PIN","."),_xlpm.mainPart,MID(_xlpm.cleanRaw,2,FIND(".",_xlpm.cleanRaw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45" t="str">
        <f>_xlfn.LET(_xlpm.raw,_xlfn.XLOOKUP(A1045,SITE5!$C$4:$C$1223,SITE5!$E$4:$E$1223,_xlfn.XLOOKUP(A1045,SITE5!$C$4:$C$1223,SITE5!$F$4:$F$1223)),_xlpm.cleanRaw,SUBSTITUTE(_xlpm.raw,"_PIN","."),_xlpm.mainPart,MID(_xlpm.cleanRaw,2,FIND(".",_xlpm.cleanRaw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45" t="str">
        <f>_xlfn.LET(_xlpm.raw,_xlfn.XLOOKUP(A1045,SITE5!$C$4:$C$1223,SITE5!$E$4:$E$1223,_xlfn.XLOOKUP(A1045,SITE5!$C$4:$C$1223,SITE5!$F$4:$F$1223)),_xlpm.cleanRaw,SUBSTITUTE(_xlpm.raw,"_PIN","."),_xlpm.mainPart,MID(_xlpm.cleanRaw,2,FIND(".",_xlpm.cleanRaw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45" t="str">
        <f>""</f>
        <v/>
      </c>
      <c r="K1045" t="str">
        <f t="shared" si="16"/>
        <v>AT4;VSS;;118.50624;13.16736;;;;;</v>
      </c>
    </row>
    <row r="1046" spans="1:11">
      <c r="A1046" t="s">
        <v>2144</v>
      </c>
      <c r="B1046" t="str">
        <f>_xlfn.XLOOKUP(A1046,SITE1!$S$4:$S$1223,SITE1!$T$4:$T$1223)</f>
        <v>DDRDQ_IL15_NIL13[2]</v>
      </c>
      <c r="C1046" t="str" cm="1">
        <f t="array" ref="C1046">_xlfn.TEXTJOIN(",",TRUE,_xlfn.UNIQUE(TRANSPOSE(_xlfn.MAP(_xlfn.XLOOKUP(A1046,SITE1!$C$4:$C$1223,SITE1!$G$4:$L$1223),_xlfn.LAMBDA(_xlpm.x,IF(_xlpm.x&lt;&gt;"",TRIM(CLEAN(LEFT(_xlpm.x,FIND(".",_xlpm.x &amp; ".")-1))),""))))))</f>
        <v/>
      </c>
      <c r="D1046">
        <v>115.2144</v>
      </c>
      <c r="E1046">
        <v>13.16736</v>
      </c>
      <c r="F1046" t="str">
        <f>_xlfn.LET(_xlpm.raw,_xlfn.XLOOKUP(A1046,SITE1!$C$4:$C$1223,SITE1!$E$4:$E$1223,_xlfn.XLOOKUP(A1046,SITE1!$C$4:$C$1223,SITE1!$F$4:$F$1223)),_xlpm.cleanRaw,SUBSTITUTE(SUBSTITUTE(_xlpm.raw,"_PIN","."),"PIN","."),_xlpm.mainPart,MID(_xlpm.cleanRaw,2,FIND(".",_xlpm.cleanRaw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046" t="str">
        <f>_xlfn.LET(_xlpm.raw,_xlfn.XLOOKUP(A1046,SITE3!$C$4:$C$1223,SITE3!$E$4:$E$1223,_xlfn.XLOOKUP(A1046,SITE3!$C$4:$C$1223,SITE3!$F$4:$F$1223)),_xlpm.cleanRaw,SUBSTITUTE(_xlpm.raw,"_PIN","."),_xlpm.mainPart,MID(_xlpm.cleanRaw,2,FIND(".",_xlpm.cleanRaw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804003</v>
      </c>
      <c r="H1046" t="str">
        <f>_xlfn.LET(_xlpm.raw,_xlfn.XLOOKUP(A1046,SITE5!$C$4:$C$1223,SITE5!$E$4:$E$1223,_xlfn.XLOOKUP(A1046,SITE5!$C$4:$C$1223,SITE5!$F$4:$F$1223)),_xlpm.cleanRaw,SUBSTITUTE(_xlpm.raw,"_PIN","."),_xlpm.mainPart,MID(_xlpm.cleanRaw,2,FIND(".",_xlpm.cleanRaw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I1046" t="str">
        <f>_xlfn.LET(_xlpm.raw,_xlfn.XLOOKUP(A1046,SITE5!$C$4:$C$1223,SITE5!$E$4:$E$1223,_xlfn.XLOOKUP(A1046,SITE5!$C$4:$C$1223,SITE5!$F$4:$F$1223)),_xlpm.cleanRaw,SUBSTITUTE(_xlpm.raw,"_PIN","."),_xlpm.mainPart,MID(_xlpm.cleanRaw,2,FIND(".",_xlpm.cleanRaw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J1046" t="str">
        <f>""</f>
        <v/>
      </c>
      <c r="K1046" t="str">
        <f t="shared" si="16"/>
        <v>AT5;DDRDQ_IL15_NIL13[2];;115.2144;13.16736;608043;804003;705041;705041;</v>
      </c>
    </row>
    <row r="1047" spans="1:11">
      <c r="A1047" t="s">
        <v>2150</v>
      </c>
      <c r="B1047" t="str">
        <f>_xlfn.XLOOKUP(A1047,SITE1!$S$4:$S$1223,SITE1!$T$4:$T$1223)</f>
        <v>DDRDQ_IL15_NIL13[3]</v>
      </c>
      <c r="C1047" t="str" cm="1">
        <f t="array" ref="C1047">_xlfn.TEXTJOIN(",",TRUE,_xlfn.UNIQUE(TRANSPOSE(_xlfn.MAP(_xlfn.XLOOKUP(A1047,SITE1!$C$4:$C$1223,SITE1!$G$4:$L$1223),_xlfn.LAMBDA(_xlpm.x,IF(_xlpm.x&lt;&gt;"",TRIM(CLEAN(LEFT(_xlpm.x,FIND(".",_xlpm.x &amp; ".")-1))),""))))))</f>
        <v/>
      </c>
      <c r="D1047">
        <v>111.92256</v>
      </c>
      <c r="E1047">
        <v>13.16736</v>
      </c>
      <c r="F1047" t="str">
        <f>_xlfn.LET(_xlpm.raw,_xlfn.XLOOKUP(A1047,SITE1!$C$4:$C$1223,SITE1!$E$4:$E$1223,_xlfn.XLOOKUP(A1047,SITE1!$C$4:$C$1223,SITE1!$F$4:$F$1223)),_xlpm.cleanRaw,SUBSTITUTE(SUBSTITUTE(_xlpm.raw,"_PIN","."),"PIN","."),_xlpm.mainPart,MID(_xlpm.cleanRaw,2,FIND(".",_xlpm.cleanRaw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1047" t="str">
        <f>_xlfn.LET(_xlpm.raw,_xlfn.XLOOKUP(A1047,SITE3!$C$4:$C$1223,SITE3!$E$4:$E$1223,_xlfn.XLOOKUP(A1047,SITE3!$C$4:$C$1223,SITE3!$F$4:$F$1223)),_xlpm.cleanRaw,SUBSTITUTE(_xlpm.raw,"_PIN","."),_xlpm.mainPart,MID(_xlpm.cleanRaw,2,FIND(".",_xlpm.cleanRaw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804001</v>
      </c>
      <c r="H1047" t="str">
        <f>_xlfn.LET(_xlpm.raw,_xlfn.XLOOKUP(A1047,SITE5!$C$4:$C$1223,SITE5!$E$4:$E$1223,_xlfn.XLOOKUP(A1047,SITE5!$C$4:$C$1223,SITE5!$F$4:$F$1223)),_xlpm.cleanRaw,SUBSTITUTE(_xlpm.raw,"_PIN","."),_xlpm.mainPart,MID(_xlpm.cleanRaw,2,FIND(".",_xlpm.cleanRaw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I1047" t="str">
        <f>_xlfn.LET(_xlpm.raw,_xlfn.XLOOKUP(A1047,SITE5!$C$4:$C$1223,SITE5!$E$4:$E$1223,_xlfn.XLOOKUP(A1047,SITE5!$C$4:$C$1223,SITE5!$F$4:$F$1223)),_xlpm.cleanRaw,SUBSTITUTE(_xlpm.raw,"_PIN","."),_xlpm.mainPart,MID(_xlpm.cleanRaw,2,FIND(".",_xlpm.cleanRaw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J1047" t="str">
        <f>""</f>
        <v/>
      </c>
      <c r="K1047" t="str">
        <f t="shared" si="16"/>
        <v>AT6;DDRDQ_IL15_NIL13[3];;111.92256;13.16736;608041;804001;705042;705042;</v>
      </c>
    </row>
    <row r="1048" spans="1:11">
      <c r="A1048" t="s">
        <v>2162</v>
      </c>
      <c r="B1048" t="str">
        <f>_xlfn.XLOOKUP(A1048,SITE1!$S$4:$S$1223,SITE1!$T$4:$T$1223)</f>
        <v>DDRDQ_IL15_NIL13[5]</v>
      </c>
      <c r="C1048" t="str" cm="1">
        <f t="array" ref="C1048">_xlfn.TEXTJOIN(",",TRUE,_xlfn.UNIQUE(TRANSPOSE(_xlfn.MAP(_xlfn.XLOOKUP(A1048,SITE1!$C$4:$C$1223,SITE1!$G$4:$L$1223),_xlfn.LAMBDA(_xlpm.x,IF(_xlpm.x&lt;&gt;"",TRIM(CLEAN(LEFT(_xlpm.x,FIND(".",_xlpm.x &amp; ".")-1))),""))))))</f>
        <v/>
      </c>
      <c r="D1048">
        <v>108.63072</v>
      </c>
      <c r="E1048">
        <v>13.16736</v>
      </c>
      <c r="F1048" t="str">
        <f>_xlfn.LET(_xlpm.raw,_xlfn.XLOOKUP(A1048,SITE1!$C$4:$C$1223,SITE1!$E$4:$E$1223,_xlfn.XLOOKUP(A1048,SITE1!$C$4:$C$1223,SITE1!$F$4:$F$1223)),_xlpm.cleanRaw,SUBSTITUTE(SUBSTITUTE(_xlpm.raw,"_PIN","."),"PIN","."),_xlpm.mainPart,MID(_xlpm.cleanRaw,2,FIND(".",_xlpm.cleanRaw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1048" t="str">
        <f>_xlfn.LET(_xlpm.raw,_xlfn.XLOOKUP(A1048,SITE3!$C$4:$C$1223,SITE3!$E$4:$E$1223,_xlfn.XLOOKUP(A1048,SITE3!$C$4:$C$1223,SITE3!$F$4:$F$1223)),_xlpm.cleanRaw,SUBSTITUTE(_xlpm.raw,"_PIN","."),_xlpm.mainPart,MID(_xlpm.cleanRaw,2,FIND(".",_xlpm.cleanRaw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804033</v>
      </c>
      <c r="H1048" t="str">
        <f>_xlfn.LET(_xlpm.raw,_xlfn.XLOOKUP(A1048,SITE5!$C$4:$C$1223,SITE5!$E$4:$E$1223,_xlfn.XLOOKUP(A1048,SITE5!$C$4:$C$1223,SITE5!$F$4:$F$1223)),_xlpm.cleanRaw,SUBSTITUTE(_xlpm.raw,"_PIN","."),_xlpm.mainPart,MID(_xlpm.cleanRaw,2,FIND(".",_xlpm.cleanRaw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I1048" t="str">
        <f>_xlfn.LET(_xlpm.raw,_xlfn.XLOOKUP(A1048,SITE5!$C$4:$C$1223,SITE5!$E$4:$E$1223,_xlfn.XLOOKUP(A1048,SITE5!$C$4:$C$1223,SITE5!$F$4:$F$1223)),_xlpm.cleanRaw,SUBSTITUTE(_xlpm.raw,"_PIN","."),_xlpm.mainPart,MID(_xlpm.cleanRaw,2,FIND(".",_xlpm.cleanRaw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J1048" t="str">
        <f>""</f>
        <v/>
      </c>
      <c r="K1048" t="str">
        <f t="shared" si="16"/>
        <v>AT7;DDRDQ_IL15_NIL13[5];;108.63072;13.16736;608042;804033;704128;704128;</v>
      </c>
    </row>
    <row r="1049" spans="1:11">
      <c r="A1049" t="s">
        <v>2138</v>
      </c>
      <c r="B1049" t="str">
        <f>_xlfn.XLOOKUP(A1049,SITE1!$S$4:$S$1223,SITE1!$T$4:$T$1223)</f>
        <v>DDRDQ_IL15_NIL13[1]</v>
      </c>
      <c r="C1049" t="str" cm="1">
        <f t="array" ref="C1049">_xlfn.TEXTJOIN(",",TRUE,_xlfn.UNIQUE(TRANSPOSE(_xlfn.MAP(_xlfn.XLOOKUP(A1049,SITE1!$C$4:$C$1223,SITE1!$G$4:$L$1223),_xlfn.LAMBDA(_xlpm.x,IF(_xlpm.x&lt;&gt;"",TRIM(CLEAN(LEFT(_xlpm.x,FIND(".",_xlpm.x &amp; ".")-1))),""))))))</f>
        <v/>
      </c>
      <c r="D1049">
        <v>105.33887999999899</v>
      </c>
      <c r="E1049">
        <v>13.16736</v>
      </c>
      <c r="F1049" t="str">
        <f>_xlfn.LET(_xlpm.raw,_xlfn.XLOOKUP(A1049,SITE1!$C$4:$C$1223,SITE1!$E$4:$E$1223,_xlfn.XLOOKUP(A1049,SITE1!$C$4:$C$1223,SITE1!$F$4:$F$1223)),_xlpm.cleanRaw,SUBSTITUTE(SUBSTITUTE(_xlpm.raw,"_PIN","."),"PIN","."),_xlpm.mainPart,MID(_xlpm.cleanRaw,2,FIND(".",_xlpm.cleanRaw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1049" t="str">
        <f>_xlfn.LET(_xlpm.raw,_xlfn.XLOOKUP(A1049,SITE3!$C$4:$C$1223,SITE3!$E$4:$E$1223,_xlfn.XLOOKUP(A1049,SITE3!$C$4:$C$1223,SITE3!$F$4:$F$1223)),_xlpm.cleanRaw,SUBSTITUTE(_xlpm.raw,"_PIN","."),_xlpm.mainPart,MID(_xlpm.cleanRaw,2,FIND(".",_xlpm.cleanRaw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804034</v>
      </c>
      <c r="H1049" t="str">
        <f>_xlfn.LET(_xlpm.raw,_xlfn.XLOOKUP(A1049,SITE5!$C$4:$C$1223,SITE5!$E$4:$E$1223,_xlfn.XLOOKUP(A1049,SITE5!$C$4:$C$1223,SITE5!$F$4:$F$1223)),_xlpm.cleanRaw,SUBSTITUTE(_xlpm.raw,"_PIN","."),_xlpm.mainPart,MID(_xlpm.cleanRaw,2,FIND(".",_xlpm.cleanRaw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I1049" t="str">
        <f>_xlfn.LET(_xlpm.raw,_xlfn.XLOOKUP(A1049,SITE5!$C$4:$C$1223,SITE5!$E$4:$E$1223,_xlfn.XLOOKUP(A1049,SITE5!$C$4:$C$1223,SITE5!$F$4:$F$1223)),_xlpm.cleanRaw,SUBSTITUTE(_xlpm.raw,"_PIN","."),_xlpm.mainPart,MID(_xlpm.cleanRaw,2,FIND(".",_xlpm.cleanRaw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J1049" t="str">
        <f>""</f>
        <v/>
      </c>
      <c r="K1049" t="str">
        <f t="shared" si="16"/>
        <v>AT8;DDRDQ_IL15_NIL13[1];;105.338879999999;13.16736;608044;804034;704127;704127;</v>
      </c>
    </row>
    <row r="1050" spans="1:11">
      <c r="A1050" t="s">
        <v>4007</v>
      </c>
      <c r="B1050" t="str">
        <f>_xlfn.XLOOKUP(A1050,SITE1!$S$4:$S$1223,SITE1!$T$4:$T$1223)</f>
        <v>VSS</v>
      </c>
      <c r="C1050" t="str" cm="1">
        <f t="array" ref="C1050">_xlfn.TEXTJOIN(",",TRUE,_xlfn.UNIQUE(TRANSPOSE(_xlfn.MAP(_xlfn.XLOOKUP(A1050,SITE1!$C$4:$C$1223,SITE1!$G$4:$L$1223),_xlfn.LAMBDA(_xlpm.x,IF(_xlpm.x&lt;&gt;"",TRIM(CLEAN(LEFT(_xlpm.x,FIND(".",_xlpm.x &amp; ".")-1))),""))))))</f>
        <v/>
      </c>
      <c r="D1050">
        <v>102.04704</v>
      </c>
      <c r="E1050">
        <v>13.16736</v>
      </c>
      <c r="F1050" t="str">
        <f>_xlfn.LET(_xlpm.raw,_xlfn.XLOOKUP(A1050,SITE1!$C$4:$C$1223,SITE1!$E$4:$E$1223,_xlfn.XLOOKUP(A1050,SITE1!$C$4:$C$1223,SITE1!$F$4:$F$1223)),_xlpm.cleanRaw,SUBSTITUTE(SUBSTITUTE(_xlpm.raw,"_PIN","."),"PIN","."),_xlpm.mainPart,MID(_xlpm.cleanRaw,2,FIND(".",_xlpm.cleanRaw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0" t="str">
        <f>_xlfn.LET(_xlpm.raw,_xlfn.XLOOKUP(A1050,SITE3!$C$4:$C$1223,SITE3!$E$4:$E$1223,_xlfn.XLOOKUP(A1050,SITE3!$C$4:$C$1223,SITE3!$F$4:$F$1223)),_xlpm.cleanRaw,SUBSTITUTE(_xlpm.raw,"_PIN","."),_xlpm.mainPart,MID(_xlpm.cleanRaw,2,FIND(".",_xlpm.cleanRaw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0" t="str">
        <f>_xlfn.LET(_xlpm.raw,_xlfn.XLOOKUP(A1050,SITE5!$C$4:$C$1223,SITE5!$E$4:$E$1223,_xlfn.XLOOKUP(A1050,SITE5!$C$4:$C$1223,SITE5!$F$4:$F$1223)),_xlpm.cleanRaw,SUBSTITUTE(_xlpm.raw,"_PIN","."),_xlpm.mainPart,MID(_xlpm.cleanRaw,2,FIND(".",_xlpm.cleanRaw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0" t="str">
        <f>_xlfn.LET(_xlpm.raw,_xlfn.XLOOKUP(A1050,SITE5!$C$4:$C$1223,SITE5!$E$4:$E$1223,_xlfn.XLOOKUP(A1050,SITE5!$C$4:$C$1223,SITE5!$F$4:$F$1223)),_xlpm.cleanRaw,SUBSTITUTE(_xlpm.raw,"_PIN","."),_xlpm.mainPart,MID(_xlpm.cleanRaw,2,FIND(".",_xlpm.cleanRaw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0" t="str">
        <f>""</f>
        <v/>
      </c>
      <c r="K1050" t="str">
        <f t="shared" si="16"/>
        <v>AT9;VSS;;102.04704;13.16736;;;;;</v>
      </c>
    </row>
    <row r="1051" spans="1:11">
      <c r="A1051" t="s">
        <v>2095</v>
      </c>
      <c r="B1051" t="str">
        <f>_xlfn.XLOOKUP(A1051,SITE1!$S$4:$S$1223,SITE1!$T$4:$T$1223)</f>
        <v>DDRDQ_IL14_NIL12[2]</v>
      </c>
      <c r="C1051" t="str" cm="1">
        <f t="array" ref="C1051">_xlfn.TEXTJOIN(",",TRUE,_xlfn.UNIQUE(TRANSPOSE(_xlfn.MAP(_xlfn.XLOOKUP(A1051,SITE1!$C$4:$C$1223,SITE1!$G$4:$L$1223),_xlfn.LAMBDA(_xlpm.x,IF(_xlpm.x&lt;&gt;"",TRIM(CLEAN(LEFT(_xlpm.x,FIND(".",_xlpm.x &amp; ".")-1))),""))))))</f>
        <v/>
      </c>
      <c r="D1051">
        <v>98.755200000000002</v>
      </c>
      <c r="E1051">
        <v>13.16736</v>
      </c>
      <c r="F1051" t="str">
        <f>_xlfn.LET(_xlpm.raw,_xlfn.XLOOKUP(A1051,SITE1!$C$4:$C$1223,SITE1!$E$4:$E$1223,_xlfn.XLOOKUP(A1051,SITE1!$C$4:$C$1223,SITE1!$F$4:$F$1223)),_xlpm.cleanRaw,SUBSTITUTE(SUBSTITUTE(_xlpm.raw,"_PIN","."),"PIN","."),_xlpm.mainPart,MID(_xlpm.cleanRaw,2,FIND(".",_xlpm.cleanRaw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1051" t="str">
        <f>_xlfn.LET(_xlpm.raw,_xlfn.XLOOKUP(A1051,SITE3!$C$4:$C$1223,SITE3!$E$4:$E$1223,_xlfn.XLOOKUP(A1051,SITE3!$C$4:$C$1223,SITE3!$F$4:$F$1223)),_xlpm.cleanRaw,SUBSTITUTE(_xlpm.raw,"_PIN","."),_xlpm.mainPart,MID(_xlpm.cleanRaw,2,FIND(".",_xlpm.cleanRaw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804030</v>
      </c>
      <c r="H1051" t="str">
        <f>_xlfn.LET(_xlpm.raw,_xlfn.XLOOKUP(A1051,SITE5!$C$4:$C$1223,SITE5!$E$4:$E$1223,_xlfn.XLOOKUP(A1051,SITE5!$C$4:$C$1223,SITE5!$F$4:$F$1223)),_xlpm.cleanRaw,SUBSTITUTE(_xlpm.raw,"_PIN","."),_xlpm.mainPart,MID(_xlpm.cleanRaw,2,FIND(".",_xlpm.cleanRaw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I1051" t="str">
        <f>_xlfn.LET(_xlpm.raw,_xlfn.XLOOKUP(A1051,SITE5!$C$4:$C$1223,SITE5!$E$4:$E$1223,_xlfn.XLOOKUP(A1051,SITE5!$C$4:$C$1223,SITE5!$F$4:$F$1223)),_xlpm.cleanRaw,SUBSTITUTE(_xlpm.raw,"_PIN","."),_xlpm.mainPart,MID(_xlpm.cleanRaw,2,FIND(".",_xlpm.cleanRaw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J1051" t="str">
        <f>""</f>
        <v/>
      </c>
      <c r="K1051" t="str">
        <f t="shared" si="16"/>
        <v>AT10;DDRDQ_IL14_NIL12[2];;98.7552;13.16736;607033;804030;703033;703033;</v>
      </c>
    </row>
    <row r="1052" spans="1:11">
      <c r="A1052" t="s">
        <v>2113</v>
      </c>
      <c r="B1052" t="str">
        <f>_xlfn.XLOOKUP(A1052,SITE1!$S$4:$S$1223,SITE1!$T$4:$T$1223)</f>
        <v>DDRDQ_IL14_NIL12[5]</v>
      </c>
      <c r="C1052" t="str" cm="1">
        <f t="array" ref="C1052">_xlfn.TEXTJOIN(",",TRUE,_xlfn.UNIQUE(TRANSPOSE(_xlfn.MAP(_xlfn.XLOOKUP(A1052,SITE1!$C$4:$C$1223,SITE1!$G$4:$L$1223),_xlfn.LAMBDA(_xlpm.x,IF(_xlpm.x&lt;&gt;"",TRIM(CLEAN(LEFT(_xlpm.x,FIND(".",_xlpm.x &amp; ".")-1))),""))))))</f>
        <v/>
      </c>
      <c r="D1052">
        <v>95.463359999999597</v>
      </c>
      <c r="E1052">
        <v>13.16736</v>
      </c>
      <c r="F1052" t="str">
        <f>_xlfn.LET(_xlpm.raw,_xlfn.XLOOKUP(A1052,SITE1!$C$4:$C$1223,SITE1!$E$4:$E$1223,_xlfn.XLOOKUP(A1052,SITE1!$C$4:$C$1223,SITE1!$F$4:$F$1223)),_xlpm.cleanRaw,SUBSTITUTE(SUBSTITUTE(_xlpm.raw,"_PIN","."),"PIN","."),_xlpm.mainPart,MID(_xlpm.cleanRaw,2,FIND(".",_xlpm.cleanRaw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1052" t="str">
        <f>_xlfn.LET(_xlpm.raw,_xlfn.XLOOKUP(A1052,SITE3!$C$4:$C$1223,SITE3!$E$4:$E$1223,_xlfn.XLOOKUP(A1052,SITE3!$C$4:$C$1223,SITE3!$F$4:$F$1223)),_xlpm.cleanRaw,SUBSTITUTE(_xlpm.raw,"_PIN","."),_xlpm.mainPart,MID(_xlpm.cleanRaw,2,FIND(".",_xlpm.cleanRaw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804028</v>
      </c>
      <c r="H1052" t="str">
        <f>_xlfn.LET(_xlpm.raw,_xlfn.XLOOKUP(A1052,SITE5!$C$4:$C$1223,SITE5!$E$4:$E$1223,_xlfn.XLOOKUP(A1052,SITE5!$C$4:$C$1223,SITE5!$F$4:$F$1223)),_xlpm.cleanRaw,SUBSTITUTE(_xlpm.raw,"_PIN","."),_xlpm.mainPart,MID(_xlpm.cleanRaw,2,FIND(".",_xlpm.cleanRaw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I1052" t="str">
        <f>_xlfn.LET(_xlpm.raw,_xlfn.XLOOKUP(A1052,SITE5!$C$4:$C$1223,SITE5!$E$4:$E$1223,_xlfn.XLOOKUP(A1052,SITE5!$C$4:$C$1223,SITE5!$F$4:$F$1223)),_xlpm.cleanRaw,SUBSTITUTE(_xlpm.raw,"_PIN","."),_xlpm.mainPart,MID(_xlpm.cleanRaw,2,FIND(".",_xlpm.cleanRaw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J1052" t="str">
        <f>""</f>
        <v/>
      </c>
      <c r="K1052" t="str">
        <f t="shared" si="16"/>
        <v>AT11;DDRDQ_IL14_NIL12[5];;95.4633599999996;13.16736;607031;804028;703031;703031;</v>
      </c>
    </row>
    <row r="1053" spans="1:11">
      <c r="A1053" t="s">
        <v>2083</v>
      </c>
      <c r="B1053" t="str">
        <f>_xlfn.XLOOKUP(A1053,SITE1!$S$4:$S$1223,SITE1!$T$4:$T$1223)</f>
        <v>DDRDQ_IL14_NIL12[0]</v>
      </c>
      <c r="C1053" t="str" cm="1">
        <f t="array" ref="C1053">_xlfn.TEXTJOIN(",",TRUE,_xlfn.UNIQUE(TRANSPOSE(_xlfn.MAP(_xlfn.XLOOKUP(A1053,SITE1!$C$4:$C$1223,SITE1!$G$4:$L$1223),_xlfn.LAMBDA(_xlpm.x,IF(_xlpm.x&lt;&gt;"",TRIM(CLEAN(LEFT(_xlpm.x,FIND(".",_xlpm.x &amp; ".")-1))),""))))))</f>
        <v/>
      </c>
      <c r="D1053">
        <v>92.171519999999603</v>
      </c>
      <c r="E1053">
        <v>13.16736</v>
      </c>
      <c r="F1053" t="str">
        <f>_xlfn.LET(_xlpm.raw,_xlfn.XLOOKUP(A1053,SITE1!$C$4:$C$1223,SITE1!$E$4:$E$1223,_xlfn.XLOOKUP(A1053,SITE1!$C$4:$C$1223,SITE1!$F$4:$F$1223)),_xlpm.cleanRaw,SUBSTITUTE(SUBSTITUTE(_xlpm.raw,"_PIN","."),"PIN","."),_xlpm.mainPart,MID(_xlpm.cleanRaw,2,FIND(".",_xlpm.cleanRaw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1053" t="str">
        <f>_xlfn.LET(_xlpm.raw,_xlfn.XLOOKUP(A1053,SITE3!$C$4:$C$1223,SITE3!$E$4:$E$1223,_xlfn.XLOOKUP(A1053,SITE3!$C$4:$C$1223,SITE3!$F$4:$F$1223)),_xlpm.cleanRaw,SUBSTITUTE(_xlpm.raw,"_PIN","."),_xlpm.mainPart,MID(_xlpm.cleanRaw,2,FIND(".",_xlpm.cleanRaw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803106</v>
      </c>
      <c r="H1053" t="str">
        <f>_xlfn.LET(_xlpm.raw,_xlfn.XLOOKUP(A1053,SITE5!$C$4:$C$1223,SITE5!$E$4:$E$1223,_xlfn.XLOOKUP(A1053,SITE5!$C$4:$C$1223,SITE5!$F$4:$F$1223)),_xlpm.cleanRaw,SUBSTITUTE(_xlpm.raw,"_PIN","."),_xlpm.mainPart,MID(_xlpm.cleanRaw,2,FIND(".",_xlpm.cleanRaw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I1053" t="str">
        <f>_xlfn.LET(_xlpm.raw,_xlfn.XLOOKUP(A1053,SITE5!$C$4:$C$1223,SITE5!$E$4:$E$1223,_xlfn.XLOOKUP(A1053,SITE5!$C$4:$C$1223,SITE5!$F$4:$F$1223)),_xlpm.cleanRaw,SUBSTITUTE(_xlpm.raw,"_PIN","."),_xlpm.mainPart,MID(_xlpm.cleanRaw,2,FIND(".",_xlpm.cleanRaw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J1053" t="str">
        <f>""</f>
        <v/>
      </c>
      <c r="K1053" t="str">
        <f t="shared" si="16"/>
        <v>AT12;DDRDQ_IL14_NIL12[0];;92.1715199999996;13.16736;607032;803106;703032;703032;</v>
      </c>
    </row>
    <row r="1054" spans="1:11">
      <c r="A1054" t="s">
        <v>3995</v>
      </c>
      <c r="B1054" t="str">
        <f>_xlfn.XLOOKUP(A1054,SITE1!$S$4:$S$1223,SITE1!$T$4:$T$1223)</f>
        <v>VSS</v>
      </c>
      <c r="C1054" t="str" cm="1">
        <f t="array" ref="C1054">_xlfn.TEXTJOIN(",",TRUE,_xlfn.UNIQUE(TRANSPOSE(_xlfn.MAP(_xlfn.XLOOKUP(A1054,SITE1!$C$4:$C$1223,SITE1!$G$4:$L$1223),_xlfn.LAMBDA(_xlpm.x,IF(_xlpm.x&lt;&gt;"",TRIM(CLEAN(LEFT(_xlpm.x,FIND(".",_xlpm.x &amp; ".")-1))),""))))))</f>
        <v/>
      </c>
      <c r="D1054">
        <v>88.879679999999595</v>
      </c>
      <c r="E1054">
        <v>13.16736</v>
      </c>
      <c r="F1054" t="str">
        <f>_xlfn.LET(_xlpm.raw,_xlfn.XLOOKUP(A1054,SITE1!$C$4:$C$1223,SITE1!$E$4:$E$1223,_xlfn.XLOOKUP(A1054,SITE1!$C$4:$C$1223,SITE1!$F$4:$F$1223)),_xlpm.cleanRaw,SUBSTITUTE(SUBSTITUTE(_xlpm.raw,"_PIN","."),"PIN","."),_xlpm.mainPart,MID(_xlpm.cleanRaw,2,FIND(".",_xlpm.cleanRaw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4" t="str">
        <f>_xlfn.LET(_xlpm.raw,_xlfn.XLOOKUP(A1054,SITE3!$C$4:$C$1223,SITE3!$E$4:$E$1223,_xlfn.XLOOKUP(A1054,SITE3!$C$4:$C$1223,SITE3!$F$4:$F$1223)),_xlpm.cleanRaw,SUBSTITUTE(_xlpm.raw,"_PIN","."),_xlpm.mainPart,MID(_xlpm.cleanRaw,2,FIND(".",_xlpm.cleanRaw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4" t="str">
        <f>_xlfn.LET(_xlpm.raw,_xlfn.XLOOKUP(A1054,SITE5!$C$4:$C$1223,SITE5!$E$4:$E$1223,_xlfn.XLOOKUP(A1054,SITE5!$C$4:$C$1223,SITE5!$F$4:$F$1223)),_xlpm.cleanRaw,SUBSTITUTE(_xlpm.raw,"_PIN","."),_xlpm.mainPart,MID(_xlpm.cleanRaw,2,FIND(".",_xlpm.cleanRaw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4" t="str">
        <f>_xlfn.LET(_xlpm.raw,_xlfn.XLOOKUP(A1054,SITE5!$C$4:$C$1223,SITE5!$E$4:$E$1223,_xlfn.XLOOKUP(A1054,SITE5!$C$4:$C$1223,SITE5!$F$4:$F$1223)),_xlpm.cleanRaw,SUBSTITUTE(_xlpm.raw,"_PIN","."),_xlpm.mainPart,MID(_xlpm.cleanRaw,2,FIND(".",_xlpm.cleanRaw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4" t="str">
        <f>""</f>
        <v/>
      </c>
      <c r="K1054" t="str">
        <f t="shared" si="16"/>
        <v>AT13;VSS;;88.8796799999996;13.16736;;;;;</v>
      </c>
    </row>
    <row r="1055" spans="1:11">
      <c r="A1055" t="s">
        <v>1139</v>
      </c>
      <c r="B1055" t="str">
        <f>_xlfn.XLOOKUP(A1055,SITE1!$S$4:$S$1223,SITE1!$T$4:$T$1223)</f>
        <v>DDR0_ODT[3]</v>
      </c>
      <c r="C1055" t="str" cm="1">
        <f t="array" ref="C1055">_xlfn.TEXTJOIN(",",TRUE,_xlfn.UNIQUE(TRANSPOSE(_xlfn.MAP(_xlfn.XLOOKUP(A1055,SITE1!$C$4:$C$1223,SITE1!$G$4:$L$1223),_xlfn.LAMBDA(_xlpm.x,IF(_xlpm.x&lt;&gt;"",TRIM(CLEAN(LEFT(_xlpm.x,FIND(".",_xlpm.x &amp; ".")-1))),""))))))</f>
        <v/>
      </c>
      <c r="D1055">
        <v>85.58784</v>
      </c>
      <c r="E1055">
        <v>13.16736</v>
      </c>
      <c r="F1055" t="str">
        <f>_xlfn.LET(_xlpm.raw,_xlfn.XLOOKUP(A1055,SITE1!$C$4:$C$1223,SITE1!$E$4:$E$1223,_xlfn.XLOOKUP(A1055,SITE1!$C$4:$C$1223,SITE1!$F$4:$F$1223)),_xlpm.cleanRaw,SUBSTITUTE(SUBSTITUTE(_xlpm.raw,"_PIN","."),"PIN","."),_xlpm.mainPart,MID(_xlpm.cleanRaw,2,FIND(".",_xlpm.cleanRaw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1055" t="str">
        <f>_xlfn.LET(_xlpm.raw,_xlfn.XLOOKUP(A1055,SITE3!$C$4:$C$1223,SITE3!$E$4:$E$1223,_xlfn.XLOOKUP(A1055,SITE3!$C$4:$C$1223,SITE3!$F$4:$F$1223)),_xlpm.cleanRaw,SUBSTITUTE(_xlpm.raw,"_PIN","."),_xlpm.mainPart,MID(_xlpm.cleanRaw,2,FIND(".",_xlpm.cleanRaw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806111</v>
      </c>
      <c r="H1055" t="str">
        <f>_xlfn.LET(_xlpm.raw,_xlfn.XLOOKUP(A1055,SITE5!$C$4:$C$1223,SITE5!$E$4:$E$1223,_xlfn.XLOOKUP(A1055,SITE5!$C$4:$C$1223,SITE5!$F$4:$F$1223)),_xlpm.cleanRaw,SUBSTITUTE(_xlpm.raw,"_PIN","."),_xlpm.mainPart,MID(_xlpm.cleanRaw,2,FIND(".",_xlpm.cleanRaw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I1055" t="str">
        <f>_xlfn.LET(_xlpm.raw,_xlfn.XLOOKUP(A1055,SITE5!$C$4:$C$1223,SITE5!$E$4:$E$1223,_xlfn.XLOOKUP(A1055,SITE5!$C$4:$C$1223,SITE5!$F$4:$F$1223)),_xlpm.cleanRaw,SUBSTITUTE(_xlpm.raw,"_PIN","."),_xlpm.mainPart,MID(_xlpm.cleanRaw,2,FIND(".",_xlpm.cleanRaw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J1055" t="str">
        <f>""</f>
        <v/>
      </c>
      <c r="K1055" t="str">
        <f t="shared" si="16"/>
        <v>AT14;DDR0_ODT[3];;85.58784;13.16736;609107;806111;701097;701097;</v>
      </c>
    </row>
    <row r="1056" spans="1:11">
      <c r="A1056" t="s">
        <v>3996</v>
      </c>
      <c r="B1056" t="str">
        <f>_xlfn.XLOOKUP(A1056,SITE1!$S$4:$S$1223,SITE1!$T$4:$T$1223)</f>
        <v>VSS</v>
      </c>
      <c r="C1056" t="str" cm="1">
        <f t="array" ref="C1056">_xlfn.TEXTJOIN(",",TRUE,_xlfn.UNIQUE(TRANSPOSE(_xlfn.MAP(_xlfn.XLOOKUP(A1056,SITE1!$C$4:$C$1223,SITE1!$G$4:$L$1223),_xlfn.LAMBDA(_xlpm.x,IF(_xlpm.x&lt;&gt;"",TRIM(CLEAN(LEFT(_xlpm.x,FIND(".",_xlpm.x &amp; ".")-1))),""))))))</f>
        <v/>
      </c>
      <c r="D1056">
        <v>82.296000000000006</v>
      </c>
      <c r="E1056">
        <v>13.16736</v>
      </c>
      <c r="F1056" t="str">
        <f>_xlfn.LET(_xlpm.raw,_xlfn.XLOOKUP(A1056,SITE1!$C$4:$C$1223,SITE1!$E$4:$E$1223,_xlfn.XLOOKUP(A1056,SITE1!$C$4:$C$1223,SITE1!$F$4:$F$1223)),_xlpm.cleanRaw,SUBSTITUTE(SUBSTITUTE(_xlpm.raw,"_PIN","."),"PIN","."),_xlpm.mainPart,MID(_xlpm.cleanRaw,2,FIND(".",_xlpm.cleanRaw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6" t="str">
        <f>_xlfn.LET(_xlpm.raw,_xlfn.XLOOKUP(A1056,SITE3!$C$4:$C$1223,SITE3!$E$4:$E$1223,_xlfn.XLOOKUP(A1056,SITE3!$C$4:$C$1223,SITE3!$F$4:$F$1223)),_xlpm.cleanRaw,SUBSTITUTE(_xlpm.raw,"_PIN","."),_xlpm.mainPart,MID(_xlpm.cleanRaw,2,FIND(".",_xlpm.cleanRaw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6" t="str">
        <f>_xlfn.LET(_xlpm.raw,_xlfn.XLOOKUP(A1056,SITE5!$C$4:$C$1223,SITE5!$E$4:$E$1223,_xlfn.XLOOKUP(A1056,SITE5!$C$4:$C$1223,SITE5!$F$4:$F$1223)),_xlpm.cleanRaw,SUBSTITUTE(_xlpm.raw,"_PIN","."),_xlpm.mainPart,MID(_xlpm.cleanRaw,2,FIND(".",_xlpm.cleanRaw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6" t="str">
        <f>_xlfn.LET(_xlpm.raw,_xlfn.XLOOKUP(A1056,SITE5!$C$4:$C$1223,SITE5!$E$4:$E$1223,_xlfn.XLOOKUP(A1056,SITE5!$C$4:$C$1223,SITE5!$F$4:$F$1223)),_xlpm.cleanRaw,SUBSTITUTE(_xlpm.raw,"_PIN","."),_xlpm.mainPart,MID(_xlpm.cleanRaw,2,FIND(".",_xlpm.cleanRaw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6" t="str">
        <f>""</f>
        <v/>
      </c>
      <c r="K1056" t="str">
        <f t="shared" si="16"/>
        <v>AT15;VSS;;82.296;13.16736;;;;;</v>
      </c>
    </row>
    <row r="1057" spans="1:11">
      <c r="A1057" t="s">
        <v>3997</v>
      </c>
      <c r="B1057" t="str">
        <f>_xlfn.XLOOKUP(A1057,SITE1!$S$4:$S$1223,SITE1!$T$4:$T$1223)</f>
        <v>VSS</v>
      </c>
      <c r="C1057" t="str" cm="1">
        <f t="array" ref="C1057">_xlfn.TEXTJOIN(",",TRUE,_xlfn.UNIQUE(TRANSPOSE(_xlfn.MAP(_xlfn.XLOOKUP(A1057,SITE1!$C$4:$C$1223,SITE1!$G$4:$L$1223),_xlfn.LAMBDA(_xlpm.x,IF(_xlpm.x&lt;&gt;"",TRIM(CLEAN(LEFT(_xlpm.x,FIND(".",_xlpm.x &amp; ".")-1))),""))))))</f>
        <v/>
      </c>
      <c r="D1057">
        <v>79.004159999999999</v>
      </c>
      <c r="E1057">
        <v>13.16736</v>
      </c>
      <c r="F1057" t="str">
        <f>_xlfn.LET(_xlpm.raw,_xlfn.XLOOKUP(A1057,SITE1!$C$4:$C$1223,SITE1!$E$4:$E$1223,_xlfn.XLOOKUP(A1057,SITE1!$C$4:$C$1223,SITE1!$F$4:$F$1223)),_xlpm.cleanRaw,SUBSTITUTE(SUBSTITUTE(_xlpm.raw,"_PIN","."),"PIN","."),_xlpm.mainPart,MID(_xlpm.cleanRaw,2,FIND(".",_xlpm.cleanRaw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7" t="str">
        <f>_xlfn.LET(_xlpm.raw,_xlfn.XLOOKUP(A1057,SITE3!$C$4:$C$1223,SITE3!$E$4:$E$1223,_xlfn.XLOOKUP(A1057,SITE3!$C$4:$C$1223,SITE3!$F$4:$F$1223)),_xlpm.cleanRaw,SUBSTITUTE(_xlpm.raw,"_PIN","."),_xlpm.mainPart,MID(_xlpm.cleanRaw,2,FIND(".",_xlpm.cleanRaw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7" t="str">
        <f>_xlfn.LET(_xlpm.raw,_xlfn.XLOOKUP(A1057,SITE5!$C$4:$C$1223,SITE5!$E$4:$E$1223,_xlfn.XLOOKUP(A1057,SITE5!$C$4:$C$1223,SITE5!$F$4:$F$1223)),_xlpm.cleanRaw,SUBSTITUTE(_xlpm.raw,"_PIN","."),_xlpm.mainPart,MID(_xlpm.cleanRaw,2,FIND(".",_xlpm.cleanRaw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7" t="str">
        <f>_xlfn.LET(_xlpm.raw,_xlfn.XLOOKUP(A1057,SITE5!$C$4:$C$1223,SITE5!$E$4:$E$1223,_xlfn.XLOOKUP(A1057,SITE5!$C$4:$C$1223,SITE5!$F$4:$F$1223)),_xlpm.cleanRaw,SUBSTITUTE(_xlpm.raw,"_PIN","."),_xlpm.mainPart,MID(_xlpm.cleanRaw,2,FIND(".",_xlpm.cleanRaw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7" t="str">
        <f>""</f>
        <v/>
      </c>
      <c r="K1057" t="str">
        <f t="shared" si="16"/>
        <v>AT16;VSS;;79.00416;13.16736;;;;;</v>
      </c>
    </row>
    <row r="1058" spans="1:11">
      <c r="A1058" t="s">
        <v>3998</v>
      </c>
      <c r="B1058" t="str">
        <f>_xlfn.XLOOKUP(A1058,SITE1!$S$4:$S$1223,SITE1!$T$4:$T$1223)</f>
        <v>VSS</v>
      </c>
      <c r="C1058" t="str" cm="1">
        <f t="array" ref="C1058">_xlfn.TEXTJOIN(",",TRUE,_xlfn.UNIQUE(TRANSPOSE(_xlfn.MAP(_xlfn.XLOOKUP(A1058,SITE1!$C$4:$C$1223,SITE1!$G$4:$L$1223),_xlfn.LAMBDA(_xlpm.x,IF(_xlpm.x&lt;&gt;"",TRIM(CLEAN(LEFT(_xlpm.x,FIND(".",_xlpm.x &amp; ".")-1))),""))))))</f>
        <v/>
      </c>
      <c r="D1058">
        <v>75.712320000000005</v>
      </c>
      <c r="E1058">
        <v>13.16736</v>
      </c>
      <c r="F1058" t="str">
        <f>_xlfn.LET(_xlpm.raw,_xlfn.XLOOKUP(A1058,SITE1!$C$4:$C$1223,SITE1!$E$4:$E$1223,_xlfn.XLOOKUP(A1058,SITE1!$C$4:$C$1223,SITE1!$F$4:$F$1223)),_xlpm.cleanRaw,SUBSTITUTE(SUBSTITUTE(_xlpm.raw,"_PIN","."),"PIN","."),_xlpm.mainPart,MID(_xlpm.cleanRaw,2,FIND(".",_xlpm.cleanRaw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8" t="str">
        <f>_xlfn.LET(_xlpm.raw,_xlfn.XLOOKUP(A1058,SITE3!$C$4:$C$1223,SITE3!$E$4:$E$1223,_xlfn.XLOOKUP(A1058,SITE3!$C$4:$C$1223,SITE3!$F$4:$F$1223)),_xlpm.cleanRaw,SUBSTITUTE(_xlpm.raw,"_PIN","."),_xlpm.mainPart,MID(_xlpm.cleanRaw,2,FIND(".",_xlpm.cleanRaw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8" t="str">
        <f>_xlfn.LET(_xlpm.raw,_xlfn.XLOOKUP(A1058,SITE5!$C$4:$C$1223,SITE5!$E$4:$E$1223,_xlfn.XLOOKUP(A1058,SITE5!$C$4:$C$1223,SITE5!$F$4:$F$1223)),_xlpm.cleanRaw,SUBSTITUTE(_xlpm.raw,"_PIN","."),_xlpm.mainPart,MID(_xlpm.cleanRaw,2,FIND(".",_xlpm.cleanRaw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8" t="str">
        <f>_xlfn.LET(_xlpm.raw,_xlfn.XLOOKUP(A1058,SITE5!$C$4:$C$1223,SITE5!$E$4:$E$1223,_xlfn.XLOOKUP(A1058,SITE5!$C$4:$C$1223,SITE5!$F$4:$F$1223)),_xlpm.cleanRaw,SUBSTITUTE(_xlpm.raw,"_PIN","."),_xlpm.mainPart,MID(_xlpm.cleanRaw,2,FIND(".",_xlpm.cleanRaw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8" t="str">
        <f>""</f>
        <v/>
      </c>
      <c r="K1058" t="str">
        <f t="shared" si="16"/>
        <v>AT17;VSS;;75.71232;13.16736;;;;;</v>
      </c>
    </row>
    <row r="1059" spans="1:11">
      <c r="A1059" t="s">
        <v>3999</v>
      </c>
      <c r="B1059" t="str">
        <f>_xlfn.XLOOKUP(A1059,SITE1!$S$4:$S$1223,SITE1!$T$4:$T$1223)</f>
        <v>VSS</v>
      </c>
      <c r="C1059" t="str" cm="1">
        <f t="array" ref="C1059">_xlfn.TEXTJOIN(",",TRUE,_xlfn.UNIQUE(TRANSPOSE(_xlfn.MAP(_xlfn.XLOOKUP(A1059,SITE1!$C$4:$C$1223,SITE1!$G$4:$L$1223),_xlfn.LAMBDA(_xlpm.x,IF(_xlpm.x&lt;&gt;"",TRIM(CLEAN(LEFT(_xlpm.x,FIND(".",_xlpm.x &amp; ".")-1))),""))))))</f>
        <v/>
      </c>
      <c r="D1059">
        <v>72.420479999999998</v>
      </c>
      <c r="E1059">
        <v>13.16736</v>
      </c>
      <c r="F1059" t="str">
        <f>_xlfn.LET(_xlpm.raw,_xlfn.XLOOKUP(A1059,SITE1!$C$4:$C$1223,SITE1!$E$4:$E$1223,_xlfn.XLOOKUP(A1059,SITE1!$C$4:$C$1223,SITE1!$F$4:$F$1223)),_xlpm.cleanRaw,SUBSTITUTE(SUBSTITUTE(_xlpm.raw,"_PIN","."),"PIN","."),_xlpm.mainPart,MID(_xlpm.cleanRaw,2,FIND(".",_xlpm.cleanRaw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9" t="str">
        <f>_xlfn.LET(_xlpm.raw,_xlfn.XLOOKUP(A1059,SITE3!$C$4:$C$1223,SITE3!$E$4:$E$1223,_xlfn.XLOOKUP(A1059,SITE3!$C$4:$C$1223,SITE3!$F$4:$F$1223)),_xlpm.cleanRaw,SUBSTITUTE(_xlpm.raw,"_PIN","."),_xlpm.mainPart,MID(_xlpm.cleanRaw,2,FIND(".",_xlpm.cleanRaw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9" t="str">
        <f>_xlfn.LET(_xlpm.raw,_xlfn.XLOOKUP(A1059,SITE5!$C$4:$C$1223,SITE5!$E$4:$E$1223,_xlfn.XLOOKUP(A1059,SITE5!$C$4:$C$1223,SITE5!$F$4:$F$1223)),_xlpm.cleanRaw,SUBSTITUTE(_xlpm.raw,"_PIN","."),_xlpm.mainPart,MID(_xlpm.cleanRaw,2,FIND(".",_xlpm.cleanRaw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9" t="str">
        <f>_xlfn.LET(_xlpm.raw,_xlfn.XLOOKUP(A1059,SITE5!$C$4:$C$1223,SITE5!$E$4:$E$1223,_xlfn.XLOOKUP(A1059,SITE5!$C$4:$C$1223,SITE5!$F$4:$F$1223)),_xlpm.cleanRaw,SUBSTITUTE(_xlpm.raw,"_PIN","."),_xlpm.mainPart,MID(_xlpm.cleanRaw,2,FIND(".",_xlpm.cleanRaw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9" t="str">
        <f>""</f>
        <v/>
      </c>
      <c r="K1059" t="str">
        <f t="shared" si="16"/>
        <v>AT18;VSS;;72.42048;13.16736;;;;;</v>
      </c>
    </row>
    <row r="1060" spans="1:11">
      <c r="A1060" t="s">
        <v>926</v>
      </c>
      <c r="B1060" t="str">
        <f>_xlfn.XLOOKUP(A1060,SITE1!$S$4:$S$1223,SITE1!$T$4:$T$1223)</f>
        <v>DDR0_CLK_P[2]</v>
      </c>
      <c r="C1060" t="str" cm="1">
        <f t="array" ref="C1060">_xlfn.TEXTJOIN(",",TRUE,_xlfn.UNIQUE(TRANSPOSE(_xlfn.MAP(_xlfn.XLOOKUP(A1060,SITE1!$C$4:$C$1223,SITE1!$G$4:$L$1223),_xlfn.LAMBDA(_xlpm.x,IF(_xlpm.x&lt;&gt;"",TRIM(CLEAN(LEFT(_xlpm.x,FIND(".",_xlpm.x &amp; ".")-1))),""))))))</f>
        <v/>
      </c>
      <c r="D1060">
        <v>69.128639999999905</v>
      </c>
      <c r="E1060">
        <v>13.16736</v>
      </c>
      <c r="F1060" t="str">
        <f>_xlfn.LET(_xlpm.raw,_xlfn.XLOOKUP(A1060,SITE1!$C$4:$C$1223,SITE1!$E$4:$E$1223,_xlfn.XLOOKUP(A1060,SITE1!$C$4:$C$1223,SITE1!$F$4:$F$1223)),_xlpm.cleanRaw,SUBSTITUTE(SUBSTITUTE(_xlpm.raw,"_PIN","."),"PIN","."),_xlpm.mainPart,MID(_xlpm.cleanRaw,2,FIND(".",_xlpm.cleanRaw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1060" t="str">
        <f>_xlfn.LET(_xlpm.raw,_xlfn.XLOOKUP(A1060,SITE3!$C$4:$C$1223,SITE3!$E$4:$E$1223,_xlfn.XLOOKUP(A1060,SITE3!$C$4:$C$1223,SITE3!$F$4:$F$1223)),_xlpm.cleanRaw,SUBSTITUTE(_xlpm.raw,"_PIN","."),_xlpm.mainPart,MID(_xlpm.cleanRaw,2,FIND(".",_xlpm.cleanRaw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805065</v>
      </c>
      <c r="H1060" t="str">
        <f>_xlfn.LET(_xlpm.raw,_xlfn.XLOOKUP(A1060,SITE5!$C$4:$C$1223,SITE5!$E$4:$E$1223,_xlfn.XLOOKUP(A1060,SITE5!$C$4:$C$1223,SITE5!$F$4:$F$1223)),_xlpm.cleanRaw,SUBSTITUTE(_xlpm.raw,"_PIN","."),_xlpm.mainPart,MID(_xlpm.cleanRaw,2,FIND(".",_xlpm.cleanRaw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I1060" t="str">
        <f>_xlfn.LET(_xlpm.raw,_xlfn.XLOOKUP(A1060,SITE5!$C$4:$C$1223,SITE5!$E$4:$E$1223,_xlfn.XLOOKUP(A1060,SITE5!$C$4:$C$1223,SITE5!$F$4:$F$1223)),_xlpm.cleanRaw,SUBSTITUTE(_xlpm.raw,"_PIN","."),_xlpm.mainPart,MID(_xlpm.cleanRaw,2,FIND(".",_xlpm.cleanRaw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J1060" t="str">
        <f>""</f>
        <v/>
      </c>
      <c r="K1060" t="str">
        <f t="shared" si="16"/>
        <v>AT19;DDR0_CLK_P[2];;69.1286399999999;13.16736;607021;805065;703021;703021;</v>
      </c>
    </row>
    <row r="1061" spans="1:11">
      <c r="A1061" t="s">
        <v>4000</v>
      </c>
      <c r="B1061" t="str">
        <f>_xlfn.XLOOKUP(A1061,SITE1!$S$4:$S$1223,SITE1!$T$4:$T$1223)</f>
        <v>VSS</v>
      </c>
      <c r="C1061" t="str" cm="1">
        <f t="array" ref="C1061">_xlfn.TEXTJOIN(",",TRUE,_xlfn.UNIQUE(TRANSPOSE(_xlfn.MAP(_xlfn.XLOOKUP(A1061,SITE1!$C$4:$C$1223,SITE1!$G$4:$L$1223),_xlfn.LAMBDA(_xlpm.x,IF(_xlpm.x&lt;&gt;"",TRIM(CLEAN(LEFT(_xlpm.x,FIND(".",_xlpm.x &amp; ".")-1))),""))))))</f>
        <v/>
      </c>
      <c r="D1061">
        <v>65.836799999999997</v>
      </c>
      <c r="E1061">
        <v>13.16736</v>
      </c>
      <c r="F1061" t="str">
        <f>_xlfn.LET(_xlpm.raw,_xlfn.XLOOKUP(A1061,SITE1!$C$4:$C$1223,SITE1!$E$4:$E$1223,_xlfn.XLOOKUP(A1061,SITE1!$C$4:$C$1223,SITE1!$F$4:$F$1223)),_xlpm.cleanRaw,SUBSTITUTE(SUBSTITUTE(_xlpm.raw,"_PIN","."),"PIN","."),_xlpm.mainPart,MID(_xlpm.cleanRaw,2,FIND(".",_xlpm.cleanRaw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1" t="str">
        <f>_xlfn.LET(_xlpm.raw,_xlfn.XLOOKUP(A1061,SITE3!$C$4:$C$1223,SITE3!$E$4:$E$1223,_xlfn.XLOOKUP(A1061,SITE3!$C$4:$C$1223,SITE3!$F$4:$F$1223)),_xlpm.cleanRaw,SUBSTITUTE(_xlpm.raw,"_PIN","."),_xlpm.mainPart,MID(_xlpm.cleanRaw,2,FIND(".",_xlpm.cleanRaw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1" t="str">
        <f>_xlfn.LET(_xlpm.raw,_xlfn.XLOOKUP(A1061,SITE5!$C$4:$C$1223,SITE5!$E$4:$E$1223,_xlfn.XLOOKUP(A1061,SITE5!$C$4:$C$1223,SITE5!$F$4:$F$1223)),_xlpm.cleanRaw,SUBSTITUTE(_xlpm.raw,"_PIN","."),_xlpm.mainPart,MID(_xlpm.cleanRaw,2,FIND(".",_xlpm.cleanRaw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1" t="str">
        <f>_xlfn.LET(_xlpm.raw,_xlfn.XLOOKUP(A1061,SITE5!$C$4:$C$1223,SITE5!$E$4:$E$1223,_xlfn.XLOOKUP(A1061,SITE5!$C$4:$C$1223,SITE5!$F$4:$F$1223)),_xlpm.cleanRaw,SUBSTITUTE(_xlpm.raw,"_PIN","."),_xlpm.mainPart,MID(_xlpm.cleanRaw,2,FIND(".",_xlpm.cleanRaw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1" t="str">
        <f>""</f>
        <v/>
      </c>
      <c r="K1061" t="str">
        <f t="shared" si="16"/>
        <v>AT20;VSS;;65.8368;13.16736;;;;;</v>
      </c>
    </row>
    <row r="1062" spans="1:11">
      <c r="A1062" t="s">
        <v>1258</v>
      </c>
      <c r="B1062" t="str">
        <f>_xlfn.XLOOKUP(A1062,SITE1!$S$4:$S$1223,SITE1!$T$4:$T$1223)</f>
        <v>DDR1_CLK_P[2]</v>
      </c>
      <c r="C1062" t="str" cm="1">
        <f t="array" ref="C1062">_xlfn.TEXTJOIN(",",TRUE,_xlfn.UNIQUE(TRANSPOSE(_xlfn.MAP(_xlfn.XLOOKUP(A1062,SITE1!$C$4:$C$1223,SITE1!$G$4:$L$1223),_xlfn.LAMBDA(_xlpm.x,IF(_xlpm.x&lt;&gt;"",TRIM(CLEAN(LEFT(_xlpm.x,FIND(".",_xlpm.x &amp; ".")-1))),""))))))</f>
        <v/>
      </c>
      <c r="D1062">
        <v>62.544960000000003</v>
      </c>
      <c r="E1062">
        <v>13.16736</v>
      </c>
      <c r="F1062" t="str">
        <f>_xlfn.LET(_xlpm.raw,_xlfn.XLOOKUP(A1062,SITE1!$C$4:$C$1223,SITE1!$E$4:$E$1223,_xlfn.XLOOKUP(A1062,SITE1!$C$4:$C$1223,SITE1!$F$4:$F$1223)),_xlpm.cleanRaw,SUBSTITUTE(SUBSTITUTE(_xlpm.raw,"_PIN","."),"PIN","."),_xlpm.mainPart,MID(_xlpm.cleanRaw,2,FIND(".",_xlpm.cleanRaw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1062" t="str">
        <f>_xlfn.LET(_xlpm.raw,_xlfn.XLOOKUP(A1062,SITE3!$C$4:$C$1223,SITE3!$E$4:$E$1223,_xlfn.XLOOKUP(A1062,SITE3!$C$4:$C$1223,SITE3!$F$4:$F$1223)),_xlpm.cleanRaw,SUBSTITUTE(_xlpm.raw,"_PIN","."),_xlpm.mainPart,MID(_xlpm.cleanRaw,2,FIND(".",_xlpm.cleanRaw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805068</v>
      </c>
      <c r="H1062" t="str">
        <f>_xlfn.LET(_xlpm.raw,_xlfn.XLOOKUP(A1062,SITE5!$C$4:$C$1223,SITE5!$E$4:$E$1223,_xlfn.XLOOKUP(A1062,SITE5!$C$4:$C$1223,SITE5!$F$4:$F$1223)),_xlpm.cleanRaw,SUBSTITUTE(_xlpm.raw,"_PIN","."),_xlpm.mainPart,MID(_xlpm.cleanRaw,2,FIND(".",_xlpm.cleanRaw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I1062" t="str">
        <f>_xlfn.LET(_xlpm.raw,_xlfn.XLOOKUP(A1062,SITE5!$C$4:$C$1223,SITE5!$E$4:$E$1223,_xlfn.XLOOKUP(A1062,SITE5!$C$4:$C$1223,SITE5!$F$4:$F$1223)),_xlpm.cleanRaw,SUBSTITUTE(_xlpm.raw,"_PIN","."),_xlpm.mainPart,MID(_xlpm.cleanRaw,2,FIND(".",_xlpm.cleanRaw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J1062" t="str">
        <f>""</f>
        <v/>
      </c>
      <c r="K1062" t="str">
        <f t="shared" si="16"/>
        <v>AT21;DDR1_CLK_P[2];;62.54496;13.16736;608068;805068;702068;702068;</v>
      </c>
    </row>
    <row r="1063" spans="1:11">
      <c r="A1063" t="s">
        <v>4001</v>
      </c>
      <c r="B1063" t="str">
        <f>_xlfn.XLOOKUP(A1063,SITE1!$S$4:$S$1223,SITE1!$T$4:$T$1223)</f>
        <v>VSS</v>
      </c>
      <c r="C1063" t="str" cm="1">
        <f t="array" ref="C1063">_xlfn.TEXTJOIN(",",TRUE,_xlfn.UNIQUE(TRANSPOSE(_xlfn.MAP(_xlfn.XLOOKUP(A1063,SITE1!$C$4:$C$1223,SITE1!$G$4:$L$1223),_xlfn.LAMBDA(_xlpm.x,IF(_xlpm.x&lt;&gt;"",TRIM(CLEAN(LEFT(_xlpm.x,FIND(".",_xlpm.x &amp; ".")-1))),""))))))</f>
        <v/>
      </c>
      <c r="D1063">
        <v>59.253120000000003</v>
      </c>
      <c r="E1063">
        <v>13.16736</v>
      </c>
      <c r="F1063" t="str">
        <f>_xlfn.LET(_xlpm.raw,_xlfn.XLOOKUP(A1063,SITE1!$C$4:$C$1223,SITE1!$E$4:$E$1223,_xlfn.XLOOKUP(A1063,SITE1!$C$4:$C$1223,SITE1!$F$4:$F$1223)),_xlpm.cleanRaw,SUBSTITUTE(SUBSTITUTE(_xlpm.raw,"_PIN","."),"PIN","."),_xlpm.mainPart,MID(_xlpm.cleanRaw,2,FIND(".",_xlpm.cleanRaw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3" t="str">
        <f>_xlfn.LET(_xlpm.raw,_xlfn.XLOOKUP(A1063,SITE3!$C$4:$C$1223,SITE3!$E$4:$E$1223,_xlfn.XLOOKUP(A1063,SITE3!$C$4:$C$1223,SITE3!$F$4:$F$1223)),_xlpm.cleanRaw,SUBSTITUTE(_xlpm.raw,"_PIN","."),_xlpm.mainPart,MID(_xlpm.cleanRaw,2,FIND(".",_xlpm.cleanRaw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3" t="str">
        <f>_xlfn.LET(_xlpm.raw,_xlfn.XLOOKUP(A1063,SITE5!$C$4:$C$1223,SITE5!$E$4:$E$1223,_xlfn.XLOOKUP(A1063,SITE5!$C$4:$C$1223,SITE5!$F$4:$F$1223)),_xlpm.cleanRaw,SUBSTITUTE(_xlpm.raw,"_PIN","."),_xlpm.mainPart,MID(_xlpm.cleanRaw,2,FIND(".",_xlpm.cleanRaw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3" t="str">
        <f>_xlfn.LET(_xlpm.raw,_xlfn.XLOOKUP(A1063,SITE5!$C$4:$C$1223,SITE5!$E$4:$E$1223,_xlfn.XLOOKUP(A1063,SITE5!$C$4:$C$1223,SITE5!$F$4:$F$1223)),_xlpm.cleanRaw,SUBSTITUTE(_xlpm.raw,"_PIN","."),_xlpm.mainPart,MID(_xlpm.cleanRaw,2,FIND(".",_xlpm.cleanRaw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3" t="str">
        <f>""</f>
        <v/>
      </c>
      <c r="K1063" t="str">
        <f t="shared" si="16"/>
        <v>AT22;VSS;;59.25312;13.16736;;;;;</v>
      </c>
    </row>
    <row r="1064" spans="1:11">
      <c r="A1064" t="s">
        <v>1246</v>
      </c>
      <c r="B1064" t="str">
        <f>_xlfn.XLOOKUP(A1064,SITE1!$S$4:$S$1223,SITE1!$T$4:$T$1223)</f>
        <v>DDR1_CLK_P[0]</v>
      </c>
      <c r="C1064" t="str" cm="1">
        <f t="array" ref="C1064">_xlfn.TEXTJOIN(",",TRUE,_xlfn.UNIQUE(TRANSPOSE(_xlfn.MAP(_xlfn.XLOOKUP(A1064,SITE1!$C$4:$C$1223,SITE1!$G$4:$L$1223),_xlfn.LAMBDA(_xlpm.x,IF(_xlpm.x&lt;&gt;"",TRIM(CLEAN(LEFT(_xlpm.x,FIND(".",_xlpm.x &amp; ".")-1))),""))))))</f>
        <v/>
      </c>
      <c r="D1064">
        <v>55.961279999999597</v>
      </c>
      <c r="E1064">
        <v>13.16736</v>
      </c>
      <c r="F1064" t="str">
        <f>_xlfn.LET(_xlpm.raw,_xlfn.XLOOKUP(A1064,SITE1!$C$4:$C$1223,SITE1!$E$4:$E$1223,_xlfn.XLOOKUP(A1064,SITE1!$C$4:$C$1223,SITE1!$F$4:$F$1223)),_xlpm.cleanRaw,SUBSTITUTE(SUBSTITUTE(_xlpm.raw,"_PIN","."),"PIN","."),_xlpm.mainPart,MID(_xlpm.cleanRaw,2,FIND(".",_xlpm.cleanRaw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064" t="str">
        <f>_xlfn.LET(_xlpm.raw,_xlfn.XLOOKUP(A1064,SITE3!$C$4:$C$1223,SITE3!$E$4:$E$1223,_xlfn.XLOOKUP(A1064,SITE3!$C$4:$C$1223,SITE3!$F$4:$F$1223)),_xlpm.cleanRaw,SUBSTITUTE(_xlpm.raw,"_PIN","."),_xlpm.mainPart,MID(_xlpm.cleanRaw,2,FIND(".",_xlpm.cleanRaw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803107</v>
      </c>
      <c r="H1064" t="str">
        <f>_xlfn.LET(_xlpm.raw,_xlfn.XLOOKUP(A1064,SITE5!$C$4:$C$1223,SITE5!$E$4:$E$1223,_xlfn.XLOOKUP(A1064,SITE5!$C$4:$C$1223,SITE5!$F$4:$F$1223)),_xlpm.cleanRaw,SUBSTITUTE(_xlpm.raw,"_PIN","."),_xlpm.mainPart,MID(_xlpm.cleanRaw,2,FIND(".",_xlpm.cleanRaw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I1064" t="str">
        <f>_xlfn.LET(_xlpm.raw,_xlfn.XLOOKUP(A1064,SITE5!$C$4:$C$1223,SITE5!$E$4:$E$1223,_xlfn.XLOOKUP(A1064,SITE5!$C$4:$C$1223,SITE5!$F$4:$F$1223)),_xlpm.cleanRaw,SUBSTITUTE(_xlpm.raw,"_PIN","."),_xlpm.mainPart,MID(_xlpm.cleanRaw,2,FIND(".",_xlpm.cleanRaw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J1064" t="str">
        <f>""</f>
        <v/>
      </c>
      <c r="K1064" t="str">
        <f t="shared" si="16"/>
        <v>AT23;DDR1_CLK_P[0];;55.9612799999996;13.16736;606107;803107;704107;704107;</v>
      </c>
    </row>
    <row r="1065" spans="1:11">
      <c r="A1065" t="s">
        <v>3784</v>
      </c>
      <c r="B1065" t="str">
        <f>_xlfn.XLOOKUP(A1065,SITE1!$S$4:$S$1223,SITE1!$T$4:$T$1223)</f>
        <v>VCCDDQ</v>
      </c>
      <c r="C1065" t="str" cm="1">
        <f t="array" ref="C1065">_xlfn.TEXTJOIN(",",TRUE,_xlfn.UNIQUE(TRANSPOSE(_xlfn.MAP(_xlfn.XLOOKUP(A1065,SITE1!$C$4:$C$1223,SITE1!$G$4:$L$1223),_xlfn.LAMBDA(_xlpm.x,IF(_xlpm.x&lt;&gt;"",TRIM(CLEAN(LEFT(_xlpm.x,FIND(".",_xlpm.x &amp; ".")-1))),""))))))</f>
        <v/>
      </c>
      <c r="D1065">
        <v>52.669439999999597</v>
      </c>
      <c r="E1065">
        <v>13.16736</v>
      </c>
      <c r="F1065" t="str">
        <f>_xlfn.LET(_xlpm.raw,_xlfn.XLOOKUP(A1065,SITE1!$C$4:$C$1223,SITE1!$E$4:$E$1223,_xlfn.XLOOKUP(A1065,SITE1!$C$4:$C$1223,SITE1!$F$4:$F$1223)),_xlpm.cleanRaw,SUBSTITUTE(SUBSTITUTE(_xlpm.raw,"_PIN","."),"PIN","."),_xlpm.mainPart,MID(_xlpm.cleanRaw,2,FIND(".",_xlpm.cleanRaw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5" t="str">
        <f>_xlfn.LET(_xlpm.raw,_xlfn.XLOOKUP(A1065,SITE3!$C$4:$C$1223,SITE3!$E$4:$E$1223,_xlfn.XLOOKUP(A1065,SITE3!$C$4:$C$1223,SITE3!$F$4:$F$1223)),_xlpm.cleanRaw,SUBSTITUTE(_xlpm.raw,"_PIN","."),_xlpm.mainPart,MID(_xlpm.cleanRaw,2,FIND(".",_xlpm.cleanRaw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5" t="str">
        <f>_xlfn.LET(_xlpm.raw,_xlfn.XLOOKUP(A1065,SITE5!$C$4:$C$1223,SITE5!$E$4:$E$1223,_xlfn.XLOOKUP(A1065,SITE5!$C$4:$C$1223,SITE5!$F$4:$F$1223)),_xlpm.cleanRaw,SUBSTITUTE(_xlpm.raw,"_PIN","."),_xlpm.mainPart,MID(_xlpm.cleanRaw,2,FIND(".",_xlpm.cleanRaw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5" t="str">
        <f>_xlfn.LET(_xlpm.raw,_xlfn.XLOOKUP(A1065,SITE5!$C$4:$C$1223,SITE5!$E$4:$E$1223,_xlfn.XLOOKUP(A1065,SITE5!$C$4:$C$1223,SITE5!$F$4:$F$1223)),_xlpm.cleanRaw,SUBSTITUTE(_xlpm.raw,"_PIN","."),_xlpm.mainPart,MID(_xlpm.cleanRaw,2,FIND(".",_xlpm.cleanRaw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5" t="str">
        <f>""</f>
        <v/>
      </c>
      <c r="K1065" t="str">
        <f t="shared" si="16"/>
        <v>AT24;VCCDDQ;;52.6694399999996;13.16736;;;;;</v>
      </c>
    </row>
    <row r="1066" spans="1:11">
      <c r="A1066" t="s">
        <v>1194</v>
      </c>
      <c r="B1066" t="str">
        <f>_xlfn.XLOOKUP(A1066,SITE1!$S$4:$S$1223,SITE1!$T$4:$T$1223)</f>
        <v>DDR1_CKE[0]</v>
      </c>
      <c r="C1066" t="str" cm="1">
        <f t="array" ref="C1066">_xlfn.TEXTJOIN(",",TRUE,_xlfn.UNIQUE(TRANSPOSE(_xlfn.MAP(_xlfn.XLOOKUP(A1066,SITE1!$C$4:$C$1223,SITE1!$G$4:$L$1223),_xlfn.LAMBDA(_xlpm.x,IF(_xlpm.x&lt;&gt;"",TRIM(CLEAN(LEFT(_xlpm.x,FIND(".",_xlpm.x &amp; ".")-1))),""))))))</f>
        <v/>
      </c>
      <c r="D1066">
        <v>49.377599999999603</v>
      </c>
      <c r="E1066">
        <v>13.16736</v>
      </c>
      <c r="F1066" t="str">
        <f>_xlfn.LET(_xlpm.raw,_xlfn.XLOOKUP(A1066,SITE1!$C$4:$C$1223,SITE1!$E$4:$E$1223,_xlfn.XLOOKUP(A1066,SITE1!$C$4:$C$1223,SITE1!$F$4:$F$1223)),_xlpm.cleanRaw,SUBSTITUTE(SUBSTITUTE(_xlpm.raw,"_PIN","."),"PIN","."),_xlpm.mainPart,MID(_xlpm.cleanRaw,2,FIND(".",_xlpm.cleanRaw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1066" t="str">
        <f>_xlfn.LET(_xlpm.raw,_xlfn.XLOOKUP(A1066,SITE3!$C$4:$C$1223,SITE3!$E$4:$E$1223,_xlfn.XLOOKUP(A1066,SITE3!$C$4:$C$1223,SITE3!$F$4:$F$1223)),_xlpm.cleanRaw,SUBSTITUTE(_xlpm.raw,"_PIN","."),_xlpm.mainPart,MID(_xlpm.cleanRaw,2,FIND(".",_xlpm.cleanRaw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804032</v>
      </c>
      <c r="H1066" t="str">
        <f>_xlfn.LET(_xlpm.raw,_xlfn.XLOOKUP(A1066,SITE5!$C$4:$C$1223,SITE5!$E$4:$E$1223,_xlfn.XLOOKUP(A1066,SITE5!$C$4:$C$1223,SITE5!$F$4:$F$1223)),_xlpm.cleanRaw,SUBSTITUTE(_xlpm.raw,"_PIN","."),_xlpm.mainPart,MID(_xlpm.cleanRaw,2,FIND(".",_xlpm.cleanRaw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I1066" t="str">
        <f>_xlfn.LET(_xlpm.raw,_xlfn.XLOOKUP(A1066,SITE5!$C$4:$C$1223,SITE5!$E$4:$E$1223,_xlfn.XLOOKUP(A1066,SITE5!$C$4:$C$1223,SITE5!$F$4:$F$1223)),_xlpm.cleanRaw,SUBSTITUTE(_xlpm.raw,"_PIN","."),_xlpm.mainPart,MID(_xlpm.cleanRaw,2,FIND(".",_xlpm.cleanRaw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J1066" t="str">
        <f>""</f>
        <v/>
      </c>
      <c r="K1066" t="str">
        <f t="shared" si="16"/>
        <v>AT25;DDR1_CKE[0];;49.3775999999996;13.16736;605050;804032;705048;705048;</v>
      </c>
    </row>
    <row r="1067" spans="1:11">
      <c r="A1067" t="s">
        <v>1206</v>
      </c>
      <c r="B1067" t="str">
        <f>_xlfn.XLOOKUP(A1067,SITE1!$S$4:$S$1223,SITE1!$T$4:$T$1223)</f>
        <v>DDR1_CKE[2]</v>
      </c>
      <c r="C1067" t="str" cm="1">
        <f t="array" ref="C1067">_xlfn.TEXTJOIN(",",TRUE,_xlfn.UNIQUE(TRANSPOSE(_xlfn.MAP(_xlfn.XLOOKUP(A1067,SITE1!$C$4:$C$1223,SITE1!$G$4:$L$1223),_xlfn.LAMBDA(_xlpm.x,IF(_xlpm.x&lt;&gt;"",TRIM(CLEAN(LEFT(_xlpm.x,FIND(".",_xlpm.x &amp; ".")-1))),""))))))</f>
        <v/>
      </c>
      <c r="D1067">
        <v>46.085759999999603</v>
      </c>
      <c r="E1067">
        <v>13.16736</v>
      </c>
      <c r="F1067" t="str">
        <f>_xlfn.LET(_xlpm.raw,_xlfn.XLOOKUP(A1067,SITE1!$C$4:$C$1223,SITE1!$E$4:$E$1223,_xlfn.XLOOKUP(A1067,SITE1!$C$4:$C$1223,SITE1!$F$4:$F$1223)),_xlpm.cleanRaw,SUBSTITUTE(SUBSTITUTE(_xlpm.raw,"_PIN","."),"PIN","."),_xlpm.mainPart,MID(_xlpm.cleanRaw,2,FIND(".",_xlpm.cleanRaw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1067" t="str">
        <f>_xlfn.LET(_xlpm.raw,_xlfn.XLOOKUP(A1067,SITE3!$C$4:$C$1223,SITE3!$E$4:$E$1223,_xlfn.XLOOKUP(A1067,SITE3!$C$4:$C$1223,SITE3!$F$4:$F$1223)),_xlpm.cleanRaw,SUBSTITUTE(_xlpm.raw,"_PIN","."),_xlpm.mainPart,MID(_xlpm.cleanRaw,2,FIND(".",_xlpm.cleanRaw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803099</v>
      </c>
      <c r="H1067" t="str">
        <f>_xlfn.LET(_xlpm.raw,_xlfn.XLOOKUP(A1067,SITE5!$C$4:$C$1223,SITE5!$E$4:$E$1223,_xlfn.XLOOKUP(A1067,SITE5!$C$4:$C$1223,SITE5!$F$4:$F$1223)),_xlpm.cleanRaw,SUBSTITUTE(_xlpm.raw,"_PIN","."),_xlpm.mainPart,MID(_xlpm.cleanRaw,2,FIND(".",_xlpm.cleanRaw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I1067" t="str">
        <f>_xlfn.LET(_xlpm.raw,_xlfn.XLOOKUP(A1067,SITE5!$C$4:$C$1223,SITE5!$E$4:$E$1223,_xlfn.XLOOKUP(A1067,SITE5!$C$4:$C$1223,SITE5!$F$4:$F$1223)),_xlpm.cleanRaw,SUBSTITUTE(_xlpm.raw,"_PIN","."),_xlpm.mainPart,MID(_xlpm.cleanRaw,2,FIND(".",_xlpm.cleanRaw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J1067" t="str">
        <f>""</f>
        <v/>
      </c>
      <c r="K1067" t="str">
        <f t="shared" si="16"/>
        <v>AT26;DDR1_CKE[2];;46.0857599999996;13.16736;605046;803099;705044;705044;</v>
      </c>
    </row>
    <row r="1068" spans="1:11">
      <c r="A1068" t="s">
        <v>4002</v>
      </c>
      <c r="B1068" t="str">
        <f>_xlfn.XLOOKUP(A1068,SITE1!$S$4:$S$1223,SITE1!$T$4:$T$1223)</f>
        <v>VSS</v>
      </c>
      <c r="C1068" t="str" cm="1">
        <f t="array" ref="C1068">_xlfn.TEXTJOIN(",",TRUE,_xlfn.UNIQUE(TRANSPOSE(_xlfn.MAP(_xlfn.XLOOKUP(A1068,SITE1!$C$4:$C$1223,SITE1!$G$4:$L$1223),_xlfn.LAMBDA(_xlpm.x,IF(_xlpm.x&lt;&gt;"",TRIM(CLEAN(LEFT(_xlpm.x,FIND(".",_xlpm.x &amp; ".")-1))),""))))))</f>
        <v/>
      </c>
      <c r="D1068">
        <v>42.793919999999602</v>
      </c>
      <c r="E1068">
        <v>13.16736</v>
      </c>
      <c r="F1068" t="str">
        <f>_xlfn.LET(_xlpm.raw,_xlfn.XLOOKUP(A1068,SITE1!$C$4:$C$1223,SITE1!$E$4:$E$1223,_xlfn.XLOOKUP(A1068,SITE1!$C$4:$C$1223,SITE1!$F$4:$F$1223)),_xlpm.cleanRaw,SUBSTITUTE(SUBSTITUTE(_xlpm.raw,"_PIN","."),"PIN","."),_xlpm.mainPart,MID(_xlpm.cleanRaw,2,FIND(".",_xlpm.cleanRaw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8" t="str">
        <f>_xlfn.LET(_xlpm.raw,_xlfn.XLOOKUP(A1068,SITE3!$C$4:$C$1223,SITE3!$E$4:$E$1223,_xlfn.XLOOKUP(A1068,SITE3!$C$4:$C$1223,SITE3!$F$4:$F$1223)),_xlpm.cleanRaw,SUBSTITUTE(_xlpm.raw,"_PIN","."),_xlpm.mainPart,MID(_xlpm.cleanRaw,2,FIND(".",_xlpm.cleanRaw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8" t="str">
        <f>_xlfn.LET(_xlpm.raw,_xlfn.XLOOKUP(A1068,SITE5!$C$4:$C$1223,SITE5!$E$4:$E$1223,_xlfn.XLOOKUP(A1068,SITE5!$C$4:$C$1223,SITE5!$F$4:$F$1223)),_xlpm.cleanRaw,SUBSTITUTE(_xlpm.raw,"_PIN","."),_xlpm.mainPart,MID(_xlpm.cleanRaw,2,FIND(".",_xlpm.cleanRaw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8" t="str">
        <f>_xlfn.LET(_xlpm.raw,_xlfn.XLOOKUP(A1068,SITE5!$C$4:$C$1223,SITE5!$E$4:$E$1223,_xlfn.XLOOKUP(A1068,SITE5!$C$4:$C$1223,SITE5!$F$4:$F$1223)),_xlpm.cleanRaw,SUBSTITUTE(_xlpm.raw,"_PIN","."),_xlpm.mainPart,MID(_xlpm.cleanRaw,2,FIND(".",_xlpm.cleanRaw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8" t="str">
        <f>""</f>
        <v/>
      </c>
      <c r="K1068" t="str">
        <f t="shared" si="16"/>
        <v>AT27;VSS;;42.7939199999996;13.16736;;;;;</v>
      </c>
    </row>
    <row r="1069" spans="1:11">
      <c r="A1069" t="s">
        <v>2077</v>
      </c>
      <c r="B1069" t="str">
        <f>_xlfn.XLOOKUP(A1069,SITE1!$S$4:$S$1223,SITE1!$T$4:$T$1223)</f>
        <v>DDRDQ_IL13_NIL07[7]</v>
      </c>
      <c r="C1069" t="str" cm="1">
        <f t="array" ref="C1069">_xlfn.TEXTJOIN(",",TRUE,_xlfn.UNIQUE(TRANSPOSE(_xlfn.MAP(_xlfn.XLOOKUP(A1069,SITE1!$C$4:$C$1223,SITE1!$G$4:$L$1223),_xlfn.LAMBDA(_xlpm.x,IF(_xlpm.x&lt;&gt;"",TRIM(CLEAN(LEFT(_xlpm.x,FIND(".",_xlpm.x &amp; ".")-1))),""))))))</f>
        <v/>
      </c>
      <c r="D1069">
        <v>39.502079999999999</v>
      </c>
      <c r="E1069">
        <v>13.16736</v>
      </c>
      <c r="F1069" t="str">
        <f>_xlfn.LET(_xlpm.raw,_xlfn.XLOOKUP(A1069,SITE1!$C$4:$C$1223,SITE1!$E$4:$E$1223,_xlfn.XLOOKUP(A1069,SITE1!$C$4:$C$1223,SITE1!$F$4:$F$1223)),_xlpm.cleanRaw,SUBSTITUTE(SUBSTITUTE(_xlpm.raw,"_PIN","."),"PIN","."),_xlpm.mainPart,MID(_xlpm.cleanRaw,2,FIND(".",_xlpm.cleanRaw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1069" t="str">
        <f>_xlfn.LET(_xlpm.raw,_xlfn.XLOOKUP(A1069,SITE3!$C$4:$C$1223,SITE3!$E$4:$E$1223,_xlfn.XLOOKUP(A1069,SITE3!$C$4:$C$1223,SITE3!$F$4:$F$1223)),_xlpm.cleanRaw,SUBSTITUTE(_xlpm.raw,"_PIN","."),_xlpm.mainPart,MID(_xlpm.cleanRaw,2,FIND(".",_xlpm.cleanRaw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801016</v>
      </c>
      <c r="H1069" t="str">
        <f>_xlfn.LET(_xlpm.raw,_xlfn.XLOOKUP(A1069,SITE5!$C$4:$C$1223,SITE5!$E$4:$E$1223,_xlfn.XLOOKUP(A1069,SITE5!$C$4:$C$1223,SITE5!$F$4:$F$1223)),_xlpm.cleanRaw,SUBSTITUTE(_xlpm.raw,"_PIN","."),_xlpm.mainPart,MID(_xlpm.cleanRaw,2,FIND(".",_xlpm.cleanRaw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I1069" t="str">
        <f>_xlfn.LET(_xlpm.raw,_xlfn.XLOOKUP(A1069,SITE5!$C$4:$C$1223,SITE5!$E$4:$E$1223,_xlfn.XLOOKUP(A1069,SITE5!$C$4:$C$1223,SITE5!$F$4:$F$1223)),_xlpm.cleanRaw,SUBSTITUTE(_xlpm.raw,"_PIN","."),_xlpm.mainPart,MID(_xlpm.cleanRaw,2,FIND(".",_xlpm.cleanRaw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J1069" t="str">
        <f>""</f>
        <v/>
      </c>
      <c r="K1069" t="str">
        <f t="shared" si="16"/>
        <v>AT28;DDRDQ_IL13_NIL07[7];;39.50208;13.16736;605074;801016;705074;705074;</v>
      </c>
    </row>
    <row r="1070" spans="1:11">
      <c r="A1070" t="s">
        <v>2047</v>
      </c>
      <c r="B1070" t="str">
        <f>_xlfn.XLOOKUP(A1070,SITE1!$S$4:$S$1223,SITE1!$T$4:$T$1223)</f>
        <v>DDRDQ_IL13_NIL07[2]</v>
      </c>
      <c r="C1070" t="str" cm="1">
        <f t="array" ref="C1070">_xlfn.TEXTJOIN(",",TRUE,_xlfn.UNIQUE(TRANSPOSE(_xlfn.MAP(_xlfn.XLOOKUP(A1070,SITE1!$C$4:$C$1223,SITE1!$G$4:$L$1223),_xlfn.LAMBDA(_xlpm.x,IF(_xlpm.x&lt;&gt;"",TRIM(CLEAN(LEFT(_xlpm.x,FIND(".",_xlpm.x &amp; ".")-1))),""))))))</f>
        <v/>
      </c>
      <c r="D1070">
        <v>36.210239999999999</v>
      </c>
      <c r="E1070">
        <v>13.16736</v>
      </c>
      <c r="F1070" t="str">
        <f>_xlfn.LET(_xlpm.raw,_xlfn.XLOOKUP(A1070,SITE1!$C$4:$C$1223,SITE1!$E$4:$E$1223,_xlfn.XLOOKUP(A1070,SITE1!$C$4:$C$1223,SITE1!$F$4:$F$1223)),_xlpm.cleanRaw,SUBSTITUTE(SUBSTITUTE(_xlpm.raw,"_PIN","."),"PIN","."),_xlpm.mainPart,MID(_xlpm.cleanRaw,2,FIND(".",_xlpm.cleanRaw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1070" t="str">
        <f>_xlfn.LET(_xlpm.raw,_xlfn.XLOOKUP(A1070,SITE3!$C$4:$C$1223,SITE3!$E$4:$E$1223,_xlfn.XLOOKUP(A1070,SITE3!$C$4:$C$1223,SITE3!$F$4:$F$1223)),_xlpm.cleanRaw,SUBSTITUTE(_xlpm.raw,"_PIN","."),_xlpm.mainPart,MID(_xlpm.cleanRaw,2,FIND(".",_xlpm.cleanRaw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801012</v>
      </c>
      <c r="H1070" t="str">
        <f>_xlfn.LET(_xlpm.raw,_xlfn.XLOOKUP(A1070,SITE5!$C$4:$C$1223,SITE5!$E$4:$E$1223,_xlfn.XLOOKUP(A1070,SITE5!$C$4:$C$1223,SITE5!$F$4:$F$1223)),_xlpm.cleanRaw,SUBSTITUTE(_xlpm.raw,"_PIN","."),_xlpm.mainPart,MID(_xlpm.cleanRaw,2,FIND(".",_xlpm.cleanRaw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I1070" t="str">
        <f>_xlfn.LET(_xlpm.raw,_xlfn.XLOOKUP(A1070,SITE5!$C$4:$C$1223,SITE5!$E$4:$E$1223,_xlfn.XLOOKUP(A1070,SITE5!$C$4:$C$1223,SITE5!$F$4:$F$1223)),_xlpm.cleanRaw,SUBSTITUTE(_xlpm.raw,"_PIN","."),_xlpm.mainPart,MID(_xlpm.cleanRaw,2,FIND(".",_xlpm.cleanRaw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J1070" t="str">
        <f>""</f>
        <v/>
      </c>
      <c r="K1070" t="str">
        <f t="shared" si="16"/>
        <v>AT29;DDRDQ_IL13_NIL07[2];;36.21024;13.16736;604018;801012;706018;706018;</v>
      </c>
    </row>
    <row r="1071" spans="1:11">
      <c r="A1071" t="s">
        <v>2065</v>
      </c>
      <c r="B1071" t="str">
        <f>_xlfn.XLOOKUP(A1071,SITE1!$S$4:$S$1223,SITE1!$T$4:$T$1223)</f>
        <v>DDRDQ_IL13_NIL07[5]</v>
      </c>
      <c r="C1071" t="str" cm="1">
        <f t="array" ref="C1071">_xlfn.TEXTJOIN(",",TRUE,_xlfn.UNIQUE(TRANSPOSE(_xlfn.MAP(_xlfn.XLOOKUP(A1071,SITE1!$C$4:$C$1223,SITE1!$G$4:$L$1223),_xlfn.LAMBDA(_xlpm.x,IF(_xlpm.x&lt;&gt;"",TRIM(CLEAN(LEFT(_xlpm.x,FIND(".",_xlpm.x &amp; ".")-1))),""))))))</f>
        <v/>
      </c>
      <c r="D1071">
        <v>32.918399999999998</v>
      </c>
      <c r="E1071">
        <v>13.16736</v>
      </c>
      <c r="F1071" t="str">
        <f>_xlfn.LET(_xlpm.raw,_xlfn.XLOOKUP(A1071,SITE1!$C$4:$C$1223,SITE1!$E$4:$E$1223,_xlfn.XLOOKUP(A1071,SITE1!$C$4:$C$1223,SITE1!$F$4:$F$1223)),_xlpm.cleanRaw,SUBSTITUTE(SUBSTITUTE(_xlpm.raw,"_PIN","."),"PIN","."),_xlpm.mainPart,MID(_xlpm.cleanRaw,2,FIND(".",_xlpm.cleanRaw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1071" t="str">
        <f>_xlfn.LET(_xlpm.raw,_xlfn.XLOOKUP(A1071,SITE3!$C$4:$C$1223,SITE3!$E$4:$E$1223,_xlfn.XLOOKUP(A1071,SITE3!$C$4:$C$1223,SITE3!$F$4:$F$1223)),_xlpm.cleanRaw,SUBSTITUTE(_xlpm.raw,"_PIN","."),_xlpm.mainPart,MID(_xlpm.cleanRaw,2,FIND(".",_xlpm.cleanRaw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801011</v>
      </c>
      <c r="H1071" t="str">
        <f>_xlfn.LET(_xlpm.raw,_xlfn.XLOOKUP(A1071,SITE5!$C$4:$C$1223,SITE5!$E$4:$E$1223,_xlfn.XLOOKUP(A1071,SITE5!$C$4:$C$1223,SITE5!$F$4:$F$1223)),_xlpm.cleanRaw,SUBSTITUTE(_xlpm.raw,"_PIN","."),_xlpm.mainPart,MID(_xlpm.cleanRaw,2,FIND(".",_xlpm.cleanRaw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I1071" t="str">
        <f>_xlfn.LET(_xlpm.raw,_xlfn.XLOOKUP(A1071,SITE5!$C$4:$C$1223,SITE5!$E$4:$E$1223,_xlfn.XLOOKUP(A1071,SITE5!$C$4:$C$1223,SITE5!$F$4:$F$1223)),_xlpm.cleanRaw,SUBSTITUTE(_xlpm.raw,"_PIN","."),_xlpm.mainPart,MID(_xlpm.cleanRaw,2,FIND(".",_xlpm.cleanRaw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J1071" t="str">
        <f>""</f>
        <v/>
      </c>
      <c r="K1071" t="str">
        <f t="shared" si="16"/>
        <v>AT30;DDRDQ_IL13_NIL07[5];;32.9184;13.16736;604017;801011;706017;706017;</v>
      </c>
    </row>
    <row r="1072" spans="1:11">
      <c r="A1072" t="s">
        <v>2041</v>
      </c>
      <c r="B1072" t="str">
        <f>_xlfn.XLOOKUP(A1072,SITE1!$S$4:$S$1223,SITE1!$T$4:$T$1223)</f>
        <v>DDRDQ_IL13_NIL07[1]</v>
      </c>
      <c r="C1072" t="str" cm="1">
        <f t="array" ref="C1072">_xlfn.TEXTJOIN(",",TRUE,_xlfn.UNIQUE(TRANSPOSE(_xlfn.MAP(_xlfn.XLOOKUP(A1072,SITE1!$C$4:$C$1223,SITE1!$G$4:$L$1223),_xlfn.LAMBDA(_xlpm.x,IF(_xlpm.x&lt;&gt;"",TRIM(CLEAN(LEFT(_xlpm.x,FIND(".",_xlpm.x &amp; ".")-1))),""))))))</f>
        <v/>
      </c>
      <c r="D1072">
        <v>29.626560000000001</v>
      </c>
      <c r="E1072">
        <v>13.16736</v>
      </c>
      <c r="F1072" t="str">
        <f>_xlfn.LET(_xlpm.raw,_xlfn.XLOOKUP(A1072,SITE1!$C$4:$C$1223,SITE1!$E$4:$E$1223,_xlfn.XLOOKUP(A1072,SITE1!$C$4:$C$1223,SITE1!$F$4:$F$1223)),_xlpm.cleanRaw,SUBSTITUTE(SUBSTITUTE(_xlpm.raw,"_PIN","."),"PIN","."),_xlpm.mainPart,MID(_xlpm.cleanRaw,2,FIND(".",_xlpm.cleanRaw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1072" t="str">
        <f>_xlfn.LET(_xlpm.raw,_xlfn.XLOOKUP(A1072,SITE3!$C$4:$C$1223,SITE3!$E$4:$E$1223,_xlfn.XLOOKUP(A1072,SITE3!$C$4:$C$1223,SITE3!$F$4:$F$1223)),_xlpm.cleanRaw,SUBSTITUTE(_xlpm.raw,"_PIN","."),_xlpm.mainPart,MID(_xlpm.cleanRaw,2,FIND(".",_xlpm.cleanRaw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801033</v>
      </c>
      <c r="H1072" t="str">
        <f>_xlfn.LET(_xlpm.raw,_xlfn.XLOOKUP(A1072,SITE5!$C$4:$C$1223,SITE5!$E$4:$E$1223,_xlfn.XLOOKUP(A1072,SITE5!$C$4:$C$1223,SITE5!$F$4:$F$1223)),_xlpm.cleanRaw,SUBSTITUTE(_xlpm.raw,"_PIN","."),_xlpm.mainPart,MID(_xlpm.cleanRaw,2,FIND(".",_xlpm.cleanRaw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I1072" t="str">
        <f>_xlfn.LET(_xlpm.raw,_xlfn.XLOOKUP(A1072,SITE5!$C$4:$C$1223,SITE5!$E$4:$E$1223,_xlfn.XLOOKUP(A1072,SITE5!$C$4:$C$1223,SITE5!$F$4:$F$1223)),_xlpm.cleanRaw,SUBSTITUTE(_xlpm.raw,"_PIN","."),_xlpm.mainPart,MID(_xlpm.cleanRaw,2,FIND(".",_xlpm.cleanRaw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J1072" t="str">
        <f>""</f>
        <v/>
      </c>
      <c r="K1072" t="str">
        <f t="shared" si="16"/>
        <v>AT31;DDRDQ_IL13_NIL07[1];;29.62656;13.16736;604023;801033;706023;706023;</v>
      </c>
    </row>
    <row r="1073" spans="1:11">
      <c r="A1073" t="s">
        <v>4003</v>
      </c>
      <c r="B1073" t="str">
        <f>_xlfn.XLOOKUP(A1073,SITE1!$S$4:$S$1223,SITE1!$T$4:$T$1223)</f>
        <v>VSS</v>
      </c>
      <c r="C1073" t="str" cm="1">
        <f t="array" ref="C1073">_xlfn.TEXTJOIN(",",TRUE,_xlfn.UNIQUE(TRANSPOSE(_xlfn.MAP(_xlfn.XLOOKUP(A1073,SITE1!$C$4:$C$1223,SITE1!$G$4:$L$1223),_xlfn.LAMBDA(_xlpm.x,IF(_xlpm.x&lt;&gt;"",TRIM(CLEAN(LEFT(_xlpm.x,FIND(".",_xlpm.x &amp; ".")-1))),""))))))</f>
        <v/>
      </c>
      <c r="D1073">
        <v>26.334719999999901</v>
      </c>
      <c r="E1073">
        <v>13.16736</v>
      </c>
      <c r="F1073" t="str">
        <f>_xlfn.LET(_xlpm.raw,_xlfn.XLOOKUP(A1073,SITE1!$C$4:$C$1223,SITE1!$E$4:$E$1223,_xlfn.XLOOKUP(A1073,SITE1!$C$4:$C$1223,SITE1!$F$4:$F$1223)),_xlpm.cleanRaw,SUBSTITUTE(SUBSTITUTE(_xlpm.raw,"_PIN","."),"PIN","."),_xlpm.mainPart,MID(_xlpm.cleanRaw,2,FIND(".",_xlpm.cleanRaw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3" t="str">
        <f>_xlfn.LET(_xlpm.raw,_xlfn.XLOOKUP(A1073,SITE3!$C$4:$C$1223,SITE3!$E$4:$E$1223,_xlfn.XLOOKUP(A1073,SITE3!$C$4:$C$1223,SITE3!$F$4:$F$1223)),_xlpm.cleanRaw,SUBSTITUTE(_xlpm.raw,"_PIN","."),_xlpm.mainPart,MID(_xlpm.cleanRaw,2,FIND(".",_xlpm.cleanRaw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3" t="str">
        <f>_xlfn.LET(_xlpm.raw,_xlfn.XLOOKUP(A1073,SITE5!$C$4:$C$1223,SITE5!$E$4:$E$1223,_xlfn.XLOOKUP(A1073,SITE5!$C$4:$C$1223,SITE5!$F$4:$F$1223)),_xlpm.cleanRaw,SUBSTITUTE(_xlpm.raw,"_PIN","."),_xlpm.mainPart,MID(_xlpm.cleanRaw,2,FIND(".",_xlpm.cleanRaw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3" t="str">
        <f>_xlfn.LET(_xlpm.raw,_xlfn.XLOOKUP(A1073,SITE5!$C$4:$C$1223,SITE5!$E$4:$E$1223,_xlfn.XLOOKUP(A1073,SITE5!$C$4:$C$1223,SITE5!$F$4:$F$1223)),_xlpm.cleanRaw,SUBSTITUTE(_xlpm.raw,"_PIN","."),_xlpm.mainPart,MID(_xlpm.cleanRaw,2,FIND(".",_xlpm.cleanRaw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3" t="str">
        <f>""</f>
        <v/>
      </c>
      <c r="K1073" t="str">
        <f t="shared" si="16"/>
        <v>AT32;VSS;;26.3347199999999;13.16736;;;;;</v>
      </c>
    </row>
    <row r="1074" spans="1:11">
      <c r="A1074" t="s">
        <v>2028</v>
      </c>
      <c r="B1074" t="str">
        <f>_xlfn.XLOOKUP(A1074,SITE1!$S$4:$S$1223,SITE1!$T$4:$T$1223)</f>
        <v>DDRDQ_IL12_NIL06[7]</v>
      </c>
      <c r="C1074" t="str" cm="1">
        <f t="array" ref="C1074">_xlfn.TEXTJOIN(",",TRUE,_xlfn.UNIQUE(TRANSPOSE(_xlfn.MAP(_xlfn.XLOOKUP(A1074,SITE1!$C$4:$C$1223,SITE1!$G$4:$L$1223),_xlfn.LAMBDA(_xlpm.x,IF(_xlpm.x&lt;&gt;"",TRIM(CLEAN(LEFT(_xlpm.x,FIND(".",_xlpm.x &amp; ".")-1))),""))))))</f>
        <v/>
      </c>
      <c r="D1074">
        <v>23.04288</v>
      </c>
      <c r="E1074">
        <v>13.16736</v>
      </c>
      <c r="F1074" t="str">
        <f>_xlfn.LET(_xlpm.raw,_xlfn.XLOOKUP(A1074,SITE1!$C$4:$C$1223,SITE1!$E$4:$E$1223,_xlfn.XLOOKUP(A1074,SITE1!$C$4:$C$1223,SITE1!$F$4:$F$1223)),_xlpm.cleanRaw,SUBSTITUTE(SUBSTITUTE(_xlpm.raw,"_PIN","."),"PIN","."),_xlpm.mainPart,MID(_xlpm.cleanRaw,2,FIND(".",_xlpm.cleanRaw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1074" t="str">
        <f>_xlfn.LET(_xlpm.raw,_xlfn.XLOOKUP(A1074,SITE3!$C$4:$C$1223,SITE3!$E$4:$E$1223,_xlfn.XLOOKUP(A1074,SITE3!$C$4:$C$1223,SITE3!$F$4:$F$1223)),_xlpm.cleanRaw,SUBSTITUTE(_xlpm.raw,"_PIN","."),_xlpm.mainPart,MID(_xlpm.cleanRaw,2,FIND(".",_xlpm.cleanRaw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802069</v>
      </c>
      <c r="H1074" t="str">
        <f>_xlfn.LET(_xlpm.raw,_xlfn.XLOOKUP(A1074,SITE5!$C$4:$C$1223,SITE5!$E$4:$E$1223,_xlfn.XLOOKUP(A1074,SITE5!$C$4:$C$1223,SITE5!$F$4:$F$1223)),_xlpm.cleanRaw,SUBSTITUTE(_xlpm.raw,"_PIN","."),_xlpm.mainPart,MID(_xlpm.cleanRaw,2,FIND(".",_xlpm.cleanRaw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I1074" t="str">
        <f>_xlfn.LET(_xlpm.raw,_xlfn.XLOOKUP(A1074,SITE5!$C$4:$C$1223,SITE5!$E$4:$E$1223,_xlfn.XLOOKUP(A1074,SITE5!$C$4:$C$1223,SITE5!$F$4:$F$1223)),_xlpm.cleanRaw,SUBSTITUTE(_xlpm.raw,"_PIN","."),_xlpm.mainPart,MID(_xlpm.cleanRaw,2,FIND(".",_xlpm.cleanRaw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J1074" t="str">
        <f>""</f>
        <v/>
      </c>
      <c r="K1074" t="str">
        <f t="shared" si="16"/>
        <v>AT33;DDRDQ_IL12_NIL06[7];;23.04288;13.16736;608075;802069;702075;702075;</v>
      </c>
    </row>
    <row r="1075" spans="1:11">
      <c r="A1075" t="s">
        <v>1998</v>
      </c>
      <c r="B1075" t="str">
        <f>_xlfn.XLOOKUP(A1075,SITE1!$S$4:$S$1223,SITE1!$T$4:$T$1223)</f>
        <v>DDRDQ_IL12_NIL06[2]</v>
      </c>
      <c r="C1075" t="str" cm="1">
        <f t="array" ref="C1075">_xlfn.TEXTJOIN(",",TRUE,_xlfn.UNIQUE(TRANSPOSE(_xlfn.MAP(_xlfn.XLOOKUP(A1075,SITE1!$C$4:$C$1223,SITE1!$G$4:$L$1223),_xlfn.LAMBDA(_xlpm.x,IF(_xlpm.x&lt;&gt;"",TRIM(CLEAN(LEFT(_xlpm.x,FIND(".",_xlpm.x &amp; ".")-1))),""))))))</f>
        <v/>
      </c>
      <c r="D1075">
        <v>19.75104</v>
      </c>
      <c r="E1075">
        <v>13.16736</v>
      </c>
      <c r="F1075" t="str">
        <f>_xlfn.LET(_xlpm.raw,_xlfn.XLOOKUP(A1075,SITE1!$C$4:$C$1223,SITE1!$E$4:$E$1223,_xlfn.XLOOKUP(A1075,SITE1!$C$4:$C$1223,SITE1!$F$4:$F$1223)),_xlpm.cleanRaw,SUBSTITUTE(SUBSTITUTE(_xlpm.raw,"_PIN","."),"PIN","."),_xlpm.mainPart,MID(_xlpm.cleanRaw,2,FIND(".",_xlpm.cleanRaw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1075" t="str">
        <f>_xlfn.LET(_xlpm.raw,_xlfn.XLOOKUP(A1075,SITE3!$C$4:$C$1223,SITE3!$E$4:$E$1223,_xlfn.XLOOKUP(A1075,SITE3!$C$4:$C$1223,SITE3!$F$4:$F$1223)),_xlpm.cleanRaw,SUBSTITUTE(_xlpm.raw,"_PIN","."),_xlpm.mainPart,MID(_xlpm.cleanRaw,2,FIND(".",_xlpm.cleanRaw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802071</v>
      </c>
      <c r="H1075" t="str">
        <f>_xlfn.LET(_xlpm.raw,_xlfn.XLOOKUP(A1075,SITE5!$C$4:$C$1223,SITE5!$E$4:$E$1223,_xlfn.XLOOKUP(A1075,SITE5!$C$4:$C$1223,SITE5!$F$4:$F$1223)),_xlpm.cleanRaw,SUBSTITUTE(_xlpm.raw,"_PIN","."),_xlpm.mainPart,MID(_xlpm.cleanRaw,2,FIND(".",_xlpm.cleanRaw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I1075" t="str">
        <f>_xlfn.LET(_xlpm.raw,_xlfn.XLOOKUP(A1075,SITE5!$C$4:$C$1223,SITE5!$E$4:$E$1223,_xlfn.XLOOKUP(A1075,SITE5!$C$4:$C$1223,SITE5!$F$4:$F$1223)),_xlpm.cleanRaw,SUBSTITUTE(_xlpm.raw,"_PIN","."),_xlpm.mainPart,MID(_xlpm.cleanRaw,2,FIND(".",_xlpm.cleanRaw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J1075" t="str">
        <f>""</f>
        <v/>
      </c>
      <c r="K1075" t="str">
        <f t="shared" si="16"/>
        <v>AT34;DDRDQ_IL12_NIL06[2];;19.75104;13.16736;608076;802071;702076;702076;</v>
      </c>
    </row>
    <row r="1076" spans="1:11">
      <c r="A1076" t="s">
        <v>2016</v>
      </c>
      <c r="B1076" t="str">
        <f>_xlfn.XLOOKUP(A1076,SITE1!$S$4:$S$1223,SITE1!$T$4:$T$1223)</f>
        <v>DDRDQ_IL12_NIL06[5]</v>
      </c>
      <c r="C1076" t="str" cm="1">
        <f t="array" ref="C1076">_xlfn.TEXTJOIN(",",TRUE,_xlfn.UNIQUE(TRANSPOSE(_xlfn.MAP(_xlfn.XLOOKUP(A1076,SITE1!$C$4:$C$1223,SITE1!$G$4:$L$1223),_xlfn.LAMBDA(_xlpm.x,IF(_xlpm.x&lt;&gt;"",TRIM(CLEAN(LEFT(_xlpm.x,FIND(".",_xlpm.x &amp; ".")-1))),""))))))</f>
        <v/>
      </c>
      <c r="D1076">
        <v>16.459199999999999</v>
      </c>
      <c r="E1076">
        <v>13.16736</v>
      </c>
      <c r="F1076" t="str">
        <f>_xlfn.LET(_xlpm.raw,_xlfn.XLOOKUP(A1076,SITE1!$C$4:$C$1223,SITE1!$E$4:$E$1223,_xlfn.XLOOKUP(A1076,SITE1!$C$4:$C$1223,SITE1!$F$4:$F$1223)),_xlpm.cleanRaw,SUBSTITUTE(SUBSTITUTE(_xlpm.raw,"_PIN","."),"PIN","."),_xlpm.mainPart,MID(_xlpm.cleanRaw,2,FIND(".",_xlpm.cleanRaw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1076" t="str">
        <f>_xlfn.LET(_xlpm.raw,_xlfn.XLOOKUP(A1076,SITE3!$C$4:$C$1223,SITE3!$E$4:$E$1223,_xlfn.XLOOKUP(A1076,SITE3!$C$4:$C$1223,SITE3!$F$4:$F$1223)),_xlpm.cleanRaw,SUBSTITUTE(_xlpm.raw,"_PIN","."),_xlpm.mainPart,MID(_xlpm.cleanRaw,2,FIND(".",_xlpm.cleanRaw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802074</v>
      </c>
      <c r="H1076" t="str">
        <f>_xlfn.LET(_xlpm.raw,_xlfn.XLOOKUP(A1076,SITE5!$C$4:$C$1223,SITE5!$E$4:$E$1223,_xlfn.XLOOKUP(A1076,SITE5!$C$4:$C$1223,SITE5!$F$4:$F$1223)),_xlpm.cleanRaw,SUBSTITUTE(_xlpm.raw,"_PIN","."),_xlpm.mainPart,MID(_xlpm.cleanRaw,2,FIND(".",_xlpm.cleanRaw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I1076" t="str">
        <f>_xlfn.LET(_xlpm.raw,_xlfn.XLOOKUP(A1076,SITE5!$C$4:$C$1223,SITE5!$E$4:$E$1223,_xlfn.XLOOKUP(A1076,SITE5!$C$4:$C$1223,SITE5!$F$4:$F$1223)),_xlpm.cleanRaw,SUBSTITUTE(_xlpm.raw,"_PIN","."),_xlpm.mainPart,MID(_xlpm.cleanRaw,2,FIND(".",_xlpm.cleanRaw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J1076" t="str">
        <f>""</f>
        <v/>
      </c>
      <c r="K1076" t="str">
        <f t="shared" si="16"/>
        <v>AT35;DDRDQ_IL12_NIL06[5];;16.4592;13.16736;607014;802074;703014;703014;</v>
      </c>
    </row>
    <row r="1077" spans="1:11">
      <c r="A1077" t="s">
        <v>1985</v>
      </c>
      <c r="B1077" t="str">
        <f>_xlfn.XLOOKUP(A1077,SITE1!$S$4:$S$1223,SITE1!$T$4:$T$1223)</f>
        <v>DDRDQ_IL12_NIL06[0]</v>
      </c>
      <c r="C1077" t="str" cm="1">
        <f t="array" ref="C1077">_xlfn.TEXTJOIN(",",TRUE,_xlfn.UNIQUE(TRANSPOSE(_xlfn.MAP(_xlfn.XLOOKUP(A1077,SITE1!$C$4:$C$1223,SITE1!$G$4:$L$1223),_xlfn.LAMBDA(_xlpm.x,IF(_xlpm.x&lt;&gt;"",TRIM(CLEAN(LEFT(_xlpm.x,FIND(".",_xlpm.x &amp; ".")-1))),""))))))</f>
        <v/>
      </c>
      <c r="D1077">
        <v>13.167359999999899</v>
      </c>
      <c r="E1077">
        <v>13.16736</v>
      </c>
      <c r="F1077" t="str">
        <f>_xlfn.LET(_xlpm.raw,_xlfn.XLOOKUP(A1077,SITE1!$C$4:$C$1223,SITE1!$E$4:$E$1223,_xlfn.XLOOKUP(A1077,SITE1!$C$4:$C$1223,SITE1!$F$4:$F$1223)),_xlpm.cleanRaw,SUBSTITUTE(SUBSTITUTE(_xlpm.raw,"_PIN","."),"PIN","."),_xlpm.mainPart,MID(_xlpm.cleanRaw,2,FIND(".",_xlpm.cleanRaw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1077" t="str">
        <f>_xlfn.LET(_xlpm.raw,_xlfn.XLOOKUP(A1077,SITE3!$C$4:$C$1223,SITE3!$E$4:$E$1223,_xlfn.XLOOKUP(A1077,SITE3!$C$4:$C$1223,SITE3!$F$4:$F$1223)),_xlpm.cleanRaw,SUBSTITUTE(_xlpm.raw,"_PIN","."),_xlpm.mainPart,MID(_xlpm.cleanRaw,2,FIND(".",_xlpm.cleanRaw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802076</v>
      </c>
      <c r="H1077" t="str">
        <f>_xlfn.LET(_xlpm.raw,_xlfn.XLOOKUP(A1077,SITE5!$C$4:$C$1223,SITE5!$E$4:$E$1223,_xlfn.XLOOKUP(A1077,SITE5!$C$4:$C$1223,SITE5!$F$4:$F$1223)),_xlpm.cleanRaw,SUBSTITUTE(_xlpm.raw,"_PIN","."),_xlpm.mainPart,MID(_xlpm.cleanRaw,2,FIND(".",_xlpm.cleanRaw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I1077" t="str">
        <f>_xlfn.LET(_xlpm.raw,_xlfn.XLOOKUP(A1077,SITE5!$C$4:$C$1223,SITE5!$E$4:$E$1223,_xlfn.XLOOKUP(A1077,SITE5!$C$4:$C$1223,SITE5!$F$4:$F$1223)),_xlpm.cleanRaw,SUBSTITUTE(_xlpm.raw,"_PIN","."),_xlpm.mainPart,MID(_xlpm.cleanRaw,2,FIND(".",_xlpm.cleanRaw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J1077" t="str">
        <f>""</f>
        <v/>
      </c>
      <c r="K1077" t="str">
        <f t="shared" si="16"/>
        <v>AT36;DDRDQ_IL12_NIL06[0];;13.1673599999999;13.16736;607013;802076;703013;703013;</v>
      </c>
    </row>
    <row r="1078" spans="1:11">
      <c r="A1078" t="s">
        <v>4004</v>
      </c>
      <c r="B1078" t="str">
        <f>_xlfn.XLOOKUP(A1078,SITE1!$S$4:$S$1223,SITE1!$T$4:$T$1223)</f>
        <v>VSS</v>
      </c>
      <c r="C1078" t="str" cm="1">
        <f t="array" ref="C1078">_xlfn.TEXTJOIN(",",TRUE,_xlfn.UNIQUE(TRANSPOSE(_xlfn.MAP(_xlfn.XLOOKUP(A1078,SITE1!$C$4:$C$1223,SITE1!$G$4:$L$1223),_xlfn.LAMBDA(_xlpm.x,IF(_xlpm.x&lt;&gt;"",TRIM(CLEAN(LEFT(_xlpm.x,FIND(".",_xlpm.x &amp; ".")-1))),""))))))</f>
        <v/>
      </c>
      <c r="D1078">
        <v>9.8755199999999999</v>
      </c>
      <c r="E1078">
        <v>13.16736</v>
      </c>
      <c r="F1078" t="str">
        <f>_xlfn.LET(_xlpm.raw,_xlfn.XLOOKUP(A1078,SITE1!$C$4:$C$1223,SITE1!$E$4:$E$1223,_xlfn.XLOOKUP(A1078,SITE1!$C$4:$C$1223,SITE1!$F$4:$F$1223)),_xlpm.cleanRaw,SUBSTITUTE(SUBSTITUTE(_xlpm.raw,"_PIN","."),"PIN","."),_xlpm.mainPart,MID(_xlpm.cleanRaw,2,FIND(".",_xlpm.cleanRaw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8" t="str">
        <f>_xlfn.LET(_xlpm.raw,_xlfn.XLOOKUP(A1078,SITE3!$C$4:$C$1223,SITE3!$E$4:$E$1223,_xlfn.XLOOKUP(A1078,SITE3!$C$4:$C$1223,SITE3!$F$4:$F$1223)),_xlpm.cleanRaw,SUBSTITUTE(_xlpm.raw,"_PIN","."),_xlpm.mainPart,MID(_xlpm.cleanRaw,2,FIND(".",_xlpm.cleanRaw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8" t="str">
        <f>_xlfn.LET(_xlpm.raw,_xlfn.XLOOKUP(A1078,SITE5!$C$4:$C$1223,SITE5!$E$4:$E$1223,_xlfn.XLOOKUP(A1078,SITE5!$C$4:$C$1223,SITE5!$F$4:$F$1223)),_xlpm.cleanRaw,SUBSTITUTE(_xlpm.raw,"_PIN","."),_xlpm.mainPart,MID(_xlpm.cleanRaw,2,FIND(".",_xlpm.cleanRaw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8" t="str">
        <f>_xlfn.LET(_xlpm.raw,_xlfn.XLOOKUP(A1078,SITE5!$C$4:$C$1223,SITE5!$E$4:$E$1223,_xlfn.XLOOKUP(A1078,SITE5!$C$4:$C$1223,SITE5!$F$4:$F$1223)),_xlpm.cleanRaw,SUBSTITUTE(_xlpm.raw,"_PIN","."),_xlpm.mainPart,MID(_xlpm.cleanRaw,2,FIND(".",_xlpm.cleanRaw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8" t="str">
        <f>""</f>
        <v/>
      </c>
      <c r="K1078" t="str">
        <f t="shared" si="16"/>
        <v>AT37;VSS;;9.87552;13.16736;;;;;</v>
      </c>
    </row>
    <row r="1079" spans="1:11">
      <c r="A1079" t="s">
        <v>2292</v>
      </c>
      <c r="B1079" t="str">
        <f>_xlfn.XLOOKUP(A1079,SITE1!$S$4:$S$1223,SITE1!$T$4:$T$1223)</f>
        <v>DDRDQSN_IL02_NIL04</v>
      </c>
      <c r="C1079" t="str" cm="1">
        <f t="array" ref="C1079">_xlfn.TEXTJOIN(",",TRUE,_xlfn.UNIQUE(TRANSPOSE(_xlfn.MAP(_xlfn.XLOOKUP(A1079,SITE1!$C$4:$C$1223,SITE1!$G$4:$L$1223),_xlfn.LAMBDA(_xlpm.x,IF(_xlpm.x&lt;&gt;"",TRIM(CLEAN(LEFT(_xlpm.x,FIND(".",_xlpm.x &amp; ".")-1))),""))))))</f>
        <v/>
      </c>
      <c r="D1079">
        <v>6.5836799999999904</v>
      </c>
      <c r="E1079">
        <v>13.16736</v>
      </c>
      <c r="F1079" t="str">
        <f>_xlfn.LET(_xlpm.raw,_xlfn.XLOOKUP(A1079,SITE1!$C$4:$C$1223,SITE1!$E$4:$E$1223,_xlfn.XLOOKUP(A1079,SITE1!$C$4:$C$1223,SITE1!$F$4:$F$1223)),_xlpm.cleanRaw,SUBSTITUTE(SUBSTITUTE(_xlpm.raw,"_PIN","."),"PIN","."),_xlpm.mainPart,MID(_xlpm.cleanRaw,2,FIND(".",_xlpm.cleanRaw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608072</v>
      </c>
      <c r="G1079" t="str">
        <f>_xlfn.LET(_xlpm.raw,_xlfn.XLOOKUP(A1079,SITE3!$C$4:$C$1223,SITE3!$E$4:$E$1223,_xlfn.XLOOKUP(A1079,SITE3!$C$4:$C$1223,SITE3!$F$4:$F$1223)),_xlpm.cleanRaw,SUBSTITUTE(_xlpm.raw,"_PIN","."),_xlpm.mainPart,MID(_xlpm.cleanRaw,2,FIND(".",_xlpm.cleanRaw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802067</v>
      </c>
      <c r="H1079" t="str">
        <f>_xlfn.LET(_xlpm.raw,_xlfn.XLOOKUP(A1079,SITE5!$C$4:$C$1223,SITE5!$E$4:$E$1223,_xlfn.XLOOKUP(A1079,SITE5!$C$4:$C$1223,SITE5!$F$4:$F$1223)),_xlpm.cleanRaw,SUBSTITUTE(_xlpm.raw,"_PIN","."),_xlpm.mainPart,MID(_xlpm.cleanRaw,2,FIND(".",_xlpm.cleanRaw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I1079" t="str">
        <f>_xlfn.LET(_xlpm.raw,_xlfn.XLOOKUP(A1079,SITE5!$C$4:$C$1223,SITE5!$E$4:$E$1223,_xlfn.XLOOKUP(A1079,SITE5!$C$4:$C$1223,SITE5!$F$4:$F$1223)),_xlpm.cleanRaw,SUBSTITUTE(_xlpm.raw,"_PIN","."),_xlpm.mainPart,MID(_xlpm.cleanRaw,2,FIND(".",_xlpm.cleanRaw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J1079" t="str">
        <f>""</f>
        <v/>
      </c>
      <c r="K1079" t="str">
        <f t="shared" si="16"/>
        <v>AT38;DDRDQSN_IL02_NIL04;;6.58367999999999;13.16736;608072;802067;702072;702072;</v>
      </c>
    </row>
    <row r="1080" spans="1:11">
      <c r="A1080" t="s">
        <v>4005</v>
      </c>
      <c r="B1080" t="str">
        <f>_xlfn.XLOOKUP(A1080,SITE1!$S$4:$S$1223,SITE1!$T$4:$T$1223)</f>
        <v>VSS</v>
      </c>
      <c r="C1080" t="str" cm="1">
        <f t="array" ref="C1080">_xlfn.TEXTJOIN(",",TRUE,_xlfn.UNIQUE(TRANSPOSE(_xlfn.MAP(_xlfn.XLOOKUP(A1080,SITE1!$C$4:$C$1223,SITE1!$G$4:$L$1223),_xlfn.LAMBDA(_xlpm.x,IF(_xlpm.x&lt;&gt;"",TRIM(CLEAN(LEFT(_xlpm.x,FIND(".",_xlpm.x &amp; ".")-1))),""))))))</f>
        <v/>
      </c>
      <c r="D1080">
        <v>3.2918399999999899</v>
      </c>
      <c r="E1080">
        <v>13.16736</v>
      </c>
      <c r="F1080" t="str">
        <f>_xlfn.LET(_xlpm.raw,_xlfn.XLOOKUP(A1080,SITE1!$C$4:$C$1223,SITE1!$E$4:$E$1223,_xlfn.XLOOKUP(A1080,SITE1!$C$4:$C$1223,SITE1!$F$4:$F$1223)),_xlpm.cleanRaw,SUBSTITUTE(SUBSTITUTE(_xlpm.raw,"_PIN","."),"PIN","."),_xlpm.mainPart,MID(_xlpm.cleanRaw,2,FIND(".",_xlpm.cleanRaw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0" t="str">
        <f>_xlfn.LET(_xlpm.raw,_xlfn.XLOOKUP(A1080,SITE3!$C$4:$C$1223,SITE3!$E$4:$E$1223,_xlfn.XLOOKUP(A1080,SITE3!$C$4:$C$1223,SITE3!$F$4:$F$1223)),_xlpm.cleanRaw,SUBSTITUTE(_xlpm.raw,"_PIN","."),_xlpm.mainPart,MID(_xlpm.cleanRaw,2,FIND(".",_xlpm.cleanRaw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0" t="str">
        <f>_xlfn.LET(_xlpm.raw,_xlfn.XLOOKUP(A1080,SITE5!$C$4:$C$1223,SITE5!$E$4:$E$1223,_xlfn.XLOOKUP(A1080,SITE5!$C$4:$C$1223,SITE5!$F$4:$F$1223)),_xlpm.cleanRaw,SUBSTITUTE(_xlpm.raw,"_PIN","."),_xlpm.mainPart,MID(_xlpm.cleanRaw,2,FIND(".",_xlpm.cleanRaw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0" t="str">
        <f>_xlfn.LET(_xlpm.raw,_xlfn.XLOOKUP(A1080,SITE5!$C$4:$C$1223,SITE5!$E$4:$E$1223,_xlfn.XLOOKUP(A1080,SITE5!$C$4:$C$1223,SITE5!$F$4:$F$1223)),_xlpm.cleanRaw,SUBSTITUTE(_xlpm.raw,"_PIN","."),_xlpm.mainPart,MID(_xlpm.cleanRaw,2,FIND(".",_xlpm.cleanRaw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0" t="str">
        <f>""</f>
        <v/>
      </c>
      <c r="K1080" t="str">
        <f t="shared" si="16"/>
        <v>AT39;VSS;;3.29183999999999;13.16736;;;;;</v>
      </c>
    </row>
    <row r="1081" spans="1:11">
      <c r="A1081" t="s">
        <v>1624</v>
      </c>
      <c r="B1081" t="str">
        <f>_xlfn.XLOOKUP(A1081,SITE1!$S$4:$S$1223,SITE1!$T$4:$T$1223)</f>
        <v>DDRDQ_IL02_NIL04[5]</v>
      </c>
      <c r="C1081" t="str" cm="1">
        <f t="array" ref="C1081">_xlfn.TEXTJOIN(",",TRUE,_xlfn.UNIQUE(TRANSPOSE(_xlfn.MAP(_xlfn.XLOOKUP(A1081,SITE1!$C$4:$C$1223,SITE1!$G$4:$L$1223),_xlfn.LAMBDA(_xlpm.x,IF(_xlpm.x&lt;&gt;"",TRIM(CLEAN(LEFT(_xlpm.x,FIND(".",_xlpm.x &amp; ".")-1))),""))))))</f>
        <v/>
      </c>
      <c r="D1081">
        <v>0</v>
      </c>
      <c r="E1081">
        <v>13.16736</v>
      </c>
      <c r="F1081" t="str">
        <f>_xlfn.LET(_xlpm.raw,_xlfn.XLOOKUP(A1081,SITE1!$C$4:$C$1223,SITE1!$E$4:$E$1223,_xlfn.XLOOKUP(A1081,SITE1!$C$4:$C$1223,SITE1!$F$4:$F$1223)),_xlpm.cleanRaw,SUBSTITUTE(SUBSTITUTE(_xlpm.raw,"_PIN","."),"PIN","."),_xlpm.mainPart,MID(_xlpm.cleanRaw,2,FIND(".",_xlpm.cleanRaw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1081" t="str">
        <f>_xlfn.LET(_xlpm.raw,_xlfn.XLOOKUP(A1081,SITE3!$C$4:$C$1223,SITE3!$E$4:$E$1223,_xlfn.XLOOKUP(A1081,SITE3!$C$4:$C$1223,SITE3!$F$4:$F$1223)),_xlpm.cleanRaw,SUBSTITUTE(_xlpm.raw,"_PIN","."),_xlpm.mainPart,MID(_xlpm.cleanRaw,2,FIND(".",_xlpm.cleanRaw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801021</v>
      </c>
      <c r="H1081" t="str">
        <f>_xlfn.LET(_xlpm.raw,_xlfn.XLOOKUP(A1081,SITE5!$C$4:$C$1223,SITE5!$E$4:$E$1223,_xlfn.XLOOKUP(A1081,SITE5!$C$4:$C$1223,SITE5!$F$4:$F$1223)),_xlpm.cleanRaw,SUBSTITUTE(_xlpm.raw,"_PIN","."),_xlpm.mainPart,MID(_xlpm.cleanRaw,2,FIND(".",_xlpm.cleanRaw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I1081" t="str">
        <f>_xlfn.LET(_xlpm.raw,_xlfn.XLOOKUP(A1081,SITE5!$C$4:$C$1223,SITE5!$E$4:$E$1223,_xlfn.XLOOKUP(A1081,SITE5!$C$4:$C$1223,SITE5!$F$4:$F$1223)),_xlpm.cleanRaw,SUBSTITUTE(_xlpm.raw,"_PIN","."),_xlpm.mainPart,MID(_xlpm.cleanRaw,2,FIND(".",_xlpm.cleanRaw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J1081" t="str">
        <f>""</f>
        <v/>
      </c>
      <c r="K1081" t="str">
        <f t="shared" si="16"/>
        <v>AT40;DDRDQ_IL02_NIL04[5];;0;13.16736;606103;801021;704103;704103;</v>
      </c>
    </row>
    <row r="1082" spans="1:11">
      <c r="A1082" t="s">
        <v>4008</v>
      </c>
      <c r="B1082" t="str">
        <f>_xlfn.XLOOKUP(A1082,SITE1!$S$4:$S$1223,SITE1!$T$4:$T$1223)</f>
        <v>VSS</v>
      </c>
      <c r="C1082" t="str" cm="1">
        <f t="array" ref="C1082">_xlfn.TEXTJOIN(",",TRUE,_xlfn.UNIQUE(TRANSPOSE(_xlfn.MAP(_xlfn.XLOOKUP(A1082,SITE1!$C$4:$C$1223,SITE1!$G$4:$L$1223),_xlfn.LAMBDA(_xlpm.x,IF(_xlpm.x&lt;&gt;"",TRIM(CLEAN(LEFT(_xlpm.x,FIND(".",_xlpm.x &amp; ".")-1))),""))))))</f>
        <v/>
      </c>
      <c r="D1082">
        <v>128.38176000000001</v>
      </c>
      <c r="E1082">
        <v>9.8755199999999999</v>
      </c>
      <c r="F1082" t="str">
        <f>_xlfn.LET(_xlpm.raw,_xlfn.XLOOKUP(A1082,SITE1!$C$4:$C$1223,SITE1!$E$4:$E$1223,_xlfn.XLOOKUP(A1082,SITE1!$C$4:$C$1223,SITE1!$F$4:$F$1223)),_xlpm.cleanRaw,SUBSTITUTE(SUBSTITUTE(_xlpm.raw,"_PIN","."),"PIN","."),_xlpm.mainPart,MID(_xlpm.cleanRaw,2,FIND(".",_xlpm.cleanRaw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2" t="str">
        <f>_xlfn.LET(_xlpm.raw,_xlfn.XLOOKUP(A1082,SITE3!$C$4:$C$1223,SITE3!$E$4:$E$1223,_xlfn.XLOOKUP(A1082,SITE3!$C$4:$C$1223,SITE3!$F$4:$F$1223)),_xlpm.cleanRaw,SUBSTITUTE(_xlpm.raw,"_PIN","."),_xlpm.mainPart,MID(_xlpm.cleanRaw,2,FIND(".",_xlpm.cleanRaw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2" t="str">
        <f>_xlfn.LET(_xlpm.raw,_xlfn.XLOOKUP(A1082,SITE5!$C$4:$C$1223,SITE5!$E$4:$E$1223,_xlfn.XLOOKUP(A1082,SITE5!$C$4:$C$1223,SITE5!$F$4:$F$1223)),_xlpm.cleanRaw,SUBSTITUTE(_xlpm.raw,"_PIN","."),_xlpm.mainPart,MID(_xlpm.cleanRaw,2,FIND(".",_xlpm.cleanRaw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2" t="str">
        <f>_xlfn.LET(_xlpm.raw,_xlfn.XLOOKUP(A1082,SITE5!$C$4:$C$1223,SITE5!$E$4:$E$1223,_xlfn.XLOOKUP(A1082,SITE5!$C$4:$C$1223,SITE5!$F$4:$F$1223)),_xlpm.cleanRaw,SUBSTITUTE(_xlpm.raw,"_PIN","."),_xlpm.mainPart,MID(_xlpm.cleanRaw,2,FIND(".",_xlpm.cleanRaw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2" t="str">
        <f>""</f>
        <v/>
      </c>
      <c r="K1082" t="str">
        <f t="shared" si="16"/>
        <v>AU1;VSS;;128.38176;9.87552;;;;;</v>
      </c>
    </row>
    <row r="1083" spans="1:11">
      <c r="A1083" t="s">
        <v>4012</v>
      </c>
      <c r="B1083" t="str">
        <f>_xlfn.XLOOKUP(A1083,SITE1!$S$4:$S$1223,SITE1!$T$4:$T$1223)</f>
        <v>VSS</v>
      </c>
      <c r="C1083" t="str" cm="1">
        <f t="array" ref="C1083">_xlfn.TEXTJOIN(",",TRUE,_xlfn.UNIQUE(TRANSPOSE(_xlfn.MAP(_xlfn.XLOOKUP(A1083,SITE1!$C$4:$C$1223,SITE1!$G$4:$L$1223),_xlfn.LAMBDA(_xlpm.x,IF(_xlpm.x&lt;&gt;"",TRIM(CLEAN(LEFT(_xlpm.x,FIND(".",_xlpm.x &amp; ".")-1))),""))))))</f>
        <v/>
      </c>
      <c r="D1083">
        <v>125.08992000000001</v>
      </c>
      <c r="E1083">
        <v>9.8755199999999999</v>
      </c>
      <c r="F1083" t="str">
        <f>_xlfn.LET(_xlpm.raw,_xlfn.XLOOKUP(A1083,SITE1!$C$4:$C$1223,SITE1!$E$4:$E$1223,_xlfn.XLOOKUP(A1083,SITE1!$C$4:$C$1223,SITE1!$F$4:$F$1223)),_xlpm.cleanRaw,SUBSTITUTE(SUBSTITUTE(_xlpm.raw,"_PIN","."),"PIN","."),_xlpm.mainPart,MID(_xlpm.cleanRaw,2,FIND(".",_xlpm.cleanRaw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3" t="str">
        <f>_xlfn.LET(_xlpm.raw,_xlfn.XLOOKUP(A1083,SITE3!$C$4:$C$1223,SITE3!$E$4:$E$1223,_xlfn.XLOOKUP(A1083,SITE3!$C$4:$C$1223,SITE3!$F$4:$F$1223)),_xlpm.cleanRaw,SUBSTITUTE(_xlpm.raw,"_PIN","."),_xlpm.mainPart,MID(_xlpm.cleanRaw,2,FIND(".",_xlpm.cleanRaw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3" t="str">
        <f>_xlfn.LET(_xlpm.raw,_xlfn.XLOOKUP(A1083,SITE5!$C$4:$C$1223,SITE5!$E$4:$E$1223,_xlfn.XLOOKUP(A1083,SITE5!$C$4:$C$1223,SITE5!$F$4:$F$1223)),_xlpm.cleanRaw,SUBSTITUTE(_xlpm.raw,"_PIN","."),_xlpm.mainPart,MID(_xlpm.cleanRaw,2,FIND(".",_xlpm.cleanRaw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3" t="str">
        <f>_xlfn.LET(_xlpm.raw,_xlfn.XLOOKUP(A1083,SITE5!$C$4:$C$1223,SITE5!$E$4:$E$1223,_xlfn.XLOOKUP(A1083,SITE5!$C$4:$C$1223,SITE5!$F$4:$F$1223)),_xlpm.cleanRaw,SUBSTITUTE(_xlpm.raw,"_PIN","."),_xlpm.mainPart,MID(_xlpm.cleanRaw,2,FIND(".",_xlpm.cleanRaw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3" t="str">
        <f>""</f>
        <v/>
      </c>
      <c r="K1083" t="str">
        <f t="shared" si="16"/>
        <v>AU2;VSS;;125.08992;9.87552;;;;;</v>
      </c>
    </row>
    <row r="1084" spans="1:11">
      <c r="A1084" t="s">
        <v>4016</v>
      </c>
      <c r="B1084" t="str">
        <f>_xlfn.XLOOKUP(A1084,SITE1!$S$4:$S$1223,SITE1!$T$4:$T$1223)</f>
        <v>VSS</v>
      </c>
      <c r="C1084" t="str" cm="1">
        <f t="array" ref="C1084">_xlfn.TEXTJOIN(",",TRUE,_xlfn.UNIQUE(TRANSPOSE(_xlfn.MAP(_xlfn.XLOOKUP(A1084,SITE1!$C$4:$C$1223,SITE1!$G$4:$L$1223),_xlfn.LAMBDA(_xlpm.x,IF(_xlpm.x&lt;&gt;"",TRIM(CLEAN(LEFT(_xlpm.x,FIND(".",_xlpm.x &amp; ".")-1))),""))))))</f>
        <v/>
      </c>
      <c r="D1084">
        <v>121.79808</v>
      </c>
      <c r="E1084">
        <v>9.8755199999999999</v>
      </c>
      <c r="F1084" t="str">
        <f>_xlfn.LET(_xlpm.raw,_xlfn.XLOOKUP(A1084,SITE1!$C$4:$C$1223,SITE1!$E$4:$E$1223,_xlfn.XLOOKUP(A1084,SITE1!$C$4:$C$1223,SITE1!$F$4:$F$1223)),_xlpm.cleanRaw,SUBSTITUTE(SUBSTITUTE(_xlpm.raw,"_PIN","."),"PIN","."),_xlpm.mainPart,MID(_xlpm.cleanRaw,2,FIND(".",_xlpm.cleanRaw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4" t="str">
        <f>_xlfn.LET(_xlpm.raw,_xlfn.XLOOKUP(A1084,SITE3!$C$4:$C$1223,SITE3!$E$4:$E$1223,_xlfn.XLOOKUP(A1084,SITE3!$C$4:$C$1223,SITE3!$F$4:$F$1223)),_xlpm.cleanRaw,SUBSTITUTE(_xlpm.raw,"_PIN","."),_xlpm.mainPart,MID(_xlpm.cleanRaw,2,FIND(".",_xlpm.cleanRaw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4" t="str">
        <f>_xlfn.LET(_xlpm.raw,_xlfn.XLOOKUP(A1084,SITE5!$C$4:$C$1223,SITE5!$E$4:$E$1223,_xlfn.XLOOKUP(A1084,SITE5!$C$4:$C$1223,SITE5!$F$4:$F$1223)),_xlpm.cleanRaw,SUBSTITUTE(_xlpm.raw,"_PIN","."),_xlpm.mainPart,MID(_xlpm.cleanRaw,2,FIND(".",_xlpm.cleanRaw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4" t="str">
        <f>_xlfn.LET(_xlpm.raw,_xlfn.XLOOKUP(A1084,SITE5!$C$4:$C$1223,SITE5!$E$4:$E$1223,_xlfn.XLOOKUP(A1084,SITE5!$C$4:$C$1223,SITE5!$F$4:$F$1223)),_xlpm.cleanRaw,SUBSTITUTE(_xlpm.raw,"_PIN","."),_xlpm.mainPart,MID(_xlpm.cleanRaw,2,FIND(".",_xlpm.cleanRaw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4" t="str">
        <f>""</f>
        <v/>
      </c>
      <c r="K1084" t="str">
        <f t="shared" si="16"/>
        <v>AU3;VSS;;121.79808;9.87552;;;;;</v>
      </c>
    </row>
    <row r="1085" spans="1:11">
      <c r="A1085" t="s">
        <v>4025</v>
      </c>
      <c r="B1085" t="str">
        <f>_xlfn.XLOOKUP(A1085,SITE1!$S$4:$S$1223,SITE1!$T$4:$T$1223)</f>
        <v>VSS</v>
      </c>
      <c r="C1085" t="str" cm="1">
        <f t="array" ref="C1085">_xlfn.TEXTJOIN(",",TRUE,_xlfn.UNIQUE(TRANSPOSE(_xlfn.MAP(_xlfn.XLOOKUP(A1085,SITE1!$C$4:$C$1223,SITE1!$G$4:$L$1223),_xlfn.LAMBDA(_xlpm.x,IF(_xlpm.x&lt;&gt;"",TRIM(CLEAN(LEFT(_xlpm.x,FIND(".",_xlpm.x &amp; ".")-1))),""))))))</f>
        <v/>
      </c>
      <c r="D1085">
        <v>118.50624000000001</v>
      </c>
      <c r="E1085">
        <v>9.8755199999999999</v>
      </c>
      <c r="F1085" t="str">
        <f>_xlfn.LET(_xlpm.raw,_xlfn.XLOOKUP(A1085,SITE1!$C$4:$C$1223,SITE1!$E$4:$E$1223,_xlfn.XLOOKUP(A1085,SITE1!$C$4:$C$1223,SITE1!$F$4:$F$1223)),_xlpm.cleanRaw,SUBSTITUTE(SUBSTITUTE(_xlpm.raw,"_PIN","."),"PIN","."),_xlpm.mainPart,MID(_xlpm.cleanRaw,2,FIND(".",_xlpm.cleanRaw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5" t="str">
        <f>_xlfn.LET(_xlpm.raw,_xlfn.XLOOKUP(A1085,SITE3!$C$4:$C$1223,SITE3!$E$4:$E$1223,_xlfn.XLOOKUP(A1085,SITE3!$C$4:$C$1223,SITE3!$F$4:$F$1223)),_xlpm.cleanRaw,SUBSTITUTE(_xlpm.raw,"_PIN","."),_xlpm.mainPart,MID(_xlpm.cleanRaw,2,FIND(".",_xlpm.cleanRaw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5" t="str">
        <f>_xlfn.LET(_xlpm.raw,_xlfn.XLOOKUP(A1085,SITE5!$C$4:$C$1223,SITE5!$E$4:$E$1223,_xlfn.XLOOKUP(A1085,SITE5!$C$4:$C$1223,SITE5!$F$4:$F$1223)),_xlpm.cleanRaw,SUBSTITUTE(_xlpm.raw,"_PIN","."),_xlpm.mainPart,MID(_xlpm.cleanRaw,2,FIND(".",_xlpm.cleanRaw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5" t="str">
        <f>_xlfn.LET(_xlpm.raw,_xlfn.XLOOKUP(A1085,SITE5!$C$4:$C$1223,SITE5!$E$4:$E$1223,_xlfn.XLOOKUP(A1085,SITE5!$C$4:$C$1223,SITE5!$F$4:$F$1223)),_xlpm.cleanRaw,SUBSTITUTE(_xlpm.raw,"_PIN","."),_xlpm.mainPart,MID(_xlpm.cleanRaw,2,FIND(".",_xlpm.cleanRaw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5" t="str">
        <f>""</f>
        <v/>
      </c>
      <c r="K1085" t="str">
        <f t="shared" si="16"/>
        <v>AU4;VSS;;118.50624;9.87552;;;;;</v>
      </c>
    </row>
    <row r="1086" spans="1:11">
      <c r="A1086" t="s">
        <v>4026</v>
      </c>
      <c r="B1086" t="str">
        <f>_xlfn.XLOOKUP(A1086,SITE1!$S$4:$S$1223,SITE1!$T$4:$T$1223)</f>
        <v>VSS</v>
      </c>
      <c r="C1086" t="str" cm="1">
        <f t="array" ref="C1086">_xlfn.TEXTJOIN(",",TRUE,_xlfn.UNIQUE(TRANSPOSE(_xlfn.MAP(_xlfn.XLOOKUP(A1086,SITE1!$C$4:$C$1223,SITE1!$G$4:$L$1223),_xlfn.LAMBDA(_xlpm.x,IF(_xlpm.x&lt;&gt;"",TRIM(CLEAN(LEFT(_xlpm.x,FIND(".",_xlpm.x &amp; ".")-1))),""))))))</f>
        <v/>
      </c>
      <c r="D1086">
        <v>115.2144</v>
      </c>
      <c r="E1086">
        <v>9.8755199999999999</v>
      </c>
      <c r="F1086" t="str">
        <f>_xlfn.LET(_xlpm.raw,_xlfn.XLOOKUP(A1086,SITE1!$C$4:$C$1223,SITE1!$E$4:$E$1223,_xlfn.XLOOKUP(A1086,SITE1!$C$4:$C$1223,SITE1!$F$4:$F$1223)),_xlpm.cleanRaw,SUBSTITUTE(SUBSTITUTE(_xlpm.raw,"_PIN","."),"PIN","."),_xlpm.mainPart,MID(_xlpm.cleanRaw,2,FIND(".",_xlpm.cleanRaw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6" t="str">
        <f>_xlfn.LET(_xlpm.raw,_xlfn.XLOOKUP(A1086,SITE3!$C$4:$C$1223,SITE3!$E$4:$E$1223,_xlfn.XLOOKUP(A1086,SITE3!$C$4:$C$1223,SITE3!$F$4:$F$1223)),_xlpm.cleanRaw,SUBSTITUTE(_xlpm.raw,"_PIN","."),_xlpm.mainPart,MID(_xlpm.cleanRaw,2,FIND(".",_xlpm.cleanRaw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6" t="str">
        <f>_xlfn.LET(_xlpm.raw,_xlfn.XLOOKUP(A1086,SITE5!$C$4:$C$1223,SITE5!$E$4:$E$1223,_xlfn.XLOOKUP(A1086,SITE5!$C$4:$C$1223,SITE5!$F$4:$F$1223)),_xlpm.cleanRaw,SUBSTITUTE(_xlpm.raw,"_PIN","."),_xlpm.mainPart,MID(_xlpm.cleanRaw,2,FIND(".",_xlpm.cleanRaw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6" t="str">
        <f>_xlfn.LET(_xlpm.raw,_xlfn.XLOOKUP(A1086,SITE5!$C$4:$C$1223,SITE5!$E$4:$E$1223,_xlfn.XLOOKUP(A1086,SITE5!$C$4:$C$1223,SITE5!$F$4:$F$1223)),_xlpm.cleanRaw,SUBSTITUTE(_xlpm.raw,"_PIN","."),_xlpm.mainPart,MID(_xlpm.cleanRaw,2,FIND(".",_xlpm.cleanRaw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6" t="str">
        <f>""</f>
        <v/>
      </c>
      <c r="K1086" t="str">
        <f t="shared" si="16"/>
        <v>AU5;VSS;;115.2144;9.87552;;;;;</v>
      </c>
    </row>
    <row r="1087" spans="1:11">
      <c r="A1087" t="s">
        <v>4027</v>
      </c>
      <c r="B1087" t="str">
        <f>_xlfn.XLOOKUP(A1087,SITE1!$S$4:$S$1223,SITE1!$T$4:$T$1223)</f>
        <v>VSS</v>
      </c>
      <c r="C1087" t="str" cm="1">
        <f t="array" ref="C1087">_xlfn.TEXTJOIN(",",TRUE,_xlfn.UNIQUE(TRANSPOSE(_xlfn.MAP(_xlfn.XLOOKUP(A1087,SITE1!$C$4:$C$1223,SITE1!$G$4:$L$1223),_xlfn.LAMBDA(_xlpm.x,IF(_xlpm.x&lt;&gt;"",TRIM(CLEAN(LEFT(_xlpm.x,FIND(".",_xlpm.x &amp; ".")-1))),""))))))</f>
        <v/>
      </c>
      <c r="D1087">
        <v>111.92256</v>
      </c>
      <c r="E1087">
        <v>9.8755199999999999</v>
      </c>
      <c r="F1087" t="str">
        <f>_xlfn.LET(_xlpm.raw,_xlfn.XLOOKUP(A1087,SITE1!$C$4:$C$1223,SITE1!$E$4:$E$1223,_xlfn.XLOOKUP(A1087,SITE1!$C$4:$C$1223,SITE1!$F$4:$F$1223)),_xlpm.cleanRaw,SUBSTITUTE(SUBSTITUTE(_xlpm.raw,"_PIN","."),"PIN","."),_xlpm.mainPart,MID(_xlpm.cleanRaw,2,FIND(".",_xlpm.cleanRaw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7" t="str">
        <f>_xlfn.LET(_xlpm.raw,_xlfn.XLOOKUP(A1087,SITE3!$C$4:$C$1223,SITE3!$E$4:$E$1223,_xlfn.XLOOKUP(A1087,SITE3!$C$4:$C$1223,SITE3!$F$4:$F$1223)),_xlpm.cleanRaw,SUBSTITUTE(_xlpm.raw,"_PIN","."),_xlpm.mainPart,MID(_xlpm.cleanRaw,2,FIND(".",_xlpm.cleanRaw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7" t="str">
        <f>_xlfn.LET(_xlpm.raw,_xlfn.XLOOKUP(A1087,SITE5!$C$4:$C$1223,SITE5!$E$4:$E$1223,_xlfn.XLOOKUP(A1087,SITE5!$C$4:$C$1223,SITE5!$F$4:$F$1223)),_xlpm.cleanRaw,SUBSTITUTE(_xlpm.raw,"_PIN","."),_xlpm.mainPart,MID(_xlpm.cleanRaw,2,FIND(".",_xlpm.cleanRaw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7" t="str">
        <f>_xlfn.LET(_xlpm.raw,_xlfn.XLOOKUP(A1087,SITE5!$C$4:$C$1223,SITE5!$E$4:$E$1223,_xlfn.XLOOKUP(A1087,SITE5!$C$4:$C$1223,SITE5!$F$4:$F$1223)),_xlpm.cleanRaw,SUBSTITUTE(_xlpm.raw,"_PIN","."),_xlpm.mainPart,MID(_xlpm.cleanRaw,2,FIND(".",_xlpm.cleanRaw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7" t="str">
        <f>""</f>
        <v/>
      </c>
      <c r="K1087" t="str">
        <f t="shared" si="16"/>
        <v>AU6;VSS;;111.92256;9.87552;;;;;</v>
      </c>
    </row>
    <row r="1088" spans="1:11">
      <c r="A1088" t="s">
        <v>4028</v>
      </c>
      <c r="B1088" t="str">
        <f>_xlfn.XLOOKUP(A1088,SITE1!$S$4:$S$1223,SITE1!$T$4:$T$1223)</f>
        <v>VSS</v>
      </c>
      <c r="C1088" t="str" cm="1">
        <f t="array" ref="C1088">_xlfn.TEXTJOIN(",",TRUE,_xlfn.UNIQUE(TRANSPOSE(_xlfn.MAP(_xlfn.XLOOKUP(A1088,SITE1!$C$4:$C$1223,SITE1!$G$4:$L$1223),_xlfn.LAMBDA(_xlpm.x,IF(_xlpm.x&lt;&gt;"",TRIM(CLEAN(LEFT(_xlpm.x,FIND(".",_xlpm.x &amp; ".")-1))),""))))))</f>
        <v/>
      </c>
      <c r="D1088">
        <v>108.63072</v>
      </c>
      <c r="E1088">
        <v>9.8755199999999999</v>
      </c>
      <c r="F1088" t="str">
        <f>_xlfn.LET(_xlpm.raw,_xlfn.XLOOKUP(A1088,SITE1!$C$4:$C$1223,SITE1!$E$4:$E$1223,_xlfn.XLOOKUP(A1088,SITE1!$C$4:$C$1223,SITE1!$F$4:$F$1223)),_xlpm.cleanRaw,SUBSTITUTE(SUBSTITUTE(_xlpm.raw,"_PIN","."),"PIN","."),_xlpm.mainPart,MID(_xlpm.cleanRaw,2,FIND(".",_xlpm.cleanRaw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8" t="str">
        <f>_xlfn.LET(_xlpm.raw,_xlfn.XLOOKUP(A1088,SITE3!$C$4:$C$1223,SITE3!$E$4:$E$1223,_xlfn.XLOOKUP(A1088,SITE3!$C$4:$C$1223,SITE3!$F$4:$F$1223)),_xlpm.cleanRaw,SUBSTITUTE(_xlpm.raw,"_PIN","."),_xlpm.mainPart,MID(_xlpm.cleanRaw,2,FIND(".",_xlpm.cleanRaw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8" t="str">
        <f>_xlfn.LET(_xlpm.raw,_xlfn.XLOOKUP(A1088,SITE5!$C$4:$C$1223,SITE5!$E$4:$E$1223,_xlfn.XLOOKUP(A1088,SITE5!$C$4:$C$1223,SITE5!$F$4:$F$1223)),_xlpm.cleanRaw,SUBSTITUTE(_xlpm.raw,"_PIN","."),_xlpm.mainPart,MID(_xlpm.cleanRaw,2,FIND(".",_xlpm.cleanRaw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8" t="str">
        <f>_xlfn.LET(_xlpm.raw,_xlfn.XLOOKUP(A1088,SITE5!$C$4:$C$1223,SITE5!$E$4:$E$1223,_xlfn.XLOOKUP(A1088,SITE5!$C$4:$C$1223,SITE5!$F$4:$F$1223)),_xlpm.cleanRaw,SUBSTITUTE(_xlpm.raw,"_PIN","."),_xlpm.mainPart,MID(_xlpm.cleanRaw,2,FIND(".",_xlpm.cleanRaw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8" t="str">
        <f>""</f>
        <v/>
      </c>
      <c r="K1088" t="str">
        <f t="shared" si="16"/>
        <v>AU7;VSS;;108.63072;9.87552;;;;;</v>
      </c>
    </row>
    <row r="1089" spans="1:11">
      <c r="A1089" t="s">
        <v>4029</v>
      </c>
      <c r="B1089" t="str">
        <f>_xlfn.XLOOKUP(A1089,SITE1!$S$4:$S$1223,SITE1!$T$4:$T$1223)</f>
        <v>VSS</v>
      </c>
      <c r="C1089" t="str" cm="1">
        <f t="array" ref="C1089">_xlfn.TEXTJOIN(",",TRUE,_xlfn.UNIQUE(TRANSPOSE(_xlfn.MAP(_xlfn.XLOOKUP(A1089,SITE1!$C$4:$C$1223,SITE1!$G$4:$L$1223),_xlfn.LAMBDA(_xlpm.x,IF(_xlpm.x&lt;&gt;"",TRIM(CLEAN(LEFT(_xlpm.x,FIND(".",_xlpm.x &amp; ".")-1))),""))))))</f>
        <v/>
      </c>
      <c r="D1089">
        <v>105.33887999999899</v>
      </c>
      <c r="E1089">
        <v>9.8755199999999999</v>
      </c>
      <c r="F1089" t="str">
        <f>_xlfn.LET(_xlpm.raw,_xlfn.XLOOKUP(A1089,SITE1!$C$4:$C$1223,SITE1!$E$4:$E$1223,_xlfn.XLOOKUP(A1089,SITE1!$C$4:$C$1223,SITE1!$F$4:$F$1223)),_xlpm.cleanRaw,SUBSTITUTE(SUBSTITUTE(_xlpm.raw,"_PIN","."),"PIN","."),_xlpm.mainPart,MID(_xlpm.cleanRaw,2,FIND(".",_xlpm.cleanRaw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9" t="str">
        <f>_xlfn.LET(_xlpm.raw,_xlfn.XLOOKUP(A1089,SITE3!$C$4:$C$1223,SITE3!$E$4:$E$1223,_xlfn.XLOOKUP(A1089,SITE3!$C$4:$C$1223,SITE3!$F$4:$F$1223)),_xlpm.cleanRaw,SUBSTITUTE(_xlpm.raw,"_PIN","."),_xlpm.mainPart,MID(_xlpm.cleanRaw,2,FIND(".",_xlpm.cleanRaw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9" t="str">
        <f>_xlfn.LET(_xlpm.raw,_xlfn.XLOOKUP(A1089,SITE5!$C$4:$C$1223,SITE5!$E$4:$E$1223,_xlfn.XLOOKUP(A1089,SITE5!$C$4:$C$1223,SITE5!$F$4:$F$1223)),_xlpm.cleanRaw,SUBSTITUTE(_xlpm.raw,"_PIN","."),_xlpm.mainPart,MID(_xlpm.cleanRaw,2,FIND(".",_xlpm.cleanRaw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9" t="str">
        <f>_xlfn.LET(_xlpm.raw,_xlfn.XLOOKUP(A1089,SITE5!$C$4:$C$1223,SITE5!$E$4:$E$1223,_xlfn.XLOOKUP(A1089,SITE5!$C$4:$C$1223,SITE5!$F$4:$F$1223)),_xlpm.cleanRaw,SUBSTITUTE(_xlpm.raw,"_PIN","."),_xlpm.mainPart,MID(_xlpm.cleanRaw,2,FIND(".",_xlpm.cleanRaw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9" t="str">
        <f>""</f>
        <v/>
      </c>
      <c r="K1089" t="str">
        <f t="shared" si="16"/>
        <v>AU8;VSS;;105.338879999999;9.87552;;;;;</v>
      </c>
    </row>
    <row r="1090" spans="1:11">
      <c r="A1090" t="s">
        <v>4030</v>
      </c>
      <c r="B1090" t="str">
        <f>_xlfn.XLOOKUP(A1090,SITE1!$S$4:$S$1223,SITE1!$T$4:$T$1223)</f>
        <v>VSS</v>
      </c>
      <c r="C1090" t="str" cm="1">
        <f t="array" ref="C1090">_xlfn.TEXTJOIN(",",TRUE,_xlfn.UNIQUE(TRANSPOSE(_xlfn.MAP(_xlfn.XLOOKUP(A1090,SITE1!$C$4:$C$1223,SITE1!$G$4:$L$1223),_xlfn.LAMBDA(_xlpm.x,IF(_xlpm.x&lt;&gt;"",TRIM(CLEAN(LEFT(_xlpm.x,FIND(".",_xlpm.x &amp; ".")-1))),""))))))</f>
        <v/>
      </c>
      <c r="D1090">
        <v>102.04704</v>
      </c>
      <c r="E1090">
        <v>9.8755199999999999</v>
      </c>
      <c r="F1090" t="str">
        <f>_xlfn.LET(_xlpm.raw,_xlfn.XLOOKUP(A1090,SITE1!$C$4:$C$1223,SITE1!$E$4:$E$1223,_xlfn.XLOOKUP(A1090,SITE1!$C$4:$C$1223,SITE1!$F$4:$F$1223)),_xlpm.cleanRaw,SUBSTITUTE(SUBSTITUTE(_xlpm.raw,"_PIN","."),"PIN","."),_xlpm.mainPart,MID(_xlpm.cleanRaw,2,FIND(".",_xlpm.cleanRaw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0" t="str">
        <f>_xlfn.LET(_xlpm.raw,_xlfn.XLOOKUP(A1090,SITE3!$C$4:$C$1223,SITE3!$E$4:$E$1223,_xlfn.XLOOKUP(A1090,SITE3!$C$4:$C$1223,SITE3!$F$4:$F$1223)),_xlpm.cleanRaw,SUBSTITUTE(_xlpm.raw,"_PIN","."),_xlpm.mainPart,MID(_xlpm.cleanRaw,2,FIND(".",_xlpm.cleanRaw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0" t="str">
        <f>_xlfn.LET(_xlpm.raw,_xlfn.XLOOKUP(A1090,SITE5!$C$4:$C$1223,SITE5!$E$4:$E$1223,_xlfn.XLOOKUP(A1090,SITE5!$C$4:$C$1223,SITE5!$F$4:$F$1223)),_xlpm.cleanRaw,SUBSTITUTE(_xlpm.raw,"_PIN","."),_xlpm.mainPart,MID(_xlpm.cleanRaw,2,FIND(".",_xlpm.cleanRaw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0" t="str">
        <f>_xlfn.LET(_xlpm.raw,_xlfn.XLOOKUP(A1090,SITE5!$C$4:$C$1223,SITE5!$E$4:$E$1223,_xlfn.XLOOKUP(A1090,SITE5!$C$4:$C$1223,SITE5!$F$4:$F$1223)),_xlpm.cleanRaw,SUBSTITUTE(_xlpm.raw,"_PIN","."),_xlpm.mainPart,MID(_xlpm.cleanRaw,2,FIND(".",_xlpm.cleanRaw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0" t="str">
        <f>""</f>
        <v/>
      </c>
      <c r="K1090" t="str">
        <f t="shared" ref="K1090:K1153" si="17">A1090&amp;";"&amp;B1090&amp;";"&amp;C1090&amp;";"&amp;D1090&amp;";"&amp;E1090&amp;";"&amp;F1090&amp;";"&amp;G1090&amp;";"&amp;H1090&amp;";"&amp;I1090&amp;";"&amp;J1090</f>
        <v>AU9;VSS;;102.04704;9.87552;;;;;</v>
      </c>
    </row>
    <row r="1091" spans="1:11">
      <c r="A1091" t="s">
        <v>4009</v>
      </c>
      <c r="B1091" t="str">
        <f>_xlfn.XLOOKUP(A1091,SITE1!$S$4:$S$1223,SITE1!$T$4:$T$1223)</f>
        <v>VSS</v>
      </c>
      <c r="C1091" t="str" cm="1">
        <f t="array" ref="C1091">_xlfn.TEXTJOIN(",",TRUE,_xlfn.UNIQUE(TRANSPOSE(_xlfn.MAP(_xlfn.XLOOKUP(A1091,SITE1!$C$4:$C$1223,SITE1!$G$4:$L$1223),_xlfn.LAMBDA(_xlpm.x,IF(_xlpm.x&lt;&gt;"",TRIM(CLEAN(LEFT(_xlpm.x,FIND(".",_xlpm.x &amp; ".")-1))),""))))))</f>
        <v/>
      </c>
      <c r="D1091">
        <v>98.755200000000002</v>
      </c>
      <c r="E1091">
        <v>9.8755199999999999</v>
      </c>
      <c r="F1091" t="str">
        <f>_xlfn.LET(_xlpm.raw,_xlfn.XLOOKUP(A1091,SITE1!$C$4:$C$1223,SITE1!$E$4:$E$1223,_xlfn.XLOOKUP(A1091,SITE1!$C$4:$C$1223,SITE1!$F$4:$F$1223)),_xlpm.cleanRaw,SUBSTITUTE(SUBSTITUTE(_xlpm.raw,"_PIN","."),"PIN","."),_xlpm.mainPart,MID(_xlpm.cleanRaw,2,FIND(".",_xlpm.cleanRaw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1" t="str">
        <f>_xlfn.LET(_xlpm.raw,_xlfn.XLOOKUP(A1091,SITE3!$C$4:$C$1223,SITE3!$E$4:$E$1223,_xlfn.XLOOKUP(A1091,SITE3!$C$4:$C$1223,SITE3!$F$4:$F$1223)),_xlpm.cleanRaw,SUBSTITUTE(_xlpm.raw,"_PIN","."),_xlpm.mainPart,MID(_xlpm.cleanRaw,2,FIND(".",_xlpm.cleanRaw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1" t="str">
        <f>_xlfn.LET(_xlpm.raw,_xlfn.XLOOKUP(A1091,SITE5!$C$4:$C$1223,SITE5!$E$4:$E$1223,_xlfn.XLOOKUP(A1091,SITE5!$C$4:$C$1223,SITE5!$F$4:$F$1223)),_xlpm.cleanRaw,SUBSTITUTE(_xlpm.raw,"_PIN","."),_xlpm.mainPart,MID(_xlpm.cleanRaw,2,FIND(".",_xlpm.cleanRaw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1" t="str">
        <f>_xlfn.LET(_xlpm.raw,_xlfn.XLOOKUP(A1091,SITE5!$C$4:$C$1223,SITE5!$E$4:$E$1223,_xlfn.XLOOKUP(A1091,SITE5!$C$4:$C$1223,SITE5!$F$4:$F$1223)),_xlpm.cleanRaw,SUBSTITUTE(_xlpm.raw,"_PIN","."),_xlpm.mainPart,MID(_xlpm.cleanRaw,2,FIND(".",_xlpm.cleanRaw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1" t="str">
        <f>""</f>
        <v/>
      </c>
      <c r="K1091" t="str">
        <f t="shared" si="17"/>
        <v>AU10;VSS;;98.7552;9.87552;;;;;</v>
      </c>
    </row>
    <row r="1092" spans="1:11">
      <c r="A1092" t="s">
        <v>4010</v>
      </c>
      <c r="B1092" t="str">
        <f>_xlfn.XLOOKUP(A1092,SITE1!$S$4:$S$1223,SITE1!$T$4:$T$1223)</f>
        <v>VSS</v>
      </c>
      <c r="C1092" t="str" cm="1">
        <f t="array" ref="C1092">_xlfn.TEXTJOIN(",",TRUE,_xlfn.UNIQUE(TRANSPOSE(_xlfn.MAP(_xlfn.XLOOKUP(A1092,SITE1!$C$4:$C$1223,SITE1!$G$4:$L$1223),_xlfn.LAMBDA(_xlpm.x,IF(_xlpm.x&lt;&gt;"",TRIM(CLEAN(LEFT(_xlpm.x,FIND(".",_xlpm.x &amp; ".")-1))),""))))))</f>
        <v/>
      </c>
      <c r="D1092">
        <v>95.463359999999597</v>
      </c>
      <c r="E1092">
        <v>9.8755199999999999</v>
      </c>
      <c r="F1092" t="str">
        <f>_xlfn.LET(_xlpm.raw,_xlfn.XLOOKUP(A1092,SITE1!$C$4:$C$1223,SITE1!$E$4:$E$1223,_xlfn.XLOOKUP(A1092,SITE1!$C$4:$C$1223,SITE1!$F$4:$F$1223)),_xlpm.cleanRaw,SUBSTITUTE(SUBSTITUTE(_xlpm.raw,"_PIN","."),"PIN","."),_xlpm.mainPart,MID(_xlpm.cleanRaw,2,FIND(".",_xlpm.cleanRaw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2" t="str">
        <f>_xlfn.LET(_xlpm.raw,_xlfn.XLOOKUP(A1092,SITE3!$C$4:$C$1223,SITE3!$E$4:$E$1223,_xlfn.XLOOKUP(A1092,SITE3!$C$4:$C$1223,SITE3!$F$4:$F$1223)),_xlpm.cleanRaw,SUBSTITUTE(_xlpm.raw,"_PIN","."),_xlpm.mainPart,MID(_xlpm.cleanRaw,2,FIND(".",_xlpm.cleanRaw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2" t="str">
        <f>_xlfn.LET(_xlpm.raw,_xlfn.XLOOKUP(A1092,SITE5!$C$4:$C$1223,SITE5!$E$4:$E$1223,_xlfn.XLOOKUP(A1092,SITE5!$C$4:$C$1223,SITE5!$F$4:$F$1223)),_xlpm.cleanRaw,SUBSTITUTE(_xlpm.raw,"_PIN","."),_xlpm.mainPart,MID(_xlpm.cleanRaw,2,FIND(".",_xlpm.cleanRaw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2" t="str">
        <f>_xlfn.LET(_xlpm.raw,_xlfn.XLOOKUP(A1092,SITE5!$C$4:$C$1223,SITE5!$E$4:$E$1223,_xlfn.XLOOKUP(A1092,SITE5!$C$4:$C$1223,SITE5!$F$4:$F$1223)),_xlpm.cleanRaw,SUBSTITUTE(_xlpm.raw,"_PIN","."),_xlpm.mainPart,MID(_xlpm.cleanRaw,2,FIND(".",_xlpm.cleanRaw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2" t="str">
        <f>""</f>
        <v/>
      </c>
      <c r="K1092" t="str">
        <f t="shared" si="17"/>
        <v>AU11;VSS;;95.4633599999996;9.87552;;;;;</v>
      </c>
    </row>
    <row r="1093" spans="1:11">
      <c r="A1093" t="s">
        <v>4011</v>
      </c>
      <c r="B1093" t="str">
        <f>_xlfn.XLOOKUP(A1093,SITE1!$S$4:$S$1223,SITE1!$T$4:$T$1223)</f>
        <v>VSS</v>
      </c>
      <c r="C1093" t="str" cm="1">
        <f t="array" ref="C1093">_xlfn.TEXTJOIN(",",TRUE,_xlfn.UNIQUE(TRANSPOSE(_xlfn.MAP(_xlfn.XLOOKUP(A1093,SITE1!$C$4:$C$1223,SITE1!$G$4:$L$1223),_xlfn.LAMBDA(_xlpm.x,IF(_xlpm.x&lt;&gt;"",TRIM(CLEAN(LEFT(_xlpm.x,FIND(".",_xlpm.x &amp; ".")-1))),""))))))</f>
        <v/>
      </c>
      <c r="D1093">
        <v>92.171519999999603</v>
      </c>
      <c r="E1093">
        <v>9.8755199999999999</v>
      </c>
      <c r="F1093" t="str">
        <f>_xlfn.LET(_xlpm.raw,_xlfn.XLOOKUP(A1093,SITE1!$C$4:$C$1223,SITE1!$E$4:$E$1223,_xlfn.XLOOKUP(A1093,SITE1!$C$4:$C$1223,SITE1!$F$4:$F$1223)),_xlpm.cleanRaw,SUBSTITUTE(SUBSTITUTE(_xlpm.raw,"_PIN","."),"PIN","."),_xlpm.mainPart,MID(_xlpm.cleanRaw,2,FIND(".",_xlpm.cleanRaw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3" t="str">
        <f>_xlfn.LET(_xlpm.raw,_xlfn.XLOOKUP(A1093,SITE3!$C$4:$C$1223,SITE3!$E$4:$E$1223,_xlfn.XLOOKUP(A1093,SITE3!$C$4:$C$1223,SITE3!$F$4:$F$1223)),_xlpm.cleanRaw,SUBSTITUTE(_xlpm.raw,"_PIN","."),_xlpm.mainPart,MID(_xlpm.cleanRaw,2,FIND(".",_xlpm.cleanRaw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3" t="str">
        <f>_xlfn.LET(_xlpm.raw,_xlfn.XLOOKUP(A1093,SITE5!$C$4:$C$1223,SITE5!$E$4:$E$1223,_xlfn.XLOOKUP(A1093,SITE5!$C$4:$C$1223,SITE5!$F$4:$F$1223)),_xlpm.cleanRaw,SUBSTITUTE(_xlpm.raw,"_PIN","."),_xlpm.mainPart,MID(_xlpm.cleanRaw,2,FIND(".",_xlpm.cleanRaw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3" t="str">
        <f>_xlfn.LET(_xlpm.raw,_xlfn.XLOOKUP(A1093,SITE5!$C$4:$C$1223,SITE5!$E$4:$E$1223,_xlfn.XLOOKUP(A1093,SITE5!$C$4:$C$1223,SITE5!$F$4:$F$1223)),_xlpm.cleanRaw,SUBSTITUTE(_xlpm.raw,"_PIN","."),_xlpm.mainPart,MID(_xlpm.cleanRaw,2,FIND(".",_xlpm.cleanRaw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3" t="str">
        <f>""</f>
        <v/>
      </c>
      <c r="K1093" t="str">
        <f t="shared" si="17"/>
        <v>AU12;VSS;;92.1715199999996;9.87552;;;;;</v>
      </c>
    </row>
    <row r="1094" spans="1:11">
      <c r="A1094" t="s">
        <v>3826</v>
      </c>
      <c r="B1094" t="str">
        <f>_xlfn.XLOOKUP(A1094,SITE1!$S$4:$S$1223,SITE1!$T$4:$T$1223)</f>
        <v>VCCSFR_OC</v>
      </c>
      <c r="C1094" t="str" cm="1">
        <f t="array" ref="C1094">_xlfn.TEXTJOIN(",",TRUE,_xlfn.UNIQUE(TRANSPOSE(_xlfn.MAP(_xlfn.XLOOKUP(A1094,SITE1!$C$4:$C$1223,SITE1!$G$4:$L$1223),_xlfn.LAMBDA(_xlpm.x,IF(_xlpm.x&lt;&gt;"",TRIM(CLEAN(LEFT(_xlpm.x,FIND(".",_xlpm.x &amp; ".")-1))),""))))))</f>
        <v/>
      </c>
      <c r="D1094">
        <v>88.879679999999595</v>
      </c>
      <c r="E1094">
        <v>9.8755199999999999</v>
      </c>
      <c r="F1094" t="str">
        <f>_xlfn.LET(_xlpm.raw,_xlfn.XLOOKUP(A1094,SITE1!$C$4:$C$1223,SITE1!$E$4:$E$1223,_xlfn.XLOOKUP(A1094,SITE1!$C$4:$C$1223,SITE1!$F$4:$F$1223)),_xlpm.cleanRaw,SUBSTITUTE(SUBSTITUTE(_xlpm.raw,"_PIN","."),"PIN","."),_xlpm.mainPart,MID(_xlpm.cleanRaw,2,FIND(".",_xlpm.cleanRaw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4" t="str">
        <f>_xlfn.LET(_xlpm.raw,_xlfn.XLOOKUP(A1094,SITE3!$C$4:$C$1223,SITE3!$E$4:$E$1223,_xlfn.XLOOKUP(A1094,SITE3!$C$4:$C$1223,SITE3!$F$4:$F$1223)),_xlpm.cleanRaw,SUBSTITUTE(_xlpm.raw,"_PIN","."),_xlpm.mainPart,MID(_xlpm.cleanRaw,2,FIND(".",_xlpm.cleanRaw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4" t="str">
        <f>_xlfn.LET(_xlpm.raw,_xlfn.XLOOKUP(A1094,SITE5!$C$4:$C$1223,SITE5!$E$4:$E$1223,_xlfn.XLOOKUP(A1094,SITE5!$C$4:$C$1223,SITE5!$F$4:$F$1223)),_xlpm.cleanRaw,SUBSTITUTE(_xlpm.raw,"_PIN","."),_xlpm.mainPart,MID(_xlpm.cleanRaw,2,FIND(".",_xlpm.cleanRaw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4" t="str">
        <f>_xlfn.LET(_xlpm.raw,_xlfn.XLOOKUP(A1094,SITE5!$C$4:$C$1223,SITE5!$E$4:$E$1223,_xlfn.XLOOKUP(A1094,SITE5!$C$4:$C$1223,SITE5!$F$4:$F$1223)),_xlpm.cleanRaw,SUBSTITUTE(_xlpm.raw,"_PIN","."),_xlpm.mainPart,MID(_xlpm.cleanRaw,2,FIND(".",_xlpm.cleanRaw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4" t="str">
        <f>""</f>
        <v/>
      </c>
      <c r="K1094" t="str">
        <f t="shared" si="17"/>
        <v>AU13;VCCSFR_OC;;88.8796799999996;9.87552;;;;;</v>
      </c>
    </row>
    <row r="1095" spans="1:11">
      <c r="A1095" t="s">
        <v>1133</v>
      </c>
      <c r="B1095" t="str">
        <f>_xlfn.XLOOKUP(A1095,SITE1!$S$4:$S$1223,SITE1!$T$4:$T$1223)</f>
        <v>DDR0_ODT[2]</v>
      </c>
      <c r="C1095" t="str" cm="1">
        <f t="array" ref="C1095">_xlfn.TEXTJOIN(",",TRUE,_xlfn.UNIQUE(TRANSPOSE(_xlfn.MAP(_xlfn.XLOOKUP(A1095,SITE1!$C$4:$C$1223,SITE1!$G$4:$L$1223),_xlfn.LAMBDA(_xlpm.x,IF(_xlpm.x&lt;&gt;"",TRIM(CLEAN(LEFT(_xlpm.x,FIND(".",_xlpm.x &amp; ".")-1))),""))))))</f>
        <v/>
      </c>
      <c r="D1095">
        <v>85.58784</v>
      </c>
      <c r="E1095">
        <v>9.8755199999999999</v>
      </c>
      <c r="F1095" t="str">
        <f>_xlfn.LET(_xlpm.raw,_xlfn.XLOOKUP(A1095,SITE1!$C$4:$C$1223,SITE1!$E$4:$E$1223,_xlfn.XLOOKUP(A1095,SITE1!$C$4:$C$1223,SITE1!$F$4:$F$1223)),_xlpm.cleanRaw,SUBSTITUTE(SUBSTITUTE(_xlpm.raw,"_PIN","."),"PIN","."),_xlpm.mainPart,MID(_xlpm.cleanRaw,2,FIND(".",_xlpm.cleanRaw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609105</v>
      </c>
      <c r="G1095" t="str">
        <f>_xlfn.LET(_xlpm.raw,_xlfn.XLOOKUP(A1095,SITE3!$C$4:$C$1223,SITE3!$E$4:$E$1223,_xlfn.XLOOKUP(A1095,SITE3!$C$4:$C$1223,SITE3!$F$4:$F$1223)),_xlpm.cleanRaw,SUBSTITUTE(_xlpm.raw,"_PIN","."),_xlpm.mainPart,MID(_xlpm.cleanRaw,2,FIND(".",_xlpm.cleanRaw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806112</v>
      </c>
      <c r="H1095" t="str">
        <f>_xlfn.LET(_xlpm.raw,_xlfn.XLOOKUP(A1095,SITE5!$C$4:$C$1223,SITE5!$E$4:$E$1223,_xlfn.XLOOKUP(A1095,SITE5!$C$4:$C$1223,SITE5!$F$4:$F$1223)),_xlpm.cleanRaw,SUBSTITUTE(_xlpm.raw,"_PIN","."),_xlpm.mainPart,MID(_xlpm.cleanRaw,2,FIND(".",_xlpm.cleanRaw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I1095" t="str">
        <f>_xlfn.LET(_xlpm.raw,_xlfn.XLOOKUP(A1095,SITE5!$C$4:$C$1223,SITE5!$E$4:$E$1223,_xlfn.XLOOKUP(A1095,SITE5!$C$4:$C$1223,SITE5!$F$4:$F$1223)),_xlpm.cleanRaw,SUBSTITUTE(_xlpm.raw,"_PIN","."),_xlpm.mainPart,MID(_xlpm.cleanRaw,2,FIND(".",_xlpm.cleanRaw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J1095" t="str">
        <f>""</f>
        <v/>
      </c>
      <c r="K1095" t="str">
        <f t="shared" si="17"/>
        <v>AU14;DDR0_ODT[2];;85.58784;9.87552;609105;806112;701099;701099;</v>
      </c>
    </row>
    <row r="1096" spans="1:11">
      <c r="A1096" t="s">
        <v>3785</v>
      </c>
      <c r="B1096" t="str">
        <f>_xlfn.XLOOKUP(A1096,SITE1!$S$4:$S$1223,SITE1!$T$4:$T$1223)</f>
        <v>VCCDDQ</v>
      </c>
      <c r="C1096" t="str" cm="1">
        <f t="array" ref="C1096">_xlfn.TEXTJOIN(",",TRUE,_xlfn.UNIQUE(TRANSPOSE(_xlfn.MAP(_xlfn.XLOOKUP(A1096,SITE1!$C$4:$C$1223,SITE1!$G$4:$L$1223),_xlfn.LAMBDA(_xlpm.x,IF(_xlpm.x&lt;&gt;"",TRIM(CLEAN(LEFT(_xlpm.x,FIND(".",_xlpm.x &amp; ".")-1))),""))))))</f>
        <v/>
      </c>
      <c r="D1096">
        <v>82.296000000000006</v>
      </c>
      <c r="E1096">
        <v>9.8755199999999999</v>
      </c>
      <c r="F1096" t="str">
        <f>_xlfn.LET(_xlpm.raw,_xlfn.XLOOKUP(A1096,SITE1!$C$4:$C$1223,SITE1!$E$4:$E$1223,_xlfn.XLOOKUP(A1096,SITE1!$C$4:$C$1223,SITE1!$F$4:$F$1223)),_xlpm.cleanRaw,SUBSTITUTE(SUBSTITUTE(_xlpm.raw,"_PIN","."),"PIN","."),_xlpm.mainPart,MID(_xlpm.cleanRaw,2,FIND(".",_xlpm.cleanRaw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6" t="str">
        <f>_xlfn.LET(_xlpm.raw,_xlfn.XLOOKUP(A1096,SITE3!$C$4:$C$1223,SITE3!$E$4:$E$1223,_xlfn.XLOOKUP(A1096,SITE3!$C$4:$C$1223,SITE3!$F$4:$F$1223)),_xlpm.cleanRaw,SUBSTITUTE(_xlpm.raw,"_PIN","."),_xlpm.mainPart,MID(_xlpm.cleanRaw,2,FIND(".",_xlpm.cleanRaw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6" t="str">
        <f>_xlfn.LET(_xlpm.raw,_xlfn.XLOOKUP(A1096,SITE5!$C$4:$C$1223,SITE5!$E$4:$E$1223,_xlfn.XLOOKUP(A1096,SITE5!$C$4:$C$1223,SITE5!$F$4:$F$1223)),_xlpm.cleanRaw,SUBSTITUTE(_xlpm.raw,"_PIN","."),_xlpm.mainPart,MID(_xlpm.cleanRaw,2,FIND(".",_xlpm.cleanRaw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6" t="str">
        <f>_xlfn.LET(_xlpm.raw,_xlfn.XLOOKUP(A1096,SITE5!$C$4:$C$1223,SITE5!$E$4:$E$1223,_xlfn.XLOOKUP(A1096,SITE5!$C$4:$C$1223,SITE5!$F$4:$F$1223)),_xlpm.cleanRaw,SUBSTITUTE(_xlpm.raw,"_PIN","."),_xlpm.mainPart,MID(_xlpm.cleanRaw,2,FIND(".",_xlpm.cleanRaw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6" t="str">
        <f>""</f>
        <v/>
      </c>
      <c r="K1096" t="str">
        <f t="shared" si="17"/>
        <v>AU15;VCCDDQ;;82.296;9.87552;;;;;</v>
      </c>
    </row>
    <row r="1097" spans="1:11">
      <c r="A1097" t="s">
        <v>856</v>
      </c>
      <c r="B1097" t="str">
        <f>_xlfn.XLOOKUP(A1097,SITE1!$S$4:$S$1223,SITE1!$T$4:$T$1223)</f>
        <v>DDR0_CAS_N_MA15</v>
      </c>
      <c r="C1097" t="str" cm="1">
        <f t="array" ref="C1097">_xlfn.TEXTJOIN(",",TRUE,_xlfn.UNIQUE(TRANSPOSE(_xlfn.MAP(_xlfn.XLOOKUP(A1097,SITE1!$C$4:$C$1223,SITE1!$G$4:$L$1223),_xlfn.LAMBDA(_xlpm.x,IF(_xlpm.x&lt;&gt;"",TRIM(CLEAN(LEFT(_xlpm.x,FIND(".",_xlpm.x &amp; ".")-1))),""))))))</f>
        <v/>
      </c>
      <c r="D1097">
        <v>79.004159999999999</v>
      </c>
      <c r="E1097">
        <v>9.8755199999999999</v>
      </c>
      <c r="F1097" t="str">
        <f>_xlfn.LET(_xlpm.raw,_xlfn.XLOOKUP(A1097,SITE1!$C$4:$C$1223,SITE1!$E$4:$E$1223,_xlfn.XLOOKUP(A1097,SITE1!$C$4:$C$1223,SITE1!$F$4:$F$1223)),_xlpm.cleanRaw,SUBSTITUTE(SUBSTITUTE(_xlpm.raw,"_PIN","."),"PIN","."),_xlpm.mainPart,MID(_xlpm.cleanRaw,2,FIND(".",_xlpm.cleanRaw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1097" t="str">
        <f>_xlfn.LET(_xlpm.raw,_xlfn.XLOOKUP(A1097,SITE3!$C$4:$C$1223,SITE3!$E$4:$E$1223,_xlfn.XLOOKUP(A1097,SITE3!$C$4:$C$1223,SITE3!$F$4:$F$1223)),_xlpm.cleanRaw,SUBSTITUTE(_xlpm.raw,"_PIN","."),_xlpm.mainPart,MID(_xlpm.cleanRaw,2,FIND(".",_xlpm.cleanRaw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804039</v>
      </c>
      <c r="H1097" t="str">
        <f>_xlfn.LET(_xlpm.raw,_xlfn.XLOOKUP(A1097,SITE5!$C$4:$C$1223,SITE5!$E$4:$E$1223,_xlfn.XLOOKUP(A1097,SITE5!$C$4:$C$1223,SITE5!$F$4:$F$1223)),_xlpm.cleanRaw,SUBSTITUTE(_xlpm.raw,"_PIN","."),_xlpm.mainPart,MID(_xlpm.cleanRaw,2,FIND(".",_xlpm.cleanRaw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I1097" t="str">
        <f>_xlfn.LET(_xlpm.raw,_xlfn.XLOOKUP(A1097,SITE5!$C$4:$C$1223,SITE5!$E$4:$E$1223,_xlfn.XLOOKUP(A1097,SITE5!$C$4:$C$1223,SITE5!$F$4:$F$1223)),_xlpm.cleanRaw,SUBSTITUTE(_xlpm.raw,"_PIN","."),_xlpm.mainPart,MID(_xlpm.cleanRaw,2,FIND(".",_xlpm.cleanRaw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J1097" t="str">
        <f>""</f>
        <v/>
      </c>
      <c r="K1097" t="str">
        <f t="shared" si="17"/>
        <v>AU16;DDR0_CAS_N_MA15;;79.00416;9.87552;608066;804039;701107;701107;</v>
      </c>
    </row>
    <row r="1098" spans="1:11">
      <c r="A1098" t="s">
        <v>1037</v>
      </c>
      <c r="B1098" t="str">
        <f>_xlfn.XLOOKUP(A1098,SITE1!$S$4:$S$1223,SITE1!$T$4:$T$1223)</f>
        <v>DDR0_MA[10]</v>
      </c>
      <c r="C1098" t="str" cm="1">
        <f t="array" ref="C1098">_xlfn.TEXTJOIN(",",TRUE,_xlfn.UNIQUE(TRANSPOSE(_xlfn.MAP(_xlfn.XLOOKUP(A1098,SITE1!$C$4:$C$1223,SITE1!$G$4:$L$1223),_xlfn.LAMBDA(_xlpm.x,IF(_xlpm.x&lt;&gt;"",TRIM(CLEAN(LEFT(_xlpm.x,FIND(".",_xlpm.x &amp; ".")-1))),""))))))</f>
        <v/>
      </c>
      <c r="D1098">
        <v>75.712320000000005</v>
      </c>
      <c r="E1098">
        <v>9.8755199999999999</v>
      </c>
      <c r="F1098" t="str">
        <f>_xlfn.LET(_xlpm.raw,_xlfn.XLOOKUP(A1098,SITE1!$C$4:$C$1223,SITE1!$E$4:$E$1223,_xlfn.XLOOKUP(A1098,SITE1!$C$4:$C$1223,SITE1!$F$4:$F$1223)),_xlpm.cleanRaw,SUBSTITUTE(SUBSTITUTE(_xlpm.raw,"_PIN","."),"PIN","."),_xlpm.mainPart,MID(_xlpm.cleanRaw,2,FIND(".",_xlpm.cleanRaw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1098" t="str">
        <f>_xlfn.LET(_xlpm.raw,_xlfn.XLOOKUP(A1098,SITE3!$C$4:$C$1223,SITE3!$E$4:$E$1223,_xlfn.XLOOKUP(A1098,SITE3!$C$4:$C$1223,SITE3!$F$4:$F$1223)),_xlpm.cleanRaw,SUBSTITUTE(_xlpm.raw,"_PIN","."),_xlpm.mainPart,MID(_xlpm.cleanRaw,2,FIND(".",_xlpm.cleanRaw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804040</v>
      </c>
      <c r="H1098" t="str">
        <f>_xlfn.LET(_xlpm.raw,_xlfn.XLOOKUP(A1098,SITE5!$C$4:$C$1223,SITE5!$E$4:$E$1223,_xlfn.XLOOKUP(A1098,SITE5!$C$4:$C$1223,SITE5!$F$4:$F$1223)),_xlpm.cleanRaw,SUBSTITUTE(_xlpm.raw,"_PIN","."),_xlpm.mainPart,MID(_xlpm.cleanRaw,2,FIND(".",_xlpm.cleanRaw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I1098" t="str">
        <f>_xlfn.LET(_xlpm.raw,_xlfn.XLOOKUP(A1098,SITE5!$C$4:$C$1223,SITE5!$E$4:$E$1223,_xlfn.XLOOKUP(A1098,SITE5!$C$4:$C$1223,SITE5!$F$4:$F$1223)),_xlpm.cleanRaw,SUBSTITUTE(_xlpm.raw,"_PIN","."),_xlpm.mainPart,MID(_xlpm.cleanRaw,2,FIND(".",_xlpm.cleanRaw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J1098" t="str">
        <f>""</f>
        <v/>
      </c>
      <c r="K1098" t="str">
        <f t="shared" si="17"/>
        <v>AU17;DDR0_MA[10];;75.71232;9.87552;608065;804040;701123;701123;</v>
      </c>
    </row>
    <row r="1099" spans="1:11">
      <c r="A1099" t="s">
        <v>1025</v>
      </c>
      <c r="B1099" t="str">
        <f>_xlfn.XLOOKUP(A1099,SITE1!$S$4:$S$1223,SITE1!$T$4:$T$1223)</f>
        <v>DDR0_MA[0]</v>
      </c>
      <c r="C1099" t="str" cm="1">
        <f t="array" ref="C1099">_xlfn.TEXTJOIN(",",TRUE,_xlfn.UNIQUE(TRANSPOSE(_xlfn.MAP(_xlfn.XLOOKUP(A1099,SITE1!$C$4:$C$1223,SITE1!$G$4:$L$1223),_xlfn.LAMBDA(_xlpm.x,IF(_xlpm.x&lt;&gt;"",TRIM(CLEAN(LEFT(_xlpm.x,FIND(".",_xlpm.x &amp; ".")-1))),""))))))</f>
        <v/>
      </c>
      <c r="D1099">
        <v>72.420479999999998</v>
      </c>
      <c r="E1099">
        <v>9.8755199999999999</v>
      </c>
      <c r="F1099" t="str">
        <f>_xlfn.LET(_xlpm.raw,_xlfn.XLOOKUP(A1099,SITE1!$C$4:$C$1223,SITE1!$E$4:$E$1223,_xlfn.XLOOKUP(A1099,SITE1!$C$4:$C$1223,SITE1!$F$4:$F$1223)),_xlpm.cleanRaw,SUBSTITUTE(SUBSTITUTE(_xlpm.raw,"_PIN","."),"PIN","."),_xlpm.mainPart,MID(_xlpm.cleanRaw,2,FIND(".",_xlpm.cleanRaw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1099" t="str">
        <f>_xlfn.LET(_xlpm.raw,_xlfn.XLOOKUP(A1099,SITE3!$C$4:$C$1223,SITE3!$E$4:$E$1223,_xlfn.XLOOKUP(A1099,SITE3!$C$4:$C$1223,SITE3!$F$4:$F$1223)),_xlpm.cleanRaw,SUBSTITUTE(_xlpm.raw,"_PIN","."),_xlpm.mainPart,MID(_xlpm.cleanRaw,2,FIND(".",_xlpm.cleanRaw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803088</v>
      </c>
      <c r="H1099" t="str">
        <f>_xlfn.LET(_xlpm.raw,_xlfn.XLOOKUP(A1099,SITE5!$C$4:$C$1223,SITE5!$E$4:$E$1223,_xlfn.XLOOKUP(A1099,SITE5!$C$4:$C$1223,SITE5!$F$4:$F$1223)),_xlpm.cleanRaw,SUBSTITUTE(_xlpm.raw,"_PIN","."),_xlpm.mainPart,MID(_xlpm.cleanRaw,2,FIND(".",_xlpm.cleanRaw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I1099" t="str">
        <f>_xlfn.LET(_xlpm.raw,_xlfn.XLOOKUP(A1099,SITE5!$C$4:$C$1223,SITE5!$E$4:$E$1223,_xlfn.XLOOKUP(A1099,SITE5!$C$4:$C$1223,SITE5!$F$4:$F$1223)),_xlpm.cleanRaw,SUBSTITUTE(_xlpm.raw,"_PIN","."),_xlpm.mainPart,MID(_xlpm.cleanRaw,2,FIND(".",_xlpm.cleanRaw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J1099" t="str">
        <f>""</f>
        <v/>
      </c>
      <c r="K1099" t="str">
        <f t="shared" si="17"/>
        <v>AU18;DDR0_MA[0];;72.42048;9.87552;607001;803088;701124;701124;</v>
      </c>
    </row>
    <row r="1100" spans="1:11">
      <c r="A1100" t="s">
        <v>900</v>
      </c>
      <c r="B1100" t="str">
        <f>_xlfn.XLOOKUP(A1100,SITE1!$S$4:$S$1223,SITE1!$T$4:$T$1223)</f>
        <v>DDR0_CLK_N[2]</v>
      </c>
      <c r="C1100" t="str" cm="1">
        <f t="array" ref="C1100">_xlfn.TEXTJOIN(",",TRUE,_xlfn.UNIQUE(TRANSPOSE(_xlfn.MAP(_xlfn.XLOOKUP(A1100,SITE1!$C$4:$C$1223,SITE1!$G$4:$L$1223),_xlfn.LAMBDA(_xlpm.x,IF(_xlpm.x&lt;&gt;"",TRIM(CLEAN(LEFT(_xlpm.x,FIND(".",_xlpm.x &amp; ".")-1))),""))))))</f>
        <v/>
      </c>
      <c r="D1100">
        <v>69.128639999999905</v>
      </c>
      <c r="E1100">
        <v>9.8755199999999999</v>
      </c>
      <c r="F1100" t="str">
        <f>_xlfn.LET(_xlpm.raw,_xlfn.XLOOKUP(A1100,SITE1!$C$4:$C$1223,SITE1!$E$4:$E$1223,_xlfn.XLOOKUP(A1100,SITE1!$C$4:$C$1223,SITE1!$F$4:$F$1223)),_xlpm.cleanRaw,SUBSTITUTE(SUBSTITUTE(_xlpm.raw,"_PIN","."),"PIN","."),_xlpm.mainPart,MID(_xlpm.cleanRaw,2,FIND(".",_xlpm.cleanRaw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1100" t="str">
        <f>_xlfn.LET(_xlpm.raw,_xlfn.XLOOKUP(A1100,SITE3!$C$4:$C$1223,SITE3!$E$4:$E$1223,_xlfn.XLOOKUP(A1100,SITE3!$C$4:$C$1223,SITE3!$F$4:$F$1223)),_xlpm.cleanRaw,SUBSTITUTE(_xlpm.raw,"_PIN","."),_xlpm.mainPart,MID(_xlpm.cleanRaw,2,FIND(".",_xlpm.cleanRaw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805066</v>
      </c>
      <c r="H1100" t="str">
        <f>_xlfn.LET(_xlpm.raw,_xlfn.XLOOKUP(A1100,SITE5!$C$4:$C$1223,SITE5!$E$4:$E$1223,_xlfn.XLOOKUP(A1100,SITE5!$C$4:$C$1223,SITE5!$F$4:$F$1223)),_xlpm.cleanRaw,SUBSTITUTE(_xlpm.raw,"_PIN","."),_xlpm.mainPart,MID(_xlpm.cleanRaw,2,FIND(".",_xlpm.cleanRaw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I1100" t="str">
        <f>_xlfn.LET(_xlpm.raw,_xlfn.XLOOKUP(A1100,SITE5!$C$4:$C$1223,SITE5!$E$4:$E$1223,_xlfn.XLOOKUP(A1100,SITE5!$C$4:$C$1223,SITE5!$F$4:$F$1223)),_xlpm.cleanRaw,SUBSTITUTE(_xlpm.raw,"_PIN","."),_xlpm.mainPart,MID(_xlpm.cleanRaw,2,FIND(".",_xlpm.cleanRaw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J1100" t="str">
        <f>""</f>
        <v/>
      </c>
      <c r="K1100" t="str">
        <f t="shared" si="17"/>
        <v>AU19;DDR0_CLK_N[2];;69.1286399999999;9.87552;607022;805066;703022;703022;</v>
      </c>
    </row>
    <row r="1101" spans="1:11">
      <c r="A1101" t="s">
        <v>1264</v>
      </c>
      <c r="B1101" t="str">
        <f>_xlfn.XLOOKUP(A1101,SITE1!$S$4:$S$1223,SITE1!$T$4:$T$1223)</f>
        <v>DDR1_CLK_P[3]</v>
      </c>
      <c r="C1101" t="str" cm="1">
        <f t="array" ref="C1101">_xlfn.TEXTJOIN(",",TRUE,_xlfn.UNIQUE(TRANSPOSE(_xlfn.MAP(_xlfn.XLOOKUP(A1101,SITE1!$C$4:$C$1223,SITE1!$G$4:$L$1223),_xlfn.LAMBDA(_xlpm.x,IF(_xlpm.x&lt;&gt;"",TRIM(CLEAN(LEFT(_xlpm.x,FIND(".",_xlpm.x &amp; ".")-1))),""))))))</f>
        <v/>
      </c>
      <c r="D1101">
        <v>65.836799999999997</v>
      </c>
      <c r="E1101">
        <v>9.8755199999999999</v>
      </c>
      <c r="F1101" t="str">
        <f>_xlfn.LET(_xlpm.raw,_xlfn.XLOOKUP(A1101,SITE1!$C$4:$C$1223,SITE1!$E$4:$E$1223,_xlfn.XLOOKUP(A1101,SITE1!$C$4:$C$1223,SITE1!$F$4:$F$1223)),_xlpm.cleanRaw,SUBSTITUTE(SUBSTITUTE(_xlpm.raw,"_PIN","."),"PIN","."),_xlpm.mainPart,MID(_xlpm.cleanRaw,2,FIND(".",_xlpm.cleanRaw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1101" t="str">
        <f>_xlfn.LET(_xlpm.raw,_xlfn.XLOOKUP(A1101,SITE3!$C$4:$C$1223,SITE3!$E$4:$E$1223,_xlfn.XLOOKUP(A1101,SITE3!$C$4:$C$1223,SITE3!$F$4:$F$1223)),_xlpm.cleanRaw,SUBSTITUTE(_xlpm.raw,"_PIN","."),_xlpm.mainPart,MID(_xlpm.cleanRaw,2,FIND(".",_xlpm.cleanRaw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804020</v>
      </c>
      <c r="H1101" t="str">
        <f>_xlfn.LET(_xlpm.raw,_xlfn.XLOOKUP(A1101,SITE5!$C$4:$C$1223,SITE5!$E$4:$E$1223,_xlfn.XLOOKUP(A1101,SITE5!$C$4:$C$1223,SITE5!$F$4:$F$1223)),_xlpm.cleanRaw,SUBSTITUTE(_xlpm.raw,"_PIN","."),_xlpm.mainPart,MID(_xlpm.cleanRaw,2,FIND(".",_xlpm.cleanRaw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I1101" t="str">
        <f>_xlfn.LET(_xlpm.raw,_xlfn.XLOOKUP(A1101,SITE5!$C$4:$C$1223,SITE5!$E$4:$E$1223,_xlfn.XLOOKUP(A1101,SITE5!$C$4:$C$1223,SITE5!$F$4:$F$1223)),_xlpm.cleanRaw,SUBSTITUTE(_xlpm.raw,"_PIN","."),_xlpm.mainPart,MID(_xlpm.cleanRaw,2,FIND(".",_xlpm.cleanRaw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J1101" t="str">
        <f>""</f>
        <v/>
      </c>
      <c r="K1101" t="str">
        <f t="shared" si="17"/>
        <v>AU20;DDR1_CLK_P[3];;65.8368;9.87552;607020;804020;703020;703020;</v>
      </c>
    </row>
    <row r="1102" spans="1:11">
      <c r="A1102" t="s">
        <v>1232</v>
      </c>
      <c r="B1102" t="str">
        <f>_xlfn.XLOOKUP(A1102,SITE1!$S$4:$S$1223,SITE1!$T$4:$T$1223)</f>
        <v>DDR1_CLK_N[2]</v>
      </c>
      <c r="C1102" t="str" cm="1">
        <f t="array" ref="C1102">_xlfn.TEXTJOIN(",",TRUE,_xlfn.UNIQUE(TRANSPOSE(_xlfn.MAP(_xlfn.XLOOKUP(A1102,SITE1!$C$4:$C$1223,SITE1!$G$4:$L$1223),_xlfn.LAMBDA(_xlpm.x,IF(_xlpm.x&lt;&gt;"",TRIM(CLEAN(LEFT(_xlpm.x,FIND(".",_xlpm.x &amp; ".")-1))),""))))))</f>
        <v/>
      </c>
      <c r="D1102">
        <v>62.544960000000003</v>
      </c>
      <c r="E1102">
        <v>9.8755199999999999</v>
      </c>
      <c r="F1102" t="str">
        <f>_xlfn.LET(_xlpm.raw,_xlfn.XLOOKUP(A1102,SITE1!$C$4:$C$1223,SITE1!$E$4:$E$1223,_xlfn.XLOOKUP(A1102,SITE1!$C$4:$C$1223,SITE1!$F$4:$F$1223)),_xlpm.cleanRaw,SUBSTITUTE(SUBSTITUTE(_xlpm.raw,"_PIN","."),"PIN","."),_xlpm.mainPart,MID(_xlpm.cleanRaw,2,FIND(".",_xlpm.cleanRaw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1102" t="str">
        <f>_xlfn.LET(_xlpm.raw,_xlfn.XLOOKUP(A1102,SITE3!$C$4:$C$1223,SITE3!$E$4:$E$1223,_xlfn.XLOOKUP(A1102,SITE3!$C$4:$C$1223,SITE3!$F$4:$F$1223)),_xlpm.cleanRaw,SUBSTITUTE(_xlpm.raw,"_PIN","."),_xlpm.mainPart,MID(_xlpm.cleanRaw,2,FIND(".",_xlpm.cleanRaw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805070</v>
      </c>
      <c r="H1102" t="str">
        <f>_xlfn.LET(_xlpm.raw,_xlfn.XLOOKUP(A1102,SITE5!$C$4:$C$1223,SITE5!$E$4:$E$1223,_xlfn.XLOOKUP(A1102,SITE5!$C$4:$C$1223,SITE5!$F$4:$F$1223)),_xlpm.cleanRaw,SUBSTITUTE(_xlpm.raw,"_PIN","."),_xlpm.mainPart,MID(_xlpm.cleanRaw,2,FIND(".",_xlpm.cleanRaw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I1102" t="str">
        <f>_xlfn.LET(_xlpm.raw,_xlfn.XLOOKUP(A1102,SITE5!$C$4:$C$1223,SITE5!$E$4:$E$1223,_xlfn.XLOOKUP(A1102,SITE5!$C$4:$C$1223,SITE5!$F$4:$F$1223)),_xlpm.cleanRaw,SUBSTITUTE(_xlpm.raw,"_PIN","."),_xlpm.mainPart,MID(_xlpm.cleanRaw,2,FIND(".",_xlpm.cleanRaw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J1102" t="str">
        <f>""</f>
        <v/>
      </c>
      <c r="K1102" t="str">
        <f t="shared" si="17"/>
        <v>AU21;DDR1_CLK_N[2];;62.54496;9.87552;608070;805070;702070;702070;</v>
      </c>
    </row>
    <row r="1103" spans="1:11">
      <c r="A1103" t="s">
        <v>1225</v>
      </c>
      <c r="B1103" t="str">
        <f>_xlfn.XLOOKUP(A1103,SITE1!$S$4:$S$1223,SITE1!$T$4:$T$1223)</f>
        <v>DDR1_CLK_N[1]</v>
      </c>
      <c r="C1103" t="str" cm="1">
        <f t="array" ref="C1103">_xlfn.TEXTJOIN(",",TRUE,_xlfn.UNIQUE(TRANSPOSE(_xlfn.MAP(_xlfn.XLOOKUP(A1103,SITE1!$C$4:$C$1223,SITE1!$G$4:$L$1223),_xlfn.LAMBDA(_xlpm.x,IF(_xlpm.x&lt;&gt;"",TRIM(CLEAN(LEFT(_xlpm.x,FIND(".",_xlpm.x &amp; ".")-1))),""))))))</f>
        <v/>
      </c>
      <c r="D1103">
        <v>59.253120000000003</v>
      </c>
      <c r="E1103">
        <v>9.8755199999999999</v>
      </c>
      <c r="F1103" t="str">
        <f>_xlfn.LET(_xlpm.raw,_xlfn.XLOOKUP(A1103,SITE1!$C$4:$C$1223,SITE1!$E$4:$E$1223,_xlfn.XLOOKUP(A1103,SITE1!$C$4:$C$1223,SITE1!$F$4:$F$1223)),_xlpm.cleanRaw,SUBSTITUTE(SUBSTITUTE(_xlpm.raw,"_PIN","."),"PIN","."),_xlpm.mainPart,MID(_xlpm.cleanRaw,2,FIND(".",_xlpm.cleanRaw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1103" t="str">
        <f>_xlfn.LET(_xlpm.raw,_xlfn.XLOOKUP(A1103,SITE3!$C$4:$C$1223,SITE3!$E$4:$E$1223,_xlfn.XLOOKUP(A1103,SITE3!$C$4:$C$1223,SITE3!$F$4:$F$1223)),_xlpm.cleanRaw,SUBSTITUTE(_xlpm.raw,"_PIN","."),_xlpm.mainPart,MID(_xlpm.cleanRaw,2,FIND(".",_xlpm.cleanRaw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803104</v>
      </c>
      <c r="H1103" t="str">
        <f>_xlfn.LET(_xlpm.raw,_xlfn.XLOOKUP(A1103,SITE5!$C$4:$C$1223,SITE5!$E$4:$E$1223,_xlfn.XLOOKUP(A1103,SITE5!$C$4:$C$1223,SITE5!$F$4:$F$1223)),_xlpm.cleanRaw,SUBSTITUTE(_xlpm.raw,"_PIN","."),_xlpm.mainPart,MID(_xlpm.cleanRaw,2,FIND(".",_xlpm.cleanRaw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I1103" t="str">
        <f>_xlfn.LET(_xlpm.raw,_xlfn.XLOOKUP(A1103,SITE5!$C$4:$C$1223,SITE5!$E$4:$E$1223,_xlfn.XLOOKUP(A1103,SITE5!$C$4:$C$1223,SITE5!$F$4:$F$1223)),_xlpm.cleanRaw,SUBSTITUTE(_xlpm.raw,"_PIN","."),_xlpm.mainPart,MID(_xlpm.cleanRaw,2,FIND(".",_xlpm.cleanRaw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J1103" t="str">
        <f>""</f>
        <v/>
      </c>
      <c r="K1103" t="str">
        <f t="shared" si="17"/>
        <v>AU22;DDR1_CLK_N[1];;59.25312;9.87552;607024;803104;703024;703024;</v>
      </c>
    </row>
    <row r="1104" spans="1:11">
      <c r="A1104" t="s">
        <v>1218</v>
      </c>
      <c r="B1104" t="str">
        <f>_xlfn.XLOOKUP(A1104,SITE1!$S$4:$S$1223,SITE1!$T$4:$T$1223)</f>
        <v>DDR1_CLK_N[0]</v>
      </c>
      <c r="C1104" t="str" cm="1">
        <f t="array" ref="C1104">_xlfn.TEXTJOIN(",",TRUE,_xlfn.UNIQUE(TRANSPOSE(_xlfn.MAP(_xlfn.XLOOKUP(A1104,SITE1!$C$4:$C$1223,SITE1!$G$4:$L$1223),_xlfn.LAMBDA(_xlpm.x,IF(_xlpm.x&lt;&gt;"",TRIM(CLEAN(LEFT(_xlpm.x,FIND(".",_xlpm.x &amp; ".")-1))),""))))))</f>
        <v/>
      </c>
      <c r="D1104">
        <v>55.961279999999597</v>
      </c>
      <c r="E1104">
        <v>9.8755199999999999</v>
      </c>
      <c r="F1104" t="str">
        <f>_xlfn.LET(_xlpm.raw,_xlfn.XLOOKUP(A1104,SITE1!$C$4:$C$1223,SITE1!$E$4:$E$1223,_xlfn.XLOOKUP(A1104,SITE1!$C$4:$C$1223,SITE1!$F$4:$F$1223)),_xlpm.cleanRaw,SUBSTITUTE(SUBSTITUTE(_xlpm.raw,"_PIN","."),"PIN","."),_xlpm.mainPart,MID(_xlpm.cleanRaw,2,FIND(".",_xlpm.cleanRaw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1104" t="str">
        <f>_xlfn.LET(_xlpm.raw,_xlfn.XLOOKUP(A1104,SITE3!$C$4:$C$1223,SITE3!$E$4:$E$1223,_xlfn.XLOOKUP(A1104,SITE3!$C$4:$C$1223,SITE3!$F$4:$F$1223)),_xlpm.cleanRaw,SUBSTITUTE(_xlpm.raw,"_PIN","."),_xlpm.mainPart,MID(_xlpm.cleanRaw,2,FIND(".",_xlpm.cleanRaw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803105</v>
      </c>
      <c r="H1104" t="str">
        <f>_xlfn.LET(_xlpm.raw,_xlfn.XLOOKUP(A1104,SITE5!$C$4:$C$1223,SITE5!$E$4:$E$1223,_xlfn.XLOOKUP(A1104,SITE5!$C$4:$C$1223,SITE5!$F$4:$F$1223)),_xlpm.cleanRaw,SUBSTITUTE(_xlpm.raw,"_PIN","."),_xlpm.mainPart,MID(_xlpm.cleanRaw,2,FIND(".",_xlpm.cleanRaw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I1104" t="str">
        <f>_xlfn.LET(_xlpm.raw,_xlfn.XLOOKUP(A1104,SITE5!$C$4:$C$1223,SITE5!$E$4:$E$1223,_xlfn.XLOOKUP(A1104,SITE5!$C$4:$C$1223,SITE5!$F$4:$F$1223)),_xlpm.cleanRaw,SUBSTITUTE(_xlpm.raw,"_PIN","."),_xlpm.mainPart,MID(_xlpm.cleanRaw,2,FIND(".",_xlpm.cleanRaw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J1104" t="str">
        <f>""</f>
        <v/>
      </c>
      <c r="K1104" t="str">
        <f t="shared" si="17"/>
        <v>AU23;DDR1_CLK_N[0];;55.9612799999996;9.87552;606108;803105;704108;704108;</v>
      </c>
    </row>
    <row r="1105" spans="1:11">
      <c r="A1105" t="s">
        <v>914</v>
      </c>
      <c r="B1105" t="str">
        <f>_xlfn.XLOOKUP(A1105,SITE1!$S$4:$S$1223,SITE1!$T$4:$T$1223)</f>
        <v>DDR0_CLK_P[0]</v>
      </c>
      <c r="C1105" t="str" cm="1">
        <f t="array" ref="C1105">_xlfn.TEXTJOIN(",",TRUE,_xlfn.UNIQUE(TRANSPOSE(_xlfn.MAP(_xlfn.XLOOKUP(A1105,SITE1!$C$4:$C$1223,SITE1!$G$4:$L$1223),_xlfn.LAMBDA(_xlpm.x,IF(_xlpm.x&lt;&gt;"",TRIM(CLEAN(LEFT(_xlpm.x,FIND(".",_xlpm.x &amp; ".")-1))),""))))))</f>
        <v/>
      </c>
      <c r="D1105">
        <v>52.669439999999597</v>
      </c>
      <c r="E1105">
        <v>9.8755199999999999</v>
      </c>
      <c r="F1105" t="str">
        <f>_xlfn.LET(_xlpm.raw,_xlfn.XLOOKUP(A1105,SITE1!$C$4:$C$1223,SITE1!$E$4:$E$1223,_xlfn.XLOOKUP(A1105,SITE1!$C$4:$C$1223,SITE1!$F$4:$F$1223)),_xlpm.cleanRaw,SUBSTITUTE(SUBSTITUTE(_xlpm.raw,"_PIN","."),"PIN","."),_xlpm.mainPart,MID(_xlpm.cleanRaw,2,FIND(".",_xlpm.cleanRaw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1105" t="str">
        <f>_xlfn.LET(_xlpm.raw,_xlfn.XLOOKUP(A1105,SITE3!$C$4:$C$1223,SITE3!$E$4:$E$1223,_xlfn.XLOOKUP(A1105,SITE3!$C$4:$C$1223,SITE3!$F$4:$F$1223)),_xlpm.cleanRaw,SUBSTITUTE(_xlpm.raw,"_PIN","."),_xlpm.mainPart,MID(_xlpm.cleanRaw,2,FIND(".",_xlpm.cleanRaw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804021</v>
      </c>
      <c r="H1105" t="str">
        <f>_xlfn.LET(_xlpm.raw,_xlfn.XLOOKUP(A1105,SITE5!$C$4:$C$1223,SITE5!$E$4:$E$1223,_xlfn.XLOOKUP(A1105,SITE5!$C$4:$C$1223,SITE5!$F$4:$F$1223)),_xlpm.cleanRaw,SUBSTITUTE(_xlpm.raw,"_PIN","."),_xlpm.mainPart,MID(_xlpm.cleanRaw,2,FIND(".",_xlpm.cleanRaw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I1105" t="str">
        <f>_xlfn.LET(_xlpm.raw,_xlfn.XLOOKUP(A1105,SITE5!$C$4:$C$1223,SITE5!$E$4:$E$1223,_xlfn.XLOOKUP(A1105,SITE5!$C$4:$C$1223,SITE5!$F$4:$F$1223)),_xlpm.cleanRaw,SUBSTITUTE(_xlpm.raw,"_PIN","."),_xlpm.mainPart,MID(_xlpm.cleanRaw,2,FIND(".",_xlpm.cleanRaw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J1105" t="str">
        <f>""</f>
        <v/>
      </c>
      <c r="K1105" t="str">
        <f t="shared" si="17"/>
        <v>AU24;DDR0_CLK_P[0];;52.6694399999996;9.87552;606109;804021;704109;704109;</v>
      </c>
    </row>
    <row r="1106" spans="1:11">
      <c r="A1106" t="s">
        <v>3786</v>
      </c>
      <c r="B1106" t="str">
        <f>_xlfn.XLOOKUP(A1106,SITE1!$S$4:$S$1223,SITE1!$T$4:$T$1223)</f>
        <v>VCCDDQ</v>
      </c>
      <c r="C1106" t="str" cm="1">
        <f t="array" ref="C1106">_xlfn.TEXTJOIN(",",TRUE,_xlfn.UNIQUE(TRANSPOSE(_xlfn.MAP(_xlfn.XLOOKUP(A1106,SITE1!$C$4:$C$1223,SITE1!$G$4:$L$1223),_xlfn.LAMBDA(_xlpm.x,IF(_xlpm.x&lt;&gt;"",TRIM(CLEAN(LEFT(_xlpm.x,FIND(".",_xlpm.x &amp; ".")-1))),""))))))</f>
        <v/>
      </c>
      <c r="D1106">
        <v>49.377599999999603</v>
      </c>
      <c r="E1106">
        <v>9.8755199999999999</v>
      </c>
      <c r="F1106" t="str">
        <f>_xlfn.LET(_xlpm.raw,_xlfn.XLOOKUP(A1106,SITE1!$C$4:$C$1223,SITE1!$E$4:$E$1223,_xlfn.XLOOKUP(A1106,SITE1!$C$4:$C$1223,SITE1!$F$4:$F$1223)),_xlpm.cleanRaw,SUBSTITUTE(SUBSTITUTE(_xlpm.raw,"_PIN","."),"PIN","."),_xlpm.mainPart,MID(_xlpm.cleanRaw,2,FIND(".",_xlpm.cleanRaw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6" t="str">
        <f>_xlfn.LET(_xlpm.raw,_xlfn.XLOOKUP(A1106,SITE3!$C$4:$C$1223,SITE3!$E$4:$E$1223,_xlfn.XLOOKUP(A1106,SITE3!$C$4:$C$1223,SITE3!$F$4:$F$1223)),_xlpm.cleanRaw,SUBSTITUTE(_xlpm.raw,"_PIN","."),_xlpm.mainPart,MID(_xlpm.cleanRaw,2,FIND(".",_xlpm.cleanRaw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6" t="str">
        <f>_xlfn.LET(_xlpm.raw,_xlfn.XLOOKUP(A1106,SITE5!$C$4:$C$1223,SITE5!$E$4:$E$1223,_xlfn.XLOOKUP(A1106,SITE5!$C$4:$C$1223,SITE5!$F$4:$F$1223)),_xlpm.cleanRaw,SUBSTITUTE(_xlpm.raw,"_PIN","."),_xlpm.mainPart,MID(_xlpm.cleanRaw,2,FIND(".",_xlpm.cleanRaw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6" t="str">
        <f>_xlfn.LET(_xlpm.raw,_xlfn.XLOOKUP(A1106,SITE5!$C$4:$C$1223,SITE5!$E$4:$E$1223,_xlfn.XLOOKUP(A1106,SITE5!$C$4:$C$1223,SITE5!$F$4:$F$1223)),_xlpm.cleanRaw,SUBSTITUTE(_xlpm.raw,"_PIN","."),_xlpm.mainPart,MID(_xlpm.cleanRaw,2,FIND(".",_xlpm.cleanRaw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6" t="str">
        <f>""</f>
        <v/>
      </c>
      <c r="K1106" t="str">
        <f t="shared" si="17"/>
        <v>AU25;VCCDDQ;;49.3775999999996;9.87552;;;;;</v>
      </c>
    </row>
    <row r="1107" spans="1:11">
      <c r="A1107" t="s">
        <v>4013</v>
      </c>
      <c r="B1107" t="str">
        <f>_xlfn.XLOOKUP(A1107,SITE1!$S$4:$S$1223,SITE1!$T$4:$T$1223)</f>
        <v>VSS</v>
      </c>
      <c r="C1107" t="str" cm="1">
        <f t="array" ref="C1107">_xlfn.TEXTJOIN(",",TRUE,_xlfn.UNIQUE(TRANSPOSE(_xlfn.MAP(_xlfn.XLOOKUP(A1107,SITE1!$C$4:$C$1223,SITE1!$G$4:$L$1223),_xlfn.LAMBDA(_xlpm.x,IF(_xlpm.x&lt;&gt;"",TRIM(CLEAN(LEFT(_xlpm.x,FIND(".",_xlpm.x &amp; ".")-1))),""))))))</f>
        <v/>
      </c>
      <c r="D1107">
        <v>46.085759999999603</v>
      </c>
      <c r="E1107">
        <v>9.8755199999999999</v>
      </c>
      <c r="F1107" t="str">
        <f>_xlfn.LET(_xlpm.raw,_xlfn.XLOOKUP(A1107,SITE1!$C$4:$C$1223,SITE1!$E$4:$E$1223,_xlfn.XLOOKUP(A1107,SITE1!$C$4:$C$1223,SITE1!$F$4:$F$1223)),_xlpm.cleanRaw,SUBSTITUTE(SUBSTITUTE(_xlpm.raw,"_PIN","."),"PIN","."),_xlpm.mainPart,MID(_xlpm.cleanRaw,2,FIND(".",_xlpm.cleanRaw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7" t="str">
        <f>_xlfn.LET(_xlpm.raw,_xlfn.XLOOKUP(A1107,SITE3!$C$4:$C$1223,SITE3!$E$4:$E$1223,_xlfn.XLOOKUP(A1107,SITE3!$C$4:$C$1223,SITE3!$F$4:$F$1223)),_xlpm.cleanRaw,SUBSTITUTE(_xlpm.raw,"_PIN","."),_xlpm.mainPart,MID(_xlpm.cleanRaw,2,FIND(".",_xlpm.cleanRaw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7" t="str">
        <f>_xlfn.LET(_xlpm.raw,_xlfn.XLOOKUP(A1107,SITE5!$C$4:$C$1223,SITE5!$E$4:$E$1223,_xlfn.XLOOKUP(A1107,SITE5!$C$4:$C$1223,SITE5!$F$4:$F$1223)),_xlpm.cleanRaw,SUBSTITUTE(_xlpm.raw,"_PIN","."),_xlpm.mainPart,MID(_xlpm.cleanRaw,2,FIND(".",_xlpm.cleanRaw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7" t="str">
        <f>_xlfn.LET(_xlpm.raw,_xlfn.XLOOKUP(A1107,SITE5!$C$4:$C$1223,SITE5!$E$4:$E$1223,_xlfn.XLOOKUP(A1107,SITE5!$C$4:$C$1223,SITE5!$F$4:$F$1223)),_xlpm.cleanRaw,SUBSTITUTE(_xlpm.raw,"_PIN","."),_xlpm.mainPart,MID(_xlpm.cleanRaw,2,FIND(".",_xlpm.cleanRaw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7" t="str">
        <f>""</f>
        <v/>
      </c>
      <c r="K1107" t="str">
        <f t="shared" si="17"/>
        <v>AU26;VSS;;46.0857599999996;9.87552;;;;;</v>
      </c>
    </row>
    <row r="1108" spans="1:11">
      <c r="A1108" t="s">
        <v>3829</v>
      </c>
      <c r="B1108" t="str">
        <f>_xlfn.XLOOKUP(A1108,SITE1!$S$4:$S$1223,SITE1!$T$4:$T$1223)</f>
        <v>VCCSFR_OC</v>
      </c>
      <c r="C1108" t="str" cm="1">
        <f t="array" ref="C1108">_xlfn.TEXTJOIN(",",TRUE,_xlfn.UNIQUE(TRANSPOSE(_xlfn.MAP(_xlfn.XLOOKUP(A1108,SITE1!$C$4:$C$1223,SITE1!$G$4:$L$1223),_xlfn.LAMBDA(_xlpm.x,IF(_xlpm.x&lt;&gt;"",TRIM(CLEAN(LEFT(_xlpm.x,FIND(".",_xlpm.x &amp; ".")-1))),""))))))</f>
        <v/>
      </c>
      <c r="D1108">
        <v>42.793919999999602</v>
      </c>
      <c r="E1108">
        <v>9.8755199999999999</v>
      </c>
      <c r="F1108" t="str">
        <f>_xlfn.LET(_xlpm.raw,_xlfn.XLOOKUP(A1108,SITE1!$C$4:$C$1223,SITE1!$E$4:$E$1223,_xlfn.XLOOKUP(A1108,SITE1!$C$4:$C$1223,SITE1!$F$4:$F$1223)),_xlpm.cleanRaw,SUBSTITUTE(SUBSTITUTE(_xlpm.raw,"_PIN","."),"PIN","."),_xlpm.mainPart,MID(_xlpm.cleanRaw,2,FIND(".",_xlpm.cleanRaw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8" t="str">
        <f>_xlfn.LET(_xlpm.raw,_xlfn.XLOOKUP(A1108,SITE3!$C$4:$C$1223,SITE3!$E$4:$E$1223,_xlfn.XLOOKUP(A1108,SITE3!$C$4:$C$1223,SITE3!$F$4:$F$1223)),_xlpm.cleanRaw,SUBSTITUTE(_xlpm.raw,"_PIN","."),_xlpm.mainPart,MID(_xlpm.cleanRaw,2,FIND(".",_xlpm.cleanRaw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8" t="str">
        <f>_xlfn.LET(_xlpm.raw,_xlfn.XLOOKUP(A1108,SITE5!$C$4:$C$1223,SITE5!$E$4:$E$1223,_xlfn.XLOOKUP(A1108,SITE5!$C$4:$C$1223,SITE5!$F$4:$F$1223)),_xlpm.cleanRaw,SUBSTITUTE(_xlpm.raw,"_PIN","."),_xlpm.mainPart,MID(_xlpm.cleanRaw,2,FIND(".",_xlpm.cleanRaw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8" t="str">
        <f>_xlfn.LET(_xlpm.raw,_xlfn.XLOOKUP(A1108,SITE5!$C$4:$C$1223,SITE5!$E$4:$E$1223,_xlfn.XLOOKUP(A1108,SITE5!$C$4:$C$1223,SITE5!$F$4:$F$1223)),_xlpm.cleanRaw,SUBSTITUTE(_xlpm.raw,"_PIN","."),_xlpm.mainPart,MID(_xlpm.cleanRaw,2,FIND(".",_xlpm.cleanRaw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8" t="str">
        <f>""</f>
        <v/>
      </c>
      <c r="K1108" t="str">
        <f t="shared" si="17"/>
        <v>AU27;VCCSFR_OC;;42.7939199999996;9.87552;;;;;</v>
      </c>
    </row>
    <row r="1109" spans="1:11">
      <c r="A1109" t="s">
        <v>4014</v>
      </c>
      <c r="B1109" t="str">
        <f>_xlfn.XLOOKUP(A1109,SITE1!$S$4:$S$1223,SITE1!$T$4:$T$1223)</f>
        <v>VSS</v>
      </c>
      <c r="C1109" t="str" cm="1">
        <f t="array" ref="C1109">_xlfn.TEXTJOIN(",",TRUE,_xlfn.UNIQUE(TRANSPOSE(_xlfn.MAP(_xlfn.XLOOKUP(A1109,SITE1!$C$4:$C$1223,SITE1!$G$4:$L$1223),_xlfn.LAMBDA(_xlpm.x,IF(_xlpm.x&lt;&gt;"",TRIM(CLEAN(LEFT(_xlpm.x,FIND(".",_xlpm.x &amp; ".")-1))),""))))))</f>
        <v/>
      </c>
      <c r="D1109">
        <v>39.502079999999999</v>
      </c>
      <c r="E1109">
        <v>9.8755199999999999</v>
      </c>
      <c r="F1109" t="str">
        <f>_xlfn.LET(_xlpm.raw,_xlfn.XLOOKUP(A1109,SITE1!$C$4:$C$1223,SITE1!$E$4:$E$1223,_xlfn.XLOOKUP(A1109,SITE1!$C$4:$C$1223,SITE1!$F$4:$F$1223)),_xlpm.cleanRaw,SUBSTITUTE(SUBSTITUTE(_xlpm.raw,"_PIN","."),"PIN","."),_xlpm.mainPart,MID(_xlpm.cleanRaw,2,FIND(".",_xlpm.cleanRaw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9" t="str">
        <f>_xlfn.LET(_xlpm.raw,_xlfn.XLOOKUP(A1109,SITE3!$C$4:$C$1223,SITE3!$E$4:$E$1223,_xlfn.XLOOKUP(A1109,SITE3!$C$4:$C$1223,SITE3!$F$4:$F$1223)),_xlpm.cleanRaw,SUBSTITUTE(_xlpm.raw,"_PIN","."),_xlpm.mainPart,MID(_xlpm.cleanRaw,2,FIND(".",_xlpm.cleanRaw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9" t="str">
        <f>_xlfn.LET(_xlpm.raw,_xlfn.XLOOKUP(A1109,SITE5!$C$4:$C$1223,SITE5!$E$4:$E$1223,_xlfn.XLOOKUP(A1109,SITE5!$C$4:$C$1223,SITE5!$F$4:$F$1223)),_xlpm.cleanRaw,SUBSTITUTE(_xlpm.raw,"_PIN","."),_xlpm.mainPart,MID(_xlpm.cleanRaw,2,FIND(".",_xlpm.cleanRaw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9" t="str">
        <f>_xlfn.LET(_xlpm.raw,_xlfn.XLOOKUP(A1109,SITE5!$C$4:$C$1223,SITE5!$E$4:$E$1223,_xlfn.XLOOKUP(A1109,SITE5!$C$4:$C$1223,SITE5!$F$4:$F$1223)),_xlpm.cleanRaw,SUBSTITUTE(_xlpm.raw,"_PIN","."),_xlpm.mainPart,MID(_xlpm.cleanRaw,2,FIND(".",_xlpm.cleanRaw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9" t="str">
        <f>""</f>
        <v/>
      </c>
      <c r="K1109" t="str">
        <f t="shared" si="17"/>
        <v>AU28;VSS;;39.50208;9.87552;;;;;</v>
      </c>
    </row>
    <row r="1110" spans="1:11">
      <c r="A1110" t="s">
        <v>4015</v>
      </c>
      <c r="B1110" t="str">
        <f>_xlfn.XLOOKUP(A1110,SITE1!$S$4:$S$1223,SITE1!$T$4:$T$1223)</f>
        <v>VSS</v>
      </c>
      <c r="C1110" t="str" cm="1">
        <f t="array" ref="C1110">_xlfn.TEXTJOIN(",",TRUE,_xlfn.UNIQUE(TRANSPOSE(_xlfn.MAP(_xlfn.XLOOKUP(A1110,SITE1!$C$4:$C$1223,SITE1!$G$4:$L$1223),_xlfn.LAMBDA(_xlpm.x,IF(_xlpm.x&lt;&gt;"",TRIM(CLEAN(LEFT(_xlpm.x,FIND(".",_xlpm.x &amp; ".")-1))),""))))))</f>
        <v/>
      </c>
      <c r="D1110">
        <v>36.210239999999999</v>
      </c>
      <c r="E1110">
        <v>9.8755199999999999</v>
      </c>
      <c r="F1110" t="str">
        <f>_xlfn.LET(_xlpm.raw,_xlfn.XLOOKUP(A1110,SITE1!$C$4:$C$1223,SITE1!$E$4:$E$1223,_xlfn.XLOOKUP(A1110,SITE1!$C$4:$C$1223,SITE1!$F$4:$F$1223)),_xlpm.cleanRaw,SUBSTITUTE(SUBSTITUTE(_xlpm.raw,"_PIN","."),"PIN","."),_xlpm.mainPart,MID(_xlpm.cleanRaw,2,FIND(".",_xlpm.cleanRaw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0" t="str">
        <f>_xlfn.LET(_xlpm.raw,_xlfn.XLOOKUP(A1110,SITE3!$C$4:$C$1223,SITE3!$E$4:$E$1223,_xlfn.XLOOKUP(A1110,SITE3!$C$4:$C$1223,SITE3!$F$4:$F$1223)),_xlpm.cleanRaw,SUBSTITUTE(_xlpm.raw,"_PIN","."),_xlpm.mainPart,MID(_xlpm.cleanRaw,2,FIND(".",_xlpm.cleanRaw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0" t="str">
        <f>_xlfn.LET(_xlpm.raw,_xlfn.XLOOKUP(A1110,SITE5!$C$4:$C$1223,SITE5!$E$4:$E$1223,_xlfn.XLOOKUP(A1110,SITE5!$C$4:$C$1223,SITE5!$F$4:$F$1223)),_xlpm.cleanRaw,SUBSTITUTE(_xlpm.raw,"_PIN","."),_xlpm.mainPart,MID(_xlpm.cleanRaw,2,FIND(".",_xlpm.cleanRaw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0" t="str">
        <f>_xlfn.LET(_xlpm.raw,_xlfn.XLOOKUP(A1110,SITE5!$C$4:$C$1223,SITE5!$E$4:$E$1223,_xlfn.XLOOKUP(A1110,SITE5!$C$4:$C$1223,SITE5!$F$4:$F$1223)),_xlpm.cleanRaw,SUBSTITUTE(_xlpm.raw,"_PIN","."),_xlpm.mainPart,MID(_xlpm.cleanRaw,2,FIND(".",_xlpm.cleanRaw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0" t="str">
        <f>""</f>
        <v/>
      </c>
      <c r="K1110" t="str">
        <f t="shared" si="17"/>
        <v>AU29;VSS;;36.21024;9.87552;;;;;</v>
      </c>
    </row>
    <row r="1111" spans="1:11">
      <c r="A1111" t="s">
        <v>4017</v>
      </c>
      <c r="B1111" t="str">
        <f>_xlfn.XLOOKUP(A1111,SITE1!$S$4:$S$1223,SITE1!$T$4:$T$1223)</f>
        <v>VSS</v>
      </c>
      <c r="C1111" t="str" cm="1">
        <f t="array" ref="C1111">_xlfn.TEXTJOIN(",",TRUE,_xlfn.UNIQUE(TRANSPOSE(_xlfn.MAP(_xlfn.XLOOKUP(A1111,SITE1!$C$4:$C$1223,SITE1!$G$4:$L$1223),_xlfn.LAMBDA(_xlpm.x,IF(_xlpm.x&lt;&gt;"",TRIM(CLEAN(LEFT(_xlpm.x,FIND(".",_xlpm.x &amp; ".")-1))),""))))))</f>
        <v/>
      </c>
      <c r="D1111">
        <v>32.918399999999998</v>
      </c>
      <c r="E1111">
        <v>9.8755199999999999</v>
      </c>
      <c r="F1111" t="str">
        <f>_xlfn.LET(_xlpm.raw,_xlfn.XLOOKUP(A1111,SITE1!$C$4:$C$1223,SITE1!$E$4:$E$1223,_xlfn.XLOOKUP(A1111,SITE1!$C$4:$C$1223,SITE1!$F$4:$F$1223)),_xlpm.cleanRaw,SUBSTITUTE(SUBSTITUTE(_xlpm.raw,"_PIN","."),"PIN","."),_xlpm.mainPart,MID(_xlpm.cleanRaw,2,FIND(".",_xlpm.cleanRaw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1" t="str">
        <f>_xlfn.LET(_xlpm.raw,_xlfn.XLOOKUP(A1111,SITE3!$C$4:$C$1223,SITE3!$E$4:$E$1223,_xlfn.XLOOKUP(A1111,SITE3!$C$4:$C$1223,SITE3!$F$4:$F$1223)),_xlpm.cleanRaw,SUBSTITUTE(_xlpm.raw,"_PIN","."),_xlpm.mainPart,MID(_xlpm.cleanRaw,2,FIND(".",_xlpm.cleanRaw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1" t="str">
        <f>_xlfn.LET(_xlpm.raw,_xlfn.XLOOKUP(A1111,SITE5!$C$4:$C$1223,SITE5!$E$4:$E$1223,_xlfn.XLOOKUP(A1111,SITE5!$C$4:$C$1223,SITE5!$F$4:$F$1223)),_xlpm.cleanRaw,SUBSTITUTE(_xlpm.raw,"_PIN","."),_xlpm.mainPart,MID(_xlpm.cleanRaw,2,FIND(".",_xlpm.cleanRaw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1" t="str">
        <f>_xlfn.LET(_xlpm.raw,_xlfn.XLOOKUP(A1111,SITE5!$C$4:$C$1223,SITE5!$E$4:$E$1223,_xlfn.XLOOKUP(A1111,SITE5!$C$4:$C$1223,SITE5!$F$4:$F$1223)),_xlpm.cleanRaw,SUBSTITUTE(_xlpm.raw,"_PIN","."),_xlpm.mainPart,MID(_xlpm.cleanRaw,2,FIND(".",_xlpm.cleanRaw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1" t="str">
        <f>""</f>
        <v/>
      </c>
      <c r="K1111" t="str">
        <f t="shared" si="17"/>
        <v>AU30;VSS;;32.9184;9.87552;;;;;</v>
      </c>
    </row>
    <row r="1112" spans="1:11">
      <c r="A1112" t="s">
        <v>4018</v>
      </c>
      <c r="B1112" t="str">
        <f>_xlfn.XLOOKUP(A1112,SITE1!$S$4:$S$1223,SITE1!$T$4:$T$1223)</f>
        <v>VSS</v>
      </c>
      <c r="C1112" t="str" cm="1">
        <f t="array" ref="C1112">_xlfn.TEXTJOIN(",",TRUE,_xlfn.UNIQUE(TRANSPOSE(_xlfn.MAP(_xlfn.XLOOKUP(A1112,SITE1!$C$4:$C$1223,SITE1!$G$4:$L$1223),_xlfn.LAMBDA(_xlpm.x,IF(_xlpm.x&lt;&gt;"",TRIM(CLEAN(LEFT(_xlpm.x,FIND(".",_xlpm.x &amp; ".")-1))),""))))))</f>
        <v/>
      </c>
      <c r="D1112">
        <v>29.626560000000001</v>
      </c>
      <c r="E1112">
        <v>9.8755199999999999</v>
      </c>
      <c r="F1112" t="str">
        <f>_xlfn.LET(_xlpm.raw,_xlfn.XLOOKUP(A1112,SITE1!$C$4:$C$1223,SITE1!$E$4:$E$1223,_xlfn.XLOOKUP(A1112,SITE1!$C$4:$C$1223,SITE1!$F$4:$F$1223)),_xlpm.cleanRaw,SUBSTITUTE(SUBSTITUTE(_xlpm.raw,"_PIN","."),"PIN","."),_xlpm.mainPart,MID(_xlpm.cleanRaw,2,FIND(".",_xlpm.cleanRaw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2" t="str">
        <f>_xlfn.LET(_xlpm.raw,_xlfn.XLOOKUP(A1112,SITE3!$C$4:$C$1223,SITE3!$E$4:$E$1223,_xlfn.XLOOKUP(A1112,SITE3!$C$4:$C$1223,SITE3!$F$4:$F$1223)),_xlpm.cleanRaw,SUBSTITUTE(_xlpm.raw,"_PIN","."),_xlpm.mainPart,MID(_xlpm.cleanRaw,2,FIND(".",_xlpm.cleanRaw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2" t="str">
        <f>_xlfn.LET(_xlpm.raw,_xlfn.XLOOKUP(A1112,SITE5!$C$4:$C$1223,SITE5!$E$4:$E$1223,_xlfn.XLOOKUP(A1112,SITE5!$C$4:$C$1223,SITE5!$F$4:$F$1223)),_xlpm.cleanRaw,SUBSTITUTE(_xlpm.raw,"_PIN","."),_xlpm.mainPart,MID(_xlpm.cleanRaw,2,FIND(".",_xlpm.cleanRaw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2" t="str">
        <f>_xlfn.LET(_xlpm.raw,_xlfn.XLOOKUP(A1112,SITE5!$C$4:$C$1223,SITE5!$E$4:$E$1223,_xlfn.XLOOKUP(A1112,SITE5!$C$4:$C$1223,SITE5!$F$4:$F$1223)),_xlpm.cleanRaw,SUBSTITUTE(_xlpm.raw,"_PIN","."),_xlpm.mainPart,MID(_xlpm.cleanRaw,2,FIND(".",_xlpm.cleanRaw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2" t="str">
        <f>""</f>
        <v/>
      </c>
      <c r="K1112" t="str">
        <f t="shared" si="17"/>
        <v>AU31;VSS;;29.62656;9.87552;;;;;</v>
      </c>
    </row>
    <row r="1113" spans="1:11">
      <c r="A1113" t="s">
        <v>815</v>
      </c>
      <c r="B1113" t="str">
        <f>_xlfn.XLOOKUP(A1113,SITE1!$S$4:$S$1223,SITE1!$T$4:$T$1223)</f>
        <v>DDR_VIEW[1]</v>
      </c>
      <c r="C1113" t="str" cm="1">
        <f t="array" ref="C1113">_xlfn.TEXTJOIN(",",TRUE,_xlfn.UNIQUE(TRANSPOSE(_xlfn.MAP(_xlfn.XLOOKUP(A1113,SITE1!$C$4:$C$1223,SITE1!$G$4:$L$1223),_xlfn.LAMBDA(_xlpm.x,IF(_xlpm.x&lt;&gt;"",TRIM(CLEAN(LEFT(_xlpm.x,FIND(".",_xlpm.x &amp; ".")-1))),""))))))</f>
        <v>TPA77</v>
      </c>
      <c r="D1113">
        <v>26.334719999999901</v>
      </c>
      <c r="E1113">
        <v>9.8755199999999999</v>
      </c>
      <c r="F1113" t="str">
        <f>_xlfn.LET(_xlpm.raw,_xlfn.XLOOKUP(A1113,SITE1!$C$4:$C$1223,SITE1!$E$4:$E$1223,_xlfn.XLOOKUP(A1113,SITE1!$C$4:$C$1223,SITE1!$F$4:$F$1223)),_xlpm.cleanRaw,SUBSTITUTE(SUBSTITUTE(_xlpm.raw,"_PIN","."),"PIN","."),_xlpm.mainPart,MID(_xlpm.cleanRaw,2,FIND(".",_xlpm.cleanRaw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G1113" t="str">
        <f>_xlfn.LET(_xlpm.raw,_xlfn.XLOOKUP(A1113,SITE3!$C$4:$C$1223,SITE3!$E$4:$E$1223,_xlfn.XLOOKUP(A1113,SITE3!$C$4:$C$1223,SITE3!$F$4:$F$1223)),_xlpm.cleanRaw,SUBSTITUTE(_xlpm.raw,"_PIN","."),_xlpm.mainPart,MID(_xlpm.cleanRaw,2,FIND(".",_xlpm.cleanRaw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807017</v>
      </c>
      <c r="H1113" t="str">
        <f>_xlfn.LET(_xlpm.raw,_xlfn.XLOOKUP(A1113,SITE5!$C$4:$C$1223,SITE5!$E$4:$E$1223,_xlfn.XLOOKUP(A1113,SITE5!$C$4:$C$1223,SITE5!$F$4:$F$1223)),_xlpm.cleanRaw,SUBSTITUTE(_xlpm.raw,"_PIN","."),_xlpm.mainPart,MID(_xlpm.cleanRaw,2,FIND(".",_xlpm.cleanRaw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I1113" t="str">
        <f>_xlfn.LET(_xlpm.raw,_xlfn.XLOOKUP(A1113,SITE5!$C$4:$C$1223,SITE5!$E$4:$E$1223,_xlfn.XLOOKUP(A1113,SITE5!$C$4:$C$1223,SITE5!$F$4:$F$1223)),_xlpm.cleanRaw,SUBSTITUTE(_xlpm.raw,"_PIN","."),_xlpm.mainPart,MID(_xlpm.cleanRaw,2,FIND(".",_xlpm.cleanRaw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J1113" t="str">
        <f>""</f>
        <v/>
      </c>
      <c r="K1113" t="str">
        <f t="shared" si="17"/>
        <v>AU32;DDR_VIEW[1];TPA77;26.3347199999999;9.87552;504095;807017;707098;707098;</v>
      </c>
    </row>
    <row r="1114" spans="1:11">
      <c r="A1114" t="s">
        <v>4019</v>
      </c>
      <c r="B1114" t="str">
        <f>_xlfn.XLOOKUP(A1114,SITE1!$S$4:$S$1223,SITE1!$T$4:$T$1223)</f>
        <v>VSS</v>
      </c>
      <c r="C1114" t="str" cm="1">
        <f t="array" ref="C1114">_xlfn.TEXTJOIN(",",TRUE,_xlfn.UNIQUE(TRANSPOSE(_xlfn.MAP(_xlfn.XLOOKUP(A1114,SITE1!$C$4:$C$1223,SITE1!$G$4:$L$1223),_xlfn.LAMBDA(_xlpm.x,IF(_xlpm.x&lt;&gt;"",TRIM(CLEAN(LEFT(_xlpm.x,FIND(".",_xlpm.x &amp; ".")-1))),""))))))</f>
        <v/>
      </c>
      <c r="D1114">
        <v>23.04288</v>
      </c>
      <c r="E1114">
        <v>9.8755199999999999</v>
      </c>
      <c r="F1114" t="str">
        <f>_xlfn.LET(_xlpm.raw,_xlfn.XLOOKUP(A1114,SITE1!$C$4:$C$1223,SITE1!$E$4:$E$1223,_xlfn.XLOOKUP(A1114,SITE1!$C$4:$C$1223,SITE1!$F$4:$F$1223)),_xlpm.cleanRaw,SUBSTITUTE(SUBSTITUTE(_xlpm.raw,"_PIN","."),"PIN","."),_xlpm.mainPart,MID(_xlpm.cleanRaw,2,FIND(".",_xlpm.cleanRaw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4" t="str">
        <f>_xlfn.LET(_xlpm.raw,_xlfn.XLOOKUP(A1114,SITE3!$C$4:$C$1223,SITE3!$E$4:$E$1223,_xlfn.XLOOKUP(A1114,SITE3!$C$4:$C$1223,SITE3!$F$4:$F$1223)),_xlpm.cleanRaw,SUBSTITUTE(_xlpm.raw,"_PIN","."),_xlpm.mainPart,MID(_xlpm.cleanRaw,2,FIND(".",_xlpm.cleanRaw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4" t="str">
        <f>_xlfn.LET(_xlpm.raw,_xlfn.XLOOKUP(A1114,SITE5!$C$4:$C$1223,SITE5!$E$4:$E$1223,_xlfn.XLOOKUP(A1114,SITE5!$C$4:$C$1223,SITE5!$F$4:$F$1223)),_xlpm.cleanRaw,SUBSTITUTE(_xlpm.raw,"_PIN","."),_xlpm.mainPart,MID(_xlpm.cleanRaw,2,FIND(".",_xlpm.cleanRaw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4" t="str">
        <f>_xlfn.LET(_xlpm.raw,_xlfn.XLOOKUP(A1114,SITE5!$C$4:$C$1223,SITE5!$E$4:$E$1223,_xlfn.XLOOKUP(A1114,SITE5!$C$4:$C$1223,SITE5!$F$4:$F$1223)),_xlpm.cleanRaw,SUBSTITUTE(_xlpm.raw,"_PIN","."),_xlpm.mainPart,MID(_xlpm.cleanRaw,2,FIND(".",_xlpm.cleanRaw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4" t="str">
        <f>""</f>
        <v/>
      </c>
      <c r="K1114" t="str">
        <f t="shared" si="17"/>
        <v>AU33;VSS;;23.04288;9.87552;;;;;</v>
      </c>
    </row>
    <row r="1115" spans="1:11">
      <c r="A1115" t="s">
        <v>4020</v>
      </c>
      <c r="B1115" t="str">
        <f>_xlfn.XLOOKUP(A1115,SITE1!$S$4:$S$1223,SITE1!$T$4:$T$1223)</f>
        <v>VSS</v>
      </c>
      <c r="C1115" t="str" cm="1">
        <f t="array" ref="C1115">_xlfn.TEXTJOIN(",",TRUE,_xlfn.UNIQUE(TRANSPOSE(_xlfn.MAP(_xlfn.XLOOKUP(A1115,SITE1!$C$4:$C$1223,SITE1!$G$4:$L$1223),_xlfn.LAMBDA(_xlpm.x,IF(_xlpm.x&lt;&gt;"",TRIM(CLEAN(LEFT(_xlpm.x,FIND(".",_xlpm.x &amp; ".")-1))),""))))))</f>
        <v/>
      </c>
      <c r="D1115">
        <v>19.75104</v>
      </c>
      <c r="E1115">
        <v>9.8755199999999999</v>
      </c>
      <c r="F1115" t="str">
        <f>_xlfn.LET(_xlpm.raw,_xlfn.XLOOKUP(A1115,SITE1!$C$4:$C$1223,SITE1!$E$4:$E$1223,_xlfn.XLOOKUP(A1115,SITE1!$C$4:$C$1223,SITE1!$F$4:$F$1223)),_xlpm.cleanRaw,SUBSTITUTE(SUBSTITUTE(_xlpm.raw,"_PIN","."),"PIN","."),_xlpm.mainPart,MID(_xlpm.cleanRaw,2,FIND(".",_xlpm.cleanRaw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5" t="str">
        <f>_xlfn.LET(_xlpm.raw,_xlfn.XLOOKUP(A1115,SITE3!$C$4:$C$1223,SITE3!$E$4:$E$1223,_xlfn.XLOOKUP(A1115,SITE3!$C$4:$C$1223,SITE3!$F$4:$F$1223)),_xlpm.cleanRaw,SUBSTITUTE(_xlpm.raw,"_PIN","."),_xlpm.mainPart,MID(_xlpm.cleanRaw,2,FIND(".",_xlpm.cleanRaw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5" t="str">
        <f>_xlfn.LET(_xlpm.raw,_xlfn.XLOOKUP(A1115,SITE5!$C$4:$C$1223,SITE5!$E$4:$E$1223,_xlfn.XLOOKUP(A1115,SITE5!$C$4:$C$1223,SITE5!$F$4:$F$1223)),_xlpm.cleanRaw,SUBSTITUTE(_xlpm.raw,"_PIN","."),_xlpm.mainPart,MID(_xlpm.cleanRaw,2,FIND(".",_xlpm.cleanRaw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5" t="str">
        <f>_xlfn.LET(_xlpm.raw,_xlfn.XLOOKUP(A1115,SITE5!$C$4:$C$1223,SITE5!$E$4:$E$1223,_xlfn.XLOOKUP(A1115,SITE5!$C$4:$C$1223,SITE5!$F$4:$F$1223)),_xlpm.cleanRaw,SUBSTITUTE(_xlpm.raw,"_PIN","."),_xlpm.mainPart,MID(_xlpm.cleanRaw,2,FIND(".",_xlpm.cleanRaw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5" t="str">
        <f>""</f>
        <v/>
      </c>
      <c r="K1115" t="str">
        <f t="shared" si="17"/>
        <v>AU34;VSS;;19.75104;9.87552;;;;;</v>
      </c>
    </row>
    <row r="1116" spans="1:11">
      <c r="A1116" t="s">
        <v>4021</v>
      </c>
      <c r="B1116" t="str">
        <f>_xlfn.XLOOKUP(A1116,SITE1!$S$4:$S$1223,SITE1!$T$4:$T$1223)</f>
        <v>VSS</v>
      </c>
      <c r="C1116" t="str" cm="1">
        <f t="array" ref="C1116">_xlfn.TEXTJOIN(",",TRUE,_xlfn.UNIQUE(TRANSPOSE(_xlfn.MAP(_xlfn.XLOOKUP(A1116,SITE1!$C$4:$C$1223,SITE1!$G$4:$L$1223),_xlfn.LAMBDA(_xlpm.x,IF(_xlpm.x&lt;&gt;"",TRIM(CLEAN(LEFT(_xlpm.x,FIND(".",_xlpm.x &amp; ".")-1))),""))))))</f>
        <v/>
      </c>
      <c r="D1116">
        <v>16.459199999999999</v>
      </c>
      <c r="E1116">
        <v>9.8755199999999999</v>
      </c>
      <c r="F1116" t="str">
        <f>_xlfn.LET(_xlpm.raw,_xlfn.XLOOKUP(A1116,SITE1!$C$4:$C$1223,SITE1!$E$4:$E$1223,_xlfn.XLOOKUP(A1116,SITE1!$C$4:$C$1223,SITE1!$F$4:$F$1223)),_xlpm.cleanRaw,SUBSTITUTE(SUBSTITUTE(_xlpm.raw,"_PIN","."),"PIN","."),_xlpm.mainPart,MID(_xlpm.cleanRaw,2,FIND(".",_xlpm.cleanRaw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6" t="str">
        <f>_xlfn.LET(_xlpm.raw,_xlfn.XLOOKUP(A1116,SITE3!$C$4:$C$1223,SITE3!$E$4:$E$1223,_xlfn.XLOOKUP(A1116,SITE3!$C$4:$C$1223,SITE3!$F$4:$F$1223)),_xlpm.cleanRaw,SUBSTITUTE(_xlpm.raw,"_PIN","."),_xlpm.mainPart,MID(_xlpm.cleanRaw,2,FIND(".",_xlpm.cleanRaw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6" t="str">
        <f>_xlfn.LET(_xlpm.raw,_xlfn.XLOOKUP(A1116,SITE5!$C$4:$C$1223,SITE5!$E$4:$E$1223,_xlfn.XLOOKUP(A1116,SITE5!$C$4:$C$1223,SITE5!$F$4:$F$1223)),_xlpm.cleanRaw,SUBSTITUTE(_xlpm.raw,"_PIN","."),_xlpm.mainPart,MID(_xlpm.cleanRaw,2,FIND(".",_xlpm.cleanRaw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6" t="str">
        <f>_xlfn.LET(_xlpm.raw,_xlfn.XLOOKUP(A1116,SITE5!$C$4:$C$1223,SITE5!$E$4:$E$1223,_xlfn.XLOOKUP(A1116,SITE5!$C$4:$C$1223,SITE5!$F$4:$F$1223)),_xlpm.cleanRaw,SUBSTITUTE(_xlpm.raw,"_PIN","."),_xlpm.mainPart,MID(_xlpm.cleanRaw,2,FIND(".",_xlpm.cleanRaw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6" t="str">
        <f>""</f>
        <v/>
      </c>
      <c r="K1116" t="str">
        <f t="shared" si="17"/>
        <v>AU35;VSS;;16.4592;9.87552;;;;;</v>
      </c>
    </row>
    <row r="1117" spans="1:11">
      <c r="A1117" t="s">
        <v>4022</v>
      </c>
      <c r="B1117" t="str">
        <f>_xlfn.XLOOKUP(A1117,SITE1!$S$4:$S$1223,SITE1!$T$4:$T$1223)</f>
        <v>VSS</v>
      </c>
      <c r="C1117" t="str" cm="1">
        <f t="array" ref="C1117">_xlfn.TEXTJOIN(",",TRUE,_xlfn.UNIQUE(TRANSPOSE(_xlfn.MAP(_xlfn.XLOOKUP(A1117,SITE1!$C$4:$C$1223,SITE1!$G$4:$L$1223),_xlfn.LAMBDA(_xlpm.x,IF(_xlpm.x&lt;&gt;"",TRIM(CLEAN(LEFT(_xlpm.x,FIND(".",_xlpm.x &amp; ".")-1))),""))))))</f>
        <v/>
      </c>
      <c r="D1117">
        <v>13.167359999999899</v>
      </c>
      <c r="E1117">
        <v>9.8755199999999999</v>
      </c>
      <c r="F1117" t="str">
        <f>_xlfn.LET(_xlpm.raw,_xlfn.XLOOKUP(A1117,SITE1!$C$4:$C$1223,SITE1!$E$4:$E$1223,_xlfn.XLOOKUP(A1117,SITE1!$C$4:$C$1223,SITE1!$F$4:$F$1223)),_xlpm.cleanRaw,SUBSTITUTE(SUBSTITUTE(_xlpm.raw,"_PIN","."),"PIN","."),_xlpm.mainPart,MID(_xlpm.cleanRaw,2,FIND(".",_xlpm.cleanRaw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7" t="str">
        <f>_xlfn.LET(_xlpm.raw,_xlfn.XLOOKUP(A1117,SITE3!$C$4:$C$1223,SITE3!$E$4:$E$1223,_xlfn.XLOOKUP(A1117,SITE3!$C$4:$C$1223,SITE3!$F$4:$F$1223)),_xlpm.cleanRaw,SUBSTITUTE(_xlpm.raw,"_PIN","."),_xlpm.mainPart,MID(_xlpm.cleanRaw,2,FIND(".",_xlpm.cleanRaw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7" t="str">
        <f>_xlfn.LET(_xlpm.raw,_xlfn.XLOOKUP(A1117,SITE5!$C$4:$C$1223,SITE5!$E$4:$E$1223,_xlfn.XLOOKUP(A1117,SITE5!$C$4:$C$1223,SITE5!$F$4:$F$1223)),_xlpm.cleanRaw,SUBSTITUTE(_xlpm.raw,"_PIN","."),_xlpm.mainPart,MID(_xlpm.cleanRaw,2,FIND(".",_xlpm.cleanRaw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7" t="str">
        <f>_xlfn.LET(_xlpm.raw,_xlfn.XLOOKUP(A1117,SITE5!$C$4:$C$1223,SITE5!$E$4:$E$1223,_xlfn.XLOOKUP(A1117,SITE5!$C$4:$C$1223,SITE5!$F$4:$F$1223)),_xlpm.cleanRaw,SUBSTITUTE(_xlpm.raw,"_PIN","."),_xlpm.mainPart,MID(_xlpm.cleanRaw,2,FIND(".",_xlpm.cleanRaw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7" t="str">
        <f>""</f>
        <v/>
      </c>
      <c r="K1117" t="str">
        <f t="shared" si="17"/>
        <v>AU36;VSS;;13.1673599999999;9.87552;;;;;</v>
      </c>
    </row>
    <row r="1118" spans="1:11">
      <c r="A1118" t="s">
        <v>4023</v>
      </c>
      <c r="B1118" t="str">
        <f>_xlfn.XLOOKUP(A1118,SITE1!$S$4:$S$1223,SITE1!$T$4:$T$1223)</f>
        <v>VSS</v>
      </c>
      <c r="C1118" t="str" cm="1">
        <f t="array" ref="C1118">_xlfn.TEXTJOIN(",",TRUE,_xlfn.UNIQUE(TRANSPOSE(_xlfn.MAP(_xlfn.XLOOKUP(A1118,SITE1!$C$4:$C$1223,SITE1!$G$4:$L$1223),_xlfn.LAMBDA(_xlpm.x,IF(_xlpm.x&lt;&gt;"",TRIM(CLEAN(LEFT(_xlpm.x,FIND(".",_xlpm.x &amp; ".")-1))),""))))))</f>
        <v/>
      </c>
      <c r="D1118">
        <v>9.8755199999999999</v>
      </c>
      <c r="E1118">
        <v>9.8755199999999999</v>
      </c>
      <c r="F1118" t="str">
        <f>_xlfn.LET(_xlpm.raw,_xlfn.XLOOKUP(A1118,SITE1!$C$4:$C$1223,SITE1!$E$4:$E$1223,_xlfn.XLOOKUP(A1118,SITE1!$C$4:$C$1223,SITE1!$F$4:$F$1223)),_xlpm.cleanRaw,SUBSTITUTE(SUBSTITUTE(_xlpm.raw,"_PIN","."),"PIN","."),_xlpm.mainPart,MID(_xlpm.cleanRaw,2,FIND(".",_xlpm.cleanRaw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8" t="str">
        <f>_xlfn.LET(_xlpm.raw,_xlfn.XLOOKUP(A1118,SITE3!$C$4:$C$1223,SITE3!$E$4:$E$1223,_xlfn.XLOOKUP(A1118,SITE3!$C$4:$C$1223,SITE3!$F$4:$F$1223)),_xlpm.cleanRaw,SUBSTITUTE(_xlpm.raw,"_PIN","."),_xlpm.mainPart,MID(_xlpm.cleanRaw,2,FIND(".",_xlpm.cleanRaw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8" t="str">
        <f>_xlfn.LET(_xlpm.raw,_xlfn.XLOOKUP(A1118,SITE5!$C$4:$C$1223,SITE5!$E$4:$E$1223,_xlfn.XLOOKUP(A1118,SITE5!$C$4:$C$1223,SITE5!$F$4:$F$1223)),_xlpm.cleanRaw,SUBSTITUTE(_xlpm.raw,"_PIN","."),_xlpm.mainPart,MID(_xlpm.cleanRaw,2,FIND(".",_xlpm.cleanRaw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8" t="str">
        <f>_xlfn.LET(_xlpm.raw,_xlfn.XLOOKUP(A1118,SITE5!$C$4:$C$1223,SITE5!$E$4:$E$1223,_xlfn.XLOOKUP(A1118,SITE5!$C$4:$C$1223,SITE5!$F$4:$F$1223)),_xlpm.cleanRaw,SUBSTITUTE(_xlpm.raw,"_PIN","."),_xlpm.mainPart,MID(_xlpm.cleanRaw,2,FIND(".",_xlpm.cleanRaw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8" t="str">
        <f>""</f>
        <v/>
      </c>
      <c r="K1118" t="str">
        <f t="shared" si="17"/>
        <v>AU37;VSS;;9.87552;9.87552;;;;;</v>
      </c>
    </row>
    <row r="1119" spans="1:11">
      <c r="A1119" t="s">
        <v>2402</v>
      </c>
      <c r="B1119" t="str">
        <f>_xlfn.XLOOKUP(A1119,SITE1!$S$4:$S$1223,SITE1!$T$4:$T$1223)</f>
        <v>DDRDQSP_IL02_NIL04</v>
      </c>
      <c r="C1119" t="str" cm="1">
        <f t="array" ref="C1119">_xlfn.TEXTJOIN(",",TRUE,_xlfn.UNIQUE(TRANSPOSE(_xlfn.MAP(_xlfn.XLOOKUP(A1119,SITE1!$C$4:$C$1223,SITE1!$G$4:$L$1223),_xlfn.LAMBDA(_xlpm.x,IF(_xlpm.x&lt;&gt;"",TRIM(CLEAN(LEFT(_xlpm.x,FIND(".",_xlpm.x &amp; ".")-1))),""))))))</f>
        <v/>
      </c>
      <c r="D1119">
        <v>6.5836799999999904</v>
      </c>
      <c r="E1119">
        <v>9.8755199999999999</v>
      </c>
      <c r="F1119" t="str">
        <f>_xlfn.LET(_xlpm.raw,_xlfn.XLOOKUP(A1119,SITE1!$C$4:$C$1223,SITE1!$E$4:$E$1223,_xlfn.XLOOKUP(A1119,SITE1!$C$4:$C$1223,SITE1!$F$4:$F$1223)),_xlpm.cleanRaw,SUBSTITUTE(SUBSTITUTE(_xlpm.raw,"_PIN","."),"PIN","."),_xlpm.mainPart,MID(_xlpm.cleanRaw,2,FIND(".",_xlpm.cleanRaw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1119" t="str">
        <f>_xlfn.LET(_xlpm.raw,_xlfn.XLOOKUP(A1119,SITE3!$C$4:$C$1223,SITE3!$E$4:$E$1223,_xlfn.XLOOKUP(A1119,SITE3!$C$4:$C$1223,SITE3!$F$4:$F$1223)),_xlpm.cleanRaw,SUBSTITUTE(_xlpm.raw,"_PIN","."),_xlpm.mainPart,MID(_xlpm.cleanRaw,2,FIND(".",_xlpm.cleanRaw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802068</v>
      </c>
      <c r="H1119" t="str">
        <f>_xlfn.LET(_xlpm.raw,_xlfn.XLOOKUP(A1119,SITE5!$C$4:$C$1223,SITE5!$E$4:$E$1223,_xlfn.XLOOKUP(A1119,SITE5!$C$4:$C$1223,SITE5!$F$4:$F$1223)),_xlpm.cleanRaw,SUBSTITUTE(_xlpm.raw,"_PIN","."),_xlpm.mainPart,MID(_xlpm.cleanRaw,2,FIND(".",_xlpm.cleanRaw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I1119" t="str">
        <f>_xlfn.LET(_xlpm.raw,_xlfn.XLOOKUP(A1119,SITE5!$C$4:$C$1223,SITE5!$E$4:$E$1223,_xlfn.XLOOKUP(A1119,SITE5!$C$4:$C$1223,SITE5!$F$4:$F$1223)),_xlpm.cleanRaw,SUBSTITUTE(_xlpm.raw,"_PIN","."),_xlpm.mainPart,MID(_xlpm.cleanRaw,2,FIND(".",_xlpm.cleanRaw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J1119" t="str">
        <f>""</f>
        <v/>
      </c>
      <c r="K1119" t="str">
        <f t="shared" si="17"/>
        <v>AU38;DDRDQSP_IL02_NIL04;;6.58367999999999;9.87552;608074;802068;702074;702074;</v>
      </c>
    </row>
    <row r="1120" spans="1:11">
      <c r="A1120" t="s">
        <v>4024</v>
      </c>
      <c r="B1120" t="str">
        <f>_xlfn.XLOOKUP(A1120,SITE1!$S$4:$S$1223,SITE1!$T$4:$T$1223)</f>
        <v>VSS</v>
      </c>
      <c r="C1120" t="str" cm="1">
        <f t="array" ref="C1120">_xlfn.TEXTJOIN(",",TRUE,_xlfn.UNIQUE(TRANSPOSE(_xlfn.MAP(_xlfn.XLOOKUP(A1120,SITE1!$C$4:$C$1223,SITE1!$G$4:$L$1223),_xlfn.LAMBDA(_xlpm.x,IF(_xlpm.x&lt;&gt;"",TRIM(CLEAN(LEFT(_xlpm.x,FIND(".",_xlpm.x &amp; ".")-1))),""))))))</f>
        <v/>
      </c>
      <c r="D1120">
        <v>3.2918399999999899</v>
      </c>
      <c r="E1120">
        <v>9.8755199999999999</v>
      </c>
      <c r="F1120" t="str">
        <f>_xlfn.LET(_xlpm.raw,_xlfn.XLOOKUP(A1120,SITE1!$C$4:$C$1223,SITE1!$E$4:$E$1223,_xlfn.XLOOKUP(A1120,SITE1!$C$4:$C$1223,SITE1!$F$4:$F$1223)),_xlpm.cleanRaw,SUBSTITUTE(SUBSTITUTE(_xlpm.raw,"_PIN","."),"PIN","."),_xlpm.mainPart,MID(_xlpm.cleanRaw,2,FIND(".",_xlpm.cleanRaw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0" t="str">
        <f>_xlfn.LET(_xlpm.raw,_xlfn.XLOOKUP(A1120,SITE3!$C$4:$C$1223,SITE3!$E$4:$E$1223,_xlfn.XLOOKUP(A1120,SITE3!$C$4:$C$1223,SITE3!$F$4:$F$1223)),_xlpm.cleanRaw,SUBSTITUTE(_xlpm.raw,"_PIN","."),_xlpm.mainPart,MID(_xlpm.cleanRaw,2,FIND(".",_xlpm.cleanRaw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0" t="str">
        <f>_xlfn.LET(_xlpm.raw,_xlfn.XLOOKUP(A1120,SITE5!$C$4:$C$1223,SITE5!$E$4:$E$1223,_xlfn.XLOOKUP(A1120,SITE5!$C$4:$C$1223,SITE5!$F$4:$F$1223)),_xlpm.cleanRaw,SUBSTITUTE(_xlpm.raw,"_PIN","."),_xlpm.mainPart,MID(_xlpm.cleanRaw,2,FIND(".",_xlpm.cleanRaw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0" t="str">
        <f>_xlfn.LET(_xlpm.raw,_xlfn.XLOOKUP(A1120,SITE5!$C$4:$C$1223,SITE5!$E$4:$E$1223,_xlfn.XLOOKUP(A1120,SITE5!$C$4:$C$1223,SITE5!$F$4:$F$1223)),_xlpm.cleanRaw,SUBSTITUTE(_xlpm.raw,"_PIN","."),_xlpm.mainPart,MID(_xlpm.cleanRaw,2,FIND(".",_xlpm.cleanRaw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0" t="str">
        <f>""</f>
        <v/>
      </c>
      <c r="K1120" t="str">
        <f t="shared" si="17"/>
        <v>AU39;VSS;;3.29183999999999;9.87552;;;;;</v>
      </c>
    </row>
    <row r="1121" spans="1:11">
      <c r="A1121" t="s">
        <v>1612</v>
      </c>
      <c r="B1121" t="str">
        <f>_xlfn.XLOOKUP(A1121,SITE1!$S$4:$S$1223,SITE1!$T$4:$T$1223)</f>
        <v>DDRDQ_IL02_NIL04[3]</v>
      </c>
      <c r="C1121" t="str" cm="1">
        <f t="array" ref="C1121">_xlfn.TEXTJOIN(",",TRUE,_xlfn.UNIQUE(TRANSPOSE(_xlfn.MAP(_xlfn.XLOOKUP(A1121,SITE1!$C$4:$C$1223,SITE1!$G$4:$L$1223),_xlfn.LAMBDA(_xlpm.x,IF(_xlpm.x&lt;&gt;"",TRIM(CLEAN(LEFT(_xlpm.x,FIND(".",_xlpm.x &amp; ".")-1))),""))))))</f>
        <v/>
      </c>
      <c r="D1121">
        <v>0</v>
      </c>
      <c r="E1121">
        <v>9.8755199999999999</v>
      </c>
      <c r="F1121" t="str">
        <f>_xlfn.LET(_xlpm.raw,_xlfn.XLOOKUP(A1121,SITE1!$C$4:$C$1223,SITE1!$E$4:$E$1223,_xlfn.XLOOKUP(A1121,SITE1!$C$4:$C$1223,SITE1!$F$4:$F$1223)),_xlpm.cleanRaw,SUBSTITUTE(SUBSTITUTE(_xlpm.raw,"_PIN","."),"PIN","."),_xlpm.mainPart,MID(_xlpm.cleanRaw,2,FIND(".",_xlpm.cleanRaw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1121" t="str">
        <f>_xlfn.LET(_xlpm.raw,_xlfn.XLOOKUP(A1121,SITE3!$C$4:$C$1223,SITE3!$E$4:$E$1223,_xlfn.XLOOKUP(A1121,SITE3!$C$4:$C$1223,SITE3!$F$4:$F$1223)),_xlpm.cleanRaw,SUBSTITUTE(_xlpm.raw,"_PIN","."),_xlpm.mainPart,MID(_xlpm.cleanRaw,2,FIND(".",_xlpm.cleanRaw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801020</v>
      </c>
      <c r="H1121" t="str">
        <f>_xlfn.LET(_xlpm.raw,_xlfn.XLOOKUP(A1121,SITE5!$C$4:$C$1223,SITE5!$E$4:$E$1223,_xlfn.XLOOKUP(A1121,SITE5!$C$4:$C$1223,SITE5!$F$4:$F$1223)),_xlpm.cleanRaw,SUBSTITUTE(_xlpm.raw,"_PIN","."),_xlpm.mainPart,MID(_xlpm.cleanRaw,2,FIND(".",_xlpm.cleanRaw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I1121" t="str">
        <f>_xlfn.LET(_xlpm.raw,_xlfn.XLOOKUP(A1121,SITE5!$C$4:$C$1223,SITE5!$E$4:$E$1223,_xlfn.XLOOKUP(A1121,SITE5!$C$4:$C$1223,SITE5!$F$4:$F$1223)),_xlpm.cleanRaw,SUBSTITUTE(_xlpm.raw,"_PIN","."),_xlpm.mainPart,MID(_xlpm.cleanRaw,2,FIND(".",_xlpm.cleanRaw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J1121" t="str">
        <f>""</f>
        <v/>
      </c>
      <c r="K1121" t="str">
        <f t="shared" si="17"/>
        <v>AU40;DDRDQ_IL02_NIL04[3];;0;9.87552;607028;801020;703028;703028;</v>
      </c>
    </row>
    <row r="1122" spans="1:11">
      <c r="A1122" t="s">
        <v>1777</v>
      </c>
      <c r="B1122" t="str">
        <f>_xlfn.XLOOKUP(A1122,SITE1!$S$4:$S$1223,SITE1!$T$4:$T$1223)</f>
        <v>DDRDQ_IL05_NIL11[6]</v>
      </c>
      <c r="C1122" t="str" cm="1">
        <f t="array" ref="C1122">_xlfn.TEXTJOIN(",",TRUE,_xlfn.UNIQUE(TRANSPOSE(_xlfn.MAP(_xlfn.XLOOKUP(A1122,SITE1!$C$4:$C$1223,SITE1!$G$4:$L$1223),_xlfn.LAMBDA(_xlpm.x,IF(_xlpm.x&lt;&gt;"",TRIM(CLEAN(LEFT(_xlpm.x,FIND(".",_xlpm.x &amp; ".")-1))),""))))))</f>
        <v/>
      </c>
      <c r="D1122">
        <v>128.38176000000001</v>
      </c>
      <c r="E1122">
        <v>6.5836800000000002</v>
      </c>
      <c r="F1122" t="str">
        <f>_xlfn.LET(_xlpm.raw,_xlfn.XLOOKUP(A1122,SITE1!$C$4:$C$1223,SITE1!$E$4:$E$1223,_xlfn.XLOOKUP(A1122,SITE1!$C$4:$C$1223,SITE1!$F$4:$F$1223)),_xlpm.cleanRaw,SUBSTITUTE(SUBSTITUTE(_xlpm.raw,"_PIN","."),"PIN","."),_xlpm.mainPart,MID(_xlpm.cleanRaw,2,FIND(".",_xlpm.cleanRaw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1122" t="str">
        <f>_xlfn.LET(_xlpm.raw,_xlfn.XLOOKUP(A1122,SITE3!$C$4:$C$1223,SITE3!$E$4:$E$1223,_xlfn.XLOOKUP(A1122,SITE3!$C$4:$C$1223,SITE3!$F$4:$F$1223)),_xlpm.cleanRaw,SUBSTITUTE(_xlpm.raw,"_PIN","."),_xlpm.mainPart,MID(_xlpm.cleanRaw,2,FIND(".",_xlpm.cleanRaw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804024</v>
      </c>
      <c r="H1122" t="str">
        <f>_xlfn.LET(_xlpm.raw,_xlfn.XLOOKUP(A1122,SITE5!$C$4:$C$1223,SITE5!$E$4:$E$1223,_xlfn.XLOOKUP(A1122,SITE5!$C$4:$C$1223,SITE5!$F$4:$F$1223)),_xlpm.cleanRaw,SUBSTITUTE(_xlpm.raw,"_PIN","."),_xlpm.mainPart,MID(_xlpm.cleanRaw,2,FIND(".",_xlpm.cleanRaw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I1122" t="str">
        <f>_xlfn.LET(_xlpm.raw,_xlfn.XLOOKUP(A1122,SITE5!$C$4:$C$1223,SITE5!$E$4:$E$1223,_xlfn.XLOOKUP(A1122,SITE5!$C$4:$C$1223,SITE5!$F$4:$F$1223)),_xlpm.cleanRaw,SUBSTITUTE(_xlpm.raw,"_PIN","."),_xlpm.mainPart,MID(_xlpm.cleanRaw,2,FIND(".",_xlpm.cleanRaw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J1122" t="str">
        <f>""</f>
        <v/>
      </c>
      <c r="K1122" t="str">
        <f t="shared" si="17"/>
        <v>AV1;DDRDQ_IL05_NIL11[6];;128.38176;6.58368;609110;804024;701110;701110;</v>
      </c>
    </row>
    <row r="1123" spans="1:11">
      <c r="A1123" t="s">
        <v>1783</v>
      </c>
      <c r="B1123" t="str">
        <f>_xlfn.XLOOKUP(A1123,SITE1!$S$4:$S$1223,SITE1!$T$4:$T$1223)</f>
        <v>DDRDQ_IL05_NIL11[7]</v>
      </c>
      <c r="C1123" t="str" cm="1">
        <f t="array" ref="C1123">_xlfn.TEXTJOIN(",",TRUE,_xlfn.UNIQUE(TRANSPOSE(_xlfn.MAP(_xlfn.XLOOKUP(A1123,SITE1!$C$4:$C$1223,SITE1!$G$4:$L$1223),_xlfn.LAMBDA(_xlpm.x,IF(_xlpm.x&lt;&gt;"",TRIM(CLEAN(LEFT(_xlpm.x,FIND(".",_xlpm.x &amp; ".")-1))),""))))))</f>
        <v/>
      </c>
      <c r="D1123">
        <v>125.08992000000001</v>
      </c>
      <c r="E1123">
        <v>6.5836800000000002</v>
      </c>
      <c r="F1123" t="str">
        <f>_xlfn.LET(_xlpm.raw,_xlfn.XLOOKUP(A1123,SITE1!$C$4:$C$1223,SITE1!$E$4:$E$1223,_xlfn.XLOOKUP(A1123,SITE1!$C$4:$C$1223,SITE1!$F$4:$F$1223)),_xlpm.cleanRaw,SUBSTITUTE(SUBSTITUTE(_xlpm.raw,"_PIN","."),"PIN","."),_xlpm.mainPart,MID(_xlpm.cleanRaw,2,FIND(".",_xlpm.cleanRaw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1123" t="str">
        <f>_xlfn.LET(_xlpm.raw,_xlfn.XLOOKUP(A1123,SITE3!$C$4:$C$1223,SITE3!$E$4:$E$1223,_xlfn.XLOOKUP(A1123,SITE3!$C$4:$C$1223,SITE3!$F$4:$F$1223)),_xlpm.cleanRaw,SUBSTITUTE(_xlpm.raw,"_PIN","."),_xlpm.mainPart,MID(_xlpm.cleanRaw,2,FIND(".",_xlpm.cleanRaw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804026</v>
      </c>
      <c r="H1123" t="str">
        <f>_xlfn.LET(_xlpm.raw,_xlfn.XLOOKUP(A1123,SITE5!$C$4:$C$1223,SITE5!$E$4:$E$1223,_xlfn.XLOOKUP(A1123,SITE5!$C$4:$C$1223,SITE5!$F$4:$F$1223)),_xlpm.cleanRaw,SUBSTITUTE(_xlpm.raw,"_PIN","."),_xlpm.mainPart,MID(_xlpm.cleanRaw,2,FIND(".",_xlpm.cleanRaw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I1123" t="str">
        <f>_xlfn.LET(_xlpm.raw,_xlfn.XLOOKUP(A1123,SITE5!$C$4:$C$1223,SITE5!$E$4:$E$1223,_xlfn.XLOOKUP(A1123,SITE5!$C$4:$C$1223,SITE5!$F$4:$F$1223)),_xlpm.cleanRaw,SUBSTITUTE(_xlpm.raw,"_PIN","."),_xlpm.mainPart,MID(_xlpm.cleanRaw,2,FIND(".",_xlpm.cleanRaw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J1123" t="str">
        <f>""</f>
        <v/>
      </c>
      <c r="K1123" t="str">
        <f t="shared" si="17"/>
        <v>AV2;DDRDQ_IL05_NIL11[7];;125.08992;6.58368;609109;804026;701109;701109;</v>
      </c>
    </row>
    <row r="1124" spans="1:11">
      <c r="A1124" t="s">
        <v>2419</v>
      </c>
      <c r="B1124" t="str">
        <f>_xlfn.XLOOKUP(A1124,SITE1!$S$4:$S$1223,SITE1!$T$4:$T$1223)</f>
        <v>DDRDQSP_IL05_NIL11</v>
      </c>
      <c r="C1124" t="str" cm="1">
        <f t="array" ref="C1124">_xlfn.TEXTJOIN(",",TRUE,_xlfn.UNIQUE(TRANSPOSE(_xlfn.MAP(_xlfn.XLOOKUP(A1124,SITE1!$C$4:$C$1223,SITE1!$G$4:$L$1223),_xlfn.LAMBDA(_xlpm.x,IF(_xlpm.x&lt;&gt;"",TRIM(CLEAN(LEFT(_xlpm.x,FIND(".",_xlpm.x &amp; ".")-1))),""))))))</f>
        <v/>
      </c>
      <c r="D1124">
        <v>121.79808</v>
      </c>
      <c r="E1124">
        <v>6.5836800000000002</v>
      </c>
      <c r="F1124" t="str">
        <f>_xlfn.LET(_xlpm.raw,_xlfn.XLOOKUP(A1124,SITE1!$C$4:$C$1223,SITE1!$E$4:$E$1223,_xlfn.XLOOKUP(A1124,SITE1!$C$4:$C$1223,SITE1!$F$4:$F$1223)),_xlpm.cleanRaw,SUBSTITUTE(SUBSTITUTE(_xlpm.raw,"_PIN","."),"PIN","."),_xlpm.mainPart,MID(_xlpm.cleanRaw,2,FIND(".",_xlpm.cleanRaw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1124" t="str">
        <f>_xlfn.LET(_xlpm.raw,_xlfn.XLOOKUP(A1124,SITE3!$C$4:$C$1223,SITE3!$E$4:$E$1223,_xlfn.XLOOKUP(A1124,SITE3!$C$4:$C$1223,SITE3!$F$4:$F$1223)),_xlpm.cleanRaw,SUBSTITUTE(_xlpm.raw,"_PIN","."),_xlpm.mainPart,MID(_xlpm.cleanRaw,2,FIND(".",_xlpm.cleanRaw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804023</v>
      </c>
      <c r="H1124" t="str">
        <f>_xlfn.LET(_xlpm.raw,_xlfn.XLOOKUP(A1124,SITE5!$C$4:$C$1223,SITE5!$E$4:$E$1223,_xlfn.XLOOKUP(A1124,SITE5!$C$4:$C$1223,SITE5!$F$4:$F$1223)),_xlpm.cleanRaw,SUBSTITUTE(_xlpm.raw,"_PIN","."),_xlpm.mainPart,MID(_xlpm.cleanRaw,2,FIND(".",_xlpm.cleanRaw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I1124" t="str">
        <f>_xlfn.LET(_xlpm.raw,_xlfn.XLOOKUP(A1124,SITE5!$C$4:$C$1223,SITE5!$E$4:$E$1223,_xlfn.XLOOKUP(A1124,SITE5!$C$4:$C$1223,SITE5!$F$4:$F$1223)),_xlpm.cleanRaw,SUBSTITUTE(_xlpm.raw,"_PIN","."),_xlpm.mainPart,MID(_xlpm.cleanRaw,2,FIND(".",_xlpm.cleanRaw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J1124" t="str">
        <f>""</f>
        <v/>
      </c>
      <c r="K1124" t="str">
        <f t="shared" si="17"/>
        <v>AV3;DDRDQSP_IL05_NIL11;;121.79808;6.58368;609108;804023;701108;701108;</v>
      </c>
    </row>
    <row r="1125" spans="1:11">
      <c r="A1125" t="s">
        <v>2313</v>
      </c>
      <c r="B1125" t="str">
        <f>_xlfn.XLOOKUP(A1125,SITE1!$S$4:$S$1223,SITE1!$T$4:$T$1223)</f>
        <v>DDRDQSN_IL05_NIL11</v>
      </c>
      <c r="C1125" t="str" cm="1">
        <f t="array" ref="C1125">_xlfn.TEXTJOIN(",",TRUE,_xlfn.UNIQUE(TRANSPOSE(_xlfn.MAP(_xlfn.XLOOKUP(A1125,SITE1!$C$4:$C$1223,SITE1!$G$4:$L$1223),_xlfn.LAMBDA(_xlpm.x,IF(_xlpm.x&lt;&gt;"",TRIM(CLEAN(LEFT(_xlpm.x,FIND(".",_xlpm.x &amp; ".")-1))),""))))))</f>
        <v/>
      </c>
      <c r="D1125">
        <v>118.50624000000001</v>
      </c>
      <c r="E1125">
        <v>6.5836800000000002</v>
      </c>
      <c r="F1125" t="str">
        <f>_xlfn.LET(_xlpm.raw,_xlfn.XLOOKUP(A1125,SITE1!$C$4:$C$1223,SITE1!$E$4:$E$1223,_xlfn.XLOOKUP(A1125,SITE1!$C$4:$C$1223,SITE1!$F$4:$F$1223)),_xlpm.cleanRaw,SUBSTITUTE(SUBSTITUTE(_xlpm.raw,"_PIN","."),"PIN","."),_xlpm.mainPart,MID(_xlpm.cleanRaw,2,FIND(".",_xlpm.cleanRaw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609106</v>
      </c>
      <c r="G1125" t="str">
        <f>_xlfn.LET(_xlpm.raw,_xlfn.XLOOKUP(A1125,SITE3!$C$4:$C$1223,SITE3!$E$4:$E$1223,_xlfn.XLOOKUP(A1125,SITE3!$C$4:$C$1223,SITE3!$F$4:$F$1223)),_xlpm.cleanRaw,SUBSTITUTE(_xlpm.raw,"_PIN","."),_xlpm.mainPart,MID(_xlpm.cleanRaw,2,FIND(".",_xlpm.cleanRaw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804017</v>
      </c>
      <c r="H1125" t="str">
        <f>_xlfn.LET(_xlpm.raw,_xlfn.XLOOKUP(A1125,SITE5!$C$4:$C$1223,SITE5!$E$4:$E$1223,_xlfn.XLOOKUP(A1125,SITE5!$C$4:$C$1223,SITE5!$F$4:$F$1223)),_xlpm.cleanRaw,SUBSTITUTE(_xlpm.raw,"_PIN","."),_xlpm.mainPart,MID(_xlpm.cleanRaw,2,FIND(".",_xlpm.cleanRaw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I1125" t="str">
        <f>_xlfn.LET(_xlpm.raw,_xlfn.XLOOKUP(A1125,SITE5!$C$4:$C$1223,SITE5!$E$4:$E$1223,_xlfn.XLOOKUP(A1125,SITE5!$C$4:$C$1223,SITE5!$F$4:$F$1223)),_xlpm.cleanRaw,SUBSTITUTE(_xlpm.raw,"_PIN","."),_xlpm.mainPart,MID(_xlpm.cleanRaw,2,FIND(".",_xlpm.cleanRaw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J1125" t="str">
        <f>""</f>
        <v/>
      </c>
      <c r="K1125" t="str">
        <f t="shared" si="17"/>
        <v>AV4;DDRDQSN_IL05_NIL11;;118.50624;6.58368;609106;804017;701106;701106;</v>
      </c>
    </row>
    <row r="1126" spans="1:11">
      <c r="A1126" t="s">
        <v>1771</v>
      </c>
      <c r="B1126" t="str">
        <f>_xlfn.XLOOKUP(A1126,SITE1!$S$4:$S$1223,SITE1!$T$4:$T$1223)</f>
        <v>DDRDQ_IL05_NIL11[5]</v>
      </c>
      <c r="C1126" t="str" cm="1">
        <f t="array" ref="C1126">_xlfn.TEXTJOIN(",",TRUE,_xlfn.UNIQUE(TRANSPOSE(_xlfn.MAP(_xlfn.XLOOKUP(A1126,SITE1!$C$4:$C$1223,SITE1!$G$4:$L$1223),_xlfn.LAMBDA(_xlpm.x,IF(_xlpm.x&lt;&gt;"",TRIM(CLEAN(LEFT(_xlpm.x,FIND(".",_xlpm.x &amp; ".")-1))),""))))))</f>
        <v/>
      </c>
      <c r="D1126">
        <v>115.2144</v>
      </c>
      <c r="E1126">
        <v>6.5836800000000002</v>
      </c>
      <c r="F1126" t="str">
        <f>_xlfn.LET(_xlpm.raw,_xlfn.XLOOKUP(A1126,SITE1!$C$4:$C$1223,SITE1!$E$4:$E$1223,_xlfn.XLOOKUP(A1126,SITE1!$C$4:$C$1223,SITE1!$F$4:$F$1223)),_xlpm.cleanRaw,SUBSTITUTE(SUBSTITUTE(_xlpm.raw,"_PIN","."),"PIN","."),_xlpm.mainPart,MID(_xlpm.cleanRaw,2,FIND(".",_xlpm.cleanRaw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1126" t="str">
        <f>_xlfn.LET(_xlpm.raw,_xlfn.XLOOKUP(A1126,SITE3!$C$4:$C$1223,SITE3!$E$4:$E$1223,_xlfn.XLOOKUP(A1126,SITE3!$C$4:$C$1223,SITE3!$F$4:$F$1223)),_xlpm.cleanRaw,SUBSTITUTE(_xlpm.raw,"_PIN","."),_xlpm.mainPart,MID(_xlpm.cleanRaw,2,FIND(".",_xlpm.cleanRaw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802063</v>
      </c>
      <c r="H1126" t="str">
        <f>_xlfn.LET(_xlpm.raw,_xlfn.XLOOKUP(A1126,SITE5!$C$4:$C$1223,SITE5!$E$4:$E$1223,_xlfn.XLOOKUP(A1126,SITE5!$C$4:$C$1223,SITE5!$F$4:$F$1223)),_xlpm.cleanRaw,SUBSTITUTE(_xlpm.raw,"_PIN","."),_xlpm.mainPart,MID(_xlpm.cleanRaw,2,FIND(".",_xlpm.cleanRaw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I1126" t="str">
        <f>_xlfn.LET(_xlpm.raw,_xlfn.XLOOKUP(A1126,SITE5!$C$4:$C$1223,SITE5!$E$4:$E$1223,_xlfn.XLOOKUP(A1126,SITE5!$C$4:$C$1223,SITE5!$F$4:$F$1223)),_xlpm.cleanRaw,SUBSTITUTE(_xlpm.raw,"_PIN","."),_xlpm.mainPart,MID(_xlpm.cleanRaw,2,FIND(".",_xlpm.cleanRaw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J1126" t="str">
        <f>""</f>
        <v/>
      </c>
      <c r="K1126" t="str">
        <f t="shared" si="17"/>
        <v>AV5;DDRDQ_IL05_NIL11[5];;115.2144;6.58368;608067;802063;702067;702067;</v>
      </c>
    </row>
    <row r="1127" spans="1:11">
      <c r="A1127" t="s">
        <v>4036</v>
      </c>
      <c r="B1127" t="str">
        <f>_xlfn.XLOOKUP(A1127,SITE1!$S$4:$S$1223,SITE1!$T$4:$T$1223)</f>
        <v>VSS</v>
      </c>
      <c r="C1127" t="str" cm="1">
        <f t="array" ref="C1127">_xlfn.TEXTJOIN(",",TRUE,_xlfn.UNIQUE(TRANSPOSE(_xlfn.MAP(_xlfn.XLOOKUP(A1127,SITE1!$C$4:$C$1223,SITE1!$G$4:$L$1223),_xlfn.LAMBDA(_xlpm.x,IF(_xlpm.x&lt;&gt;"",TRIM(CLEAN(LEFT(_xlpm.x,FIND(".",_xlpm.x &amp; ".")-1))),""))))))</f>
        <v/>
      </c>
      <c r="D1127">
        <v>111.92256</v>
      </c>
      <c r="E1127">
        <v>6.5836800000000002</v>
      </c>
      <c r="F1127" t="str">
        <f>_xlfn.LET(_xlpm.raw,_xlfn.XLOOKUP(A1127,SITE1!$C$4:$C$1223,SITE1!$E$4:$E$1223,_xlfn.XLOOKUP(A1127,SITE1!$C$4:$C$1223,SITE1!$F$4:$F$1223)),_xlpm.cleanRaw,SUBSTITUTE(SUBSTITUTE(_xlpm.raw,"_PIN","."),"PIN","."),_xlpm.mainPart,MID(_xlpm.cleanRaw,2,FIND(".",_xlpm.cleanRaw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7" t="str">
        <f>_xlfn.LET(_xlpm.raw,_xlfn.XLOOKUP(A1127,SITE3!$C$4:$C$1223,SITE3!$E$4:$E$1223,_xlfn.XLOOKUP(A1127,SITE3!$C$4:$C$1223,SITE3!$F$4:$F$1223)),_xlpm.cleanRaw,SUBSTITUTE(_xlpm.raw,"_PIN","."),_xlpm.mainPart,MID(_xlpm.cleanRaw,2,FIND(".",_xlpm.cleanRaw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7" t="str">
        <f>_xlfn.LET(_xlpm.raw,_xlfn.XLOOKUP(A1127,SITE5!$C$4:$C$1223,SITE5!$E$4:$E$1223,_xlfn.XLOOKUP(A1127,SITE5!$C$4:$C$1223,SITE5!$F$4:$F$1223)),_xlpm.cleanRaw,SUBSTITUTE(_xlpm.raw,"_PIN","."),_xlpm.mainPart,MID(_xlpm.cleanRaw,2,FIND(".",_xlpm.cleanRaw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7" t="str">
        <f>_xlfn.LET(_xlpm.raw,_xlfn.XLOOKUP(A1127,SITE5!$C$4:$C$1223,SITE5!$E$4:$E$1223,_xlfn.XLOOKUP(A1127,SITE5!$C$4:$C$1223,SITE5!$F$4:$F$1223)),_xlpm.cleanRaw,SUBSTITUTE(_xlpm.raw,"_PIN","."),_xlpm.mainPart,MID(_xlpm.cleanRaw,2,FIND(".",_xlpm.cleanRaw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7" t="str">
        <f>""</f>
        <v/>
      </c>
      <c r="K1127" t="str">
        <f t="shared" si="17"/>
        <v>AV6;VSS;;111.92256;6.58368;;;;;</v>
      </c>
    </row>
    <row r="1128" spans="1:11">
      <c r="A1128" t="s">
        <v>1728</v>
      </c>
      <c r="B1128" t="str">
        <f>_xlfn.XLOOKUP(A1128,SITE1!$S$4:$S$1223,SITE1!$T$4:$T$1223)</f>
        <v>DDRDQ_IL04_NIL10[6]</v>
      </c>
      <c r="C1128" t="str" cm="1">
        <f t="array" ref="C1128">_xlfn.TEXTJOIN(",",TRUE,_xlfn.UNIQUE(TRANSPOSE(_xlfn.MAP(_xlfn.XLOOKUP(A1128,SITE1!$C$4:$C$1223,SITE1!$G$4:$L$1223),_xlfn.LAMBDA(_xlpm.x,IF(_xlpm.x&lt;&gt;"",TRIM(CLEAN(LEFT(_xlpm.x,FIND(".",_xlpm.x &amp; ".")-1))),""))))))</f>
        <v/>
      </c>
      <c r="D1128">
        <v>108.63072</v>
      </c>
      <c r="E1128">
        <v>6.5836800000000002</v>
      </c>
      <c r="F1128" t="str">
        <f>_xlfn.LET(_xlpm.raw,_xlfn.XLOOKUP(A1128,SITE1!$C$4:$C$1223,SITE1!$E$4:$E$1223,_xlfn.XLOOKUP(A1128,SITE1!$C$4:$C$1223,SITE1!$F$4:$F$1223)),_xlpm.cleanRaw,SUBSTITUTE(SUBSTITUTE(_xlpm.raw,"_PIN","."),"PIN","."),_xlpm.mainPart,MID(_xlpm.cleanRaw,2,FIND(".",_xlpm.cleanRaw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1128" t="str">
        <f>_xlfn.LET(_xlpm.raw,_xlfn.XLOOKUP(A1128,SITE3!$C$4:$C$1223,SITE3!$E$4:$E$1223,_xlfn.XLOOKUP(A1128,SITE3!$C$4:$C$1223,SITE3!$F$4:$F$1223)),_xlpm.cleanRaw,SUBSTITUTE(_xlpm.raw,"_PIN","."),_xlpm.mainPart,MID(_xlpm.cleanRaw,2,FIND(".",_xlpm.cleanRaw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806110</v>
      </c>
      <c r="H1128" t="str">
        <f>_xlfn.LET(_xlpm.raw,_xlfn.XLOOKUP(A1128,SITE5!$C$4:$C$1223,SITE5!$E$4:$E$1223,_xlfn.XLOOKUP(A1128,SITE5!$C$4:$C$1223,SITE5!$F$4:$F$1223)),_xlpm.cleanRaw,SUBSTITUTE(_xlpm.raw,"_PIN","."),_xlpm.mainPart,MID(_xlpm.cleanRaw,2,FIND(".",_xlpm.cleanRaw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I1128" t="str">
        <f>_xlfn.LET(_xlpm.raw,_xlfn.XLOOKUP(A1128,SITE5!$C$4:$C$1223,SITE5!$E$4:$E$1223,_xlfn.XLOOKUP(A1128,SITE5!$C$4:$C$1223,SITE5!$F$4:$F$1223)),_xlpm.cleanRaw,SUBSTITUTE(_xlpm.raw,"_PIN","."),_xlpm.mainPart,MID(_xlpm.cleanRaw,2,FIND(".",_xlpm.cleanRaw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J1128" t="str">
        <f>""</f>
        <v/>
      </c>
      <c r="K1128" t="str">
        <f t="shared" si="17"/>
        <v>AV7;DDRDQ_IL04_NIL10[6];;108.63072;6.58368;609119;806110;701119;701119;</v>
      </c>
    </row>
    <row r="1129" spans="1:11">
      <c r="A1129" t="s">
        <v>2413</v>
      </c>
      <c r="B1129" t="str">
        <f>_xlfn.XLOOKUP(A1129,SITE1!$S$4:$S$1223,SITE1!$T$4:$T$1223)</f>
        <v>DDRDQSP_IL04_NIL10</v>
      </c>
      <c r="C1129" t="str" cm="1">
        <f t="array" ref="C1129">_xlfn.TEXTJOIN(",",TRUE,_xlfn.UNIQUE(TRANSPOSE(_xlfn.MAP(_xlfn.XLOOKUP(A1129,SITE1!$C$4:$C$1223,SITE1!$G$4:$L$1223),_xlfn.LAMBDA(_xlpm.x,IF(_xlpm.x&lt;&gt;"",TRIM(CLEAN(LEFT(_xlpm.x,FIND(".",_xlpm.x &amp; ".")-1))),""))))))</f>
        <v/>
      </c>
      <c r="D1129">
        <v>105.33887999999899</v>
      </c>
      <c r="E1129">
        <v>6.5836800000000002</v>
      </c>
      <c r="F1129" t="str">
        <f>_xlfn.LET(_xlpm.raw,_xlfn.XLOOKUP(A1129,SITE1!$C$4:$C$1223,SITE1!$E$4:$E$1223,_xlfn.XLOOKUP(A1129,SITE1!$C$4:$C$1223,SITE1!$F$4:$F$1223)),_xlpm.cleanRaw,SUBSTITUTE(SUBSTITUTE(_xlpm.raw,"_PIN","."),"PIN","."),_xlpm.mainPart,MID(_xlpm.cleanRaw,2,FIND(".",_xlpm.cleanRaw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129" t="str">
        <f>_xlfn.LET(_xlpm.raw,_xlfn.XLOOKUP(A1129,SITE3!$C$4:$C$1223,SITE3!$E$4:$E$1223,_xlfn.XLOOKUP(A1129,SITE3!$C$4:$C$1223,SITE3!$F$4:$F$1223)),_xlpm.cleanRaw,SUBSTITUTE(_xlpm.raw,"_PIN","."),_xlpm.mainPart,MID(_xlpm.cleanRaw,2,FIND(".",_xlpm.cleanRaw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806106</v>
      </c>
      <c r="H1129" t="str">
        <f>_xlfn.LET(_xlpm.raw,_xlfn.XLOOKUP(A1129,SITE5!$C$4:$C$1223,SITE5!$E$4:$E$1223,_xlfn.XLOOKUP(A1129,SITE5!$C$4:$C$1223,SITE5!$F$4:$F$1223)),_xlpm.cleanRaw,SUBSTITUTE(_xlpm.raw,"_PIN","."),_xlpm.mainPart,MID(_xlpm.cleanRaw,2,FIND(".",_xlpm.cleanRaw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I1129" t="str">
        <f>_xlfn.LET(_xlpm.raw,_xlfn.XLOOKUP(A1129,SITE5!$C$4:$C$1223,SITE5!$E$4:$E$1223,_xlfn.XLOOKUP(A1129,SITE5!$C$4:$C$1223,SITE5!$F$4:$F$1223)),_xlpm.cleanRaw,SUBSTITUTE(_xlpm.raw,"_PIN","."),_xlpm.mainPart,MID(_xlpm.cleanRaw,2,FIND(".",_xlpm.cleanRaw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J1129" t="str">
        <f>""</f>
        <v/>
      </c>
      <c r="K1129" t="str">
        <f t="shared" si="17"/>
        <v>AV8;DDRDQSP_IL04_NIL10;;105.338879999999;6.58368;609100;806106;701100;701100;</v>
      </c>
    </row>
    <row r="1130" spans="1:11">
      <c r="A1130" t="s">
        <v>2306</v>
      </c>
      <c r="B1130" t="str">
        <f>_xlfn.XLOOKUP(A1130,SITE1!$S$4:$S$1223,SITE1!$T$4:$T$1223)</f>
        <v>DDRDQSN_IL04_NIL10</v>
      </c>
      <c r="C1130" t="str" cm="1">
        <f t="array" ref="C1130">_xlfn.TEXTJOIN(",",TRUE,_xlfn.UNIQUE(TRANSPOSE(_xlfn.MAP(_xlfn.XLOOKUP(A1130,SITE1!$C$4:$C$1223,SITE1!$G$4:$L$1223),_xlfn.LAMBDA(_xlpm.x,IF(_xlpm.x&lt;&gt;"",TRIM(CLEAN(LEFT(_xlpm.x,FIND(".",_xlpm.x &amp; ".")-1))),""))))))</f>
        <v/>
      </c>
      <c r="D1130">
        <v>102.04704</v>
      </c>
      <c r="E1130">
        <v>6.5836800000000002</v>
      </c>
      <c r="F1130" t="str">
        <f>_xlfn.LET(_xlpm.raw,_xlfn.XLOOKUP(A1130,SITE1!$C$4:$C$1223,SITE1!$E$4:$E$1223,_xlfn.XLOOKUP(A1130,SITE1!$C$4:$C$1223,SITE1!$F$4:$F$1223)),_xlpm.cleanRaw,SUBSTITUTE(SUBSTITUTE(_xlpm.raw,"_PIN","."),"PIN","."),_xlpm.mainPart,MID(_xlpm.cleanRaw,2,FIND(".",_xlpm.cleanRaw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1130" t="str">
        <f>_xlfn.LET(_xlpm.raw,_xlfn.XLOOKUP(A1130,SITE3!$C$4:$C$1223,SITE3!$E$4:$E$1223,_xlfn.XLOOKUP(A1130,SITE3!$C$4:$C$1223,SITE3!$F$4:$F$1223)),_xlpm.cleanRaw,SUBSTITUTE(_xlpm.raw,"_PIN","."),_xlpm.mainPart,MID(_xlpm.cleanRaw,2,FIND(".",_xlpm.cleanRaw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806104</v>
      </c>
      <c r="H1130" t="str">
        <f>_xlfn.LET(_xlpm.raw,_xlfn.XLOOKUP(A1130,SITE5!$C$4:$C$1223,SITE5!$E$4:$E$1223,_xlfn.XLOOKUP(A1130,SITE5!$C$4:$C$1223,SITE5!$F$4:$F$1223)),_xlpm.cleanRaw,SUBSTITUTE(_xlpm.raw,"_PIN","."),_xlpm.mainPart,MID(_xlpm.cleanRaw,2,FIND(".",_xlpm.cleanRaw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I1130" t="str">
        <f>_xlfn.LET(_xlpm.raw,_xlfn.XLOOKUP(A1130,SITE5!$C$4:$C$1223,SITE5!$E$4:$E$1223,_xlfn.XLOOKUP(A1130,SITE5!$C$4:$C$1223,SITE5!$F$4:$F$1223)),_xlpm.cleanRaw,SUBSTITUTE(_xlpm.raw,"_PIN","."),_xlpm.mainPart,MID(_xlpm.cleanRaw,2,FIND(".",_xlpm.cleanRaw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J1130" t="str">
        <f>""</f>
        <v/>
      </c>
      <c r="K1130" t="str">
        <f t="shared" si="17"/>
        <v>AV9;DDRDQSN_IL04_NIL10;;102.04704;6.58368;609098;806104;701098;701098;</v>
      </c>
    </row>
    <row r="1131" spans="1:11">
      <c r="A1131" t="s">
        <v>4031</v>
      </c>
      <c r="B1131" t="str">
        <f>_xlfn.XLOOKUP(A1131,SITE1!$S$4:$S$1223,SITE1!$T$4:$T$1223)</f>
        <v>VSS</v>
      </c>
      <c r="C1131" t="str" cm="1">
        <f t="array" ref="C1131">_xlfn.TEXTJOIN(",",TRUE,_xlfn.UNIQUE(TRANSPOSE(_xlfn.MAP(_xlfn.XLOOKUP(A1131,SITE1!$C$4:$C$1223,SITE1!$G$4:$L$1223),_xlfn.LAMBDA(_xlpm.x,IF(_xlpm.x&lt;&gt;"",TRIM(CLEAN(LEFT(_xlpm.x,FIND(".",_xlpm.x &amp; ".")-1))),""))))))</f>
        <v/>
      </c>
      <c r="D1131">
        <v>98.755200000000002</v>
      </c>
      <c r="E1131">
        <v>6.5836800000000002</v>
      </c>
      <c r="F1131" t="str">
        <f>_xlfn.LET(_xlpm.raw,_xlfn.XLOOKUP(A1131,SITE1!$C$4:$C$1223,SITE1!$E$4:$E$1223,_xlfn.XLOOKUP(A1131,SITE1!$C$4:$C$1223,SITE1!$F$4:$F$1223)),_xlpm.cleanRaw,SUBSTITUTE(SUBSTITUTE(_xlpm.raw,"_PIN","."),"PIN","."),_xlpm.mainPart,MID(_xlpm.cleanRaw,2,FIND(".",_xlpm.cleanRaw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1" t="str">
        <f>_xlfn.LET(_xlpm.raw,_xlfn.XLOOKUP(A1131,SITE3!$C$4:$C$1223,SITE3!$E$4:$E$1223,_xlfn.XLOOKUP(A1131,SITE3!$C$4:$C$1223,SITE3!$F$4:$F$1223)),_xlpm.cleanRaw,SUBSTITUTE(_xlpm.raw,"_PIN","."),_xlpm.mainPart,MID(_xlpm.cleanRaw,2,FIND(".",_xlpm.cleanRaw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1" t="str">
        <f>_xlfn.LET(_xlpm.raw,_xlfn.XLOOKUP(A1131,SITE5!$C$4:$C$1223,SITE5!$E$4:$E$1223,_xlfn.XLOOKUP(A1131,SITE5!$C$4:$C$1223,SITE5!$F$4:$F$1223)),_xlpm.cleanRaw,SUBSTITUTE(_xlpm.raw,"_PIN","."),_xlpm.mainPart,MID(_xlpm.cleanRaw,2,FIND(".",_xlpm.cleanRaw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1" t="str">
        <f>_xlfn.LET(_xlpm.raw,_xlfn.XLOOKUP(A1131,SITE5!$C$4:$C$1223,SITE5!$E$4:$E$1223,_xlfn.XLOOKUP(A1131,SITE5!$C$4:$C$1223,SITE5!$F$4:$F$1223)),_xlpm.cleanRaw,SUBSTITUTE(_xlpm.raw,"_PIN","."),_xlpm.mainPart,MID(_xlpm.cleanRaw,2,FIND(".",_xlpm.cleanRaw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1" t="str">
        <f>""</f>
        <v/>
      </c>
      <c r="K1131" t="str">
        <f t="shared" si="17"/>
        <v>AV10;VSS;;98.7552;6.58368;;;;;</v>
      </c>
    </row>
    <row r="1132" spans="1:11">
      <c r="A1132" t="s">
        <v>1698</v>
      </c>
      <c r="B1132" t="str">
        <f>_xlfn.XLOOKUP(A1132,SITE1!$S$4:$S$1223,SITE1!$T$4:$T$1223)</f>
        <v>DDRDQ_IL04_NIL10[1]</v>
      </c>
      <c r="C1132" t="str" cm="1">
        <f t="array" ref="C1132">_xlfn.TEXTJOIN(",",TRUE,_xlfn.UNIQUE(TRANSPOSE(_xlfn.MAP(_xlfn.XLOOKUP(A1132,SITE1!$C$4:$C$1223,SITE1!$G$4:$L$1223),_xlfn.LAMBDA(_xlpm.x,IF(_xlpm.x&lt;&gt;"",TRIM(CLEAN(LEFT(_xlpm.x,FIND(".",_xlpm.x &amp; ".")-1))),""))))))</f>
        <v/>
      </c>
      <c r="D1132">
        <v>95.463359999999597</v>
      </c>
      <c r="E1132">
        <v>6.5836800000000002</v>
      </c>
      <c r="F1132" t="str">
        <f>_xlfn.LET(_xlpm.raw,_xlfn.XLOOKUP(A1132,SITE1!$C$4:$C$1223,SITE1!$E$4:$E$1223,_xlfn.XLOOKUP(A1132,SITE1!$C$4:$C$1223,SITE1!$F$4:$F$1223)),_xlpm.cleanRaw,SUBSTITUTE(SUBSTITUTE(_xlpm.raw,"_PIN","."),"PIN","."),_xlpm.mainPart,MID(_xlpm.cleanRaw,2,FIND(".",_xlpm.cleanRaw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1132" t="str">
        <f>_xlfn.LET(_xlpm.raw,_xlfn.XLOOKUP(A1132,SITE3!$C$4:$C$1223,SITE3!$E$4:$E$1223,_xlfn.XLOOKUP(A1132,SITE3!$C$4:$C$1223,SITE3!$F$4:$F$1223)),_xlpm.cleanRaw,SUBSTITUTE(_xlpm.raw,"_PIN","."),_xlpm.mainPart,MID(_xlpm.cleanRaw,2,FIND(".",_xlpm.cleanRaw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805063</v>
      </c>
      <c r="H1132" t="str">
        <f>_xlfn.LET(_xlpm.raw,_xlfn.XLOOKUP(A1132,SITE5!$C$4:$C$1223,SITE5!$E$4:$E$1223,_xlfn.XLOOKUP(A1132,SITE5!$C$4:$C$1223,SITE5!$F$4:$F$1223)),_xlpm.cleanRaw,SUBSTITUTE(_xlpm.raw,"_PIN","."),_xlpm.mainPart,MID(_xlpm.cleanRaw,2,FIND(".",_xlpm.cleanRaw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I1132" t="str">
        <f>_xlfn.LET(_xlpm.raw,_xlfn.XLOOKUP(A1132,SITE5!$C$4:$C$1223,SITE5!$E$4:$E$1223,_xlfn.XLOOKUP(A1132,SITE5!$C$4:$C$1223,SITE5!$F$4:$F$1223)),_xlpm.cleanRaw,SUBSTITUTE(_xlpm.raw,"_PIN","."),_xlpm.mainPart,MID(_xlpm.cleanRaw,2,FIND(".",_xlpm.cleanRaw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J1132" t="str">
        <f>""</f>
        <v/>
      </c>
      <c r="K1132" t="str">
        <f t="shared" si="17"/>
        <v>AV11;DDRDQ_IL04_NIL10[1];;95.4633599999996;6.58368;608059;805063;702059;702059;</v>
      </c>
    </row>
    <row r="1133" spans="1:11">
      <c r="A1133" t="s">
        <v>4032</v>
      </c>
      <c r="B1133" t="str">
        <f>_xlfn.XLOOKUP(A1133,SITE1!$S$4:$S$1223,SITE1!$T$4:$T$1223)</f>
        <v>VSS</v>
      </c>
      <c r="C1133" t="str" cm="1">
        <f t="array" ref="C1133">_xlfn.TEXTJOIN(",",TRUE,_xlfn.UNIQUE(TRANSPOSE(_xlfn.MAP(_xlfn.XLOOKUP(A1133,SITE1!$C$4:$C$1223,SITE1!$G$4:$L$1223),_xlfn.LAMBDA(_xlpm.x,IF(_xlpm.x&lt;&gt;"",TRIM(CLEAN(LEFT(_xlpm.x,FIND(".",_xlpm.x &amp; ".")-1))),""))))))</f>
        <v/>
      </c>
      <c r="D1133">
        <v>92.171519999999603</v>
      </c>
      <c r="E1133">
        <v>6.5836800000000002</v>
      </c>
      <c r="F1133" t="str">
        <f>_xlfn.LET(_xlpm.raw,_xlfn.XLOOKUP(A1133,SITE1!$C$4:$C$1223,SITE1!$E$4:$E$1223,_xlfn.XLOOKUP(A1133,SITE1!$C$4:$C$1223,SITE1!$F$4:$F$1223)),_xlpm.cleanRaw,SUBSTITUTE(SUBSTITUTE(_xlpm.raw,"_PIN","."),"PIN","."),_xlpm.mainPart,MID(_xlpm.cleanRaw,2,FIND(".",_xlpm.cleanRaw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3" t="str">
        <f>_xlfn.LET(_xlpm.raw,_xlfn.XLOOKUP(A1133,SITE3!$C$4:$C$1223,SITE3!$E$4:$E$1223,_xlfn.XLOOKUP(A1133,SITE3!$C$4:$C$1223,SITE3!$F$4:$F$1223)),_xlpm.cleanRaw,SUBSTITUTE(_xlpm.raw,"_PIN","."),_xlpm.mainPart,MID(_xlpm.cleanRaw,2,FIND(".",_xlpm.cleanRaw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3" t="str">
        <f>_xlfn.LET(_xlpm.raw,_xlfn.XLOOKUP(A1133,SITE5!$C$4:$C$1223,SITE5!$E$4:$E$1223,_xlfn.XLOOKUP(A1133,SITE5!$C$4:$C$1223,SITE5!$F$4:$F$1223)),_xlpm.cleanRaw,SUBSTITUTE(_xlpm.raw,"_PIN","."),_xlpm.mainPart,MID(_xlpm.cleanRaw,2,FIND(".",_xlpm.cleanRaw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3" t="str">
        <f>_xlfn.LET(_xlpm.raw,_xlfn.XLOOKUP(A1133,SITE5!$C$4:$C$1223,SITE5!$E$4:$E$1223,_xlfn.XLOOKUP(A1133,SITE5!$C$4:$C$1223,SITE5!$F$4:$F$1223)),_xlpm.cleanRaw,SUBSTITUTE(_xlpm.raw,"_PIN","."),_xlpm.mainPart,MID(_xlpm.cleanRaw,2,FIND(".",_xlpm.cleanRaw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3" t="str">
        <f>""</f>
        <v/>
      </c>
      <c r="K1133" t="str">
        <f t="shared" si="17"/>
        <v>AV12;VSS;;92.1715199999996;6.58368;;;;;</v>
      </c>
    </row>
    <row r="1134" spans="1:11">
      <c r="A1134" t="s">
        <v>956</v>
      </c>
      <c r="B1134" t="str">
        <f>_xlfn.XLOOKUP(A1134,SITE1!$S$4:$S$1223,SITE1!$T$4:$T$1223)</f>
        <v>DDR0_CS_N[3]</v>
      </c>
      <c r="C1134" t="str" cm="1">
        <f t="array" ref="C1134">_xlfn.TEXTJOIN(",",TRUE,_xlfn.UNIQUE(TRANSPOSE(_xlfn.MAP(_xlfn.XLOOKUP(A1134,SITE1!$C$4:$C$1223,SITE1!$G$4:$L$1223),_xlfn.LAMBDA(_xlpm.x,IF(_xlpm.x&lt;&gt;"",TRIM(CLEAN(LEFT(_xlpm.x,FIND(".",_xlpm.x &amp; ".")-1))),""))))))</f>
        <v/>
      </c>
      <c r="D1134">
        <v>88.879679999999595</v>
      </c>
      <c r="E1134">
        <v>6.5836800000000002</v>
      </c>
      <c r="F1134" t="str">
        <f>_xlfn.LET(_xlpm.raw,_xlfn.XLOOKUP(A1134,SITE1!$C$4:$C$1223,SITE1!$E$4:$E$1223,_xlfn.XLOOKUP(A1134,SITE1!$C$4:$C$1223,SITE1!$F$4:$F$1223)),_xlpm.cleanRaw,SUBSTITUTE(SUBSTITUTE(_xlpm.raw,"_PIN","."),"PIN","."),_xlpm.mainPart,MID(_xlpm.cleanRaw,2,FIND(".",_xlpm.cleanRaw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1134" t="str">
        <f>_xlfn.LET(_xlpm.raw,_xlfn.XLOOKUP(A1134,SITE3!$C$4:$C$1223,SITE3!$E$4:$E$1223,_xlfn.XLOOKUP(A1134,SITE3!$C$4:$C$1223,SITE3!$F$4:$F$1223)),_xlpm.cleanRaw,SUBSTITUTE(_xlpm.raw,"_PIN","."),_xlpm.mainPart,MID(_xlpm.cleanRaw,2,FIND(".",_xlpm.cleanRaw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806090</v>
      </c>
      <c r="H1134" t="str">
        <f>_xlfn.LET(_xlpm.raw,_xlfn.XLOOKUP(A1134,SITE5!$C$4:$C$1223,SITE5!$E$4:$E$1223,_xlfn.XLOOKUP(A1134,SITE5!$C$4:$C$1223,SITE5!$F$4:$F$1223)),_xlpm.cleanRaw,SUBSTITUTE(_xlpm.raw,"_PIN","."),_xlpm.mainPart,MID(_xlpm.cleanRaw,2,FIND(".",_xlpm.cleanRaw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I1134" t="str">
        <f>_xlfn.LET(_xlpm.raw,_xlfn.XLOOKUP(A1134,SITE5!$C$4:$C$1223,SITE5!$E$4:$E$1223,_xlfn.XLOOKUP(A1134,SITE5!$C$4:$C$1223,SITE5!$F$4:$F$1223)),_xlpm.cleanRaw,SUBSTITUTE(_xlpm.raw,"_PIN","."),_xlpm.mainPart,MID(_xlpm.cleanRaw,2,FIND(".",_xlpm.cleanRaw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J1134" t="str">
        <f>""</f>
        <v/>
      </c>
      <c r="K1134" t="str">
        <f t="shared" si="17"/>
        <v>AV13;DDR0_CS_N[3];;88.8796799999996;6.58368;609104;806090;701102;701102;</v>
      </c>
    </row>
    <row r="1135" spans="1:11">
      <c r="A1135" t="s">
        <v>1127</v>
      </c>
      <c r="B1135" t="str">
        <f>_xlfn.XLOOKUP(A1135,SITE1!$S$4:$S$1223,SITE1!$T$4:$T$1223)</f>
        <v>DDR0_ODT[1]</v>
      </c>
      <c r="C1135" t="str" cm="1">
        <f t="array" ref="C1135">_xlfn.TEXTJOIN(",",TRUE,_xlfn.UNIQUE(TRANSPOSE(_xlfn.MAP(_xlfn.XLOOKUP(A1135,SITE1!$C$4:$C$1223,SITE1!$G$4:$L$1223),_xlfn.LAMBDA(_xlpm.x,IF(_xlpm.x&lt;&gt;"",TRIM(CLEAN(LEFT(_xlpm.x,FIND(".",_xlpm.x &amp; ".")-1))),""))))))</f>
        <v/>
      </c>
      <c r="D1135">
        <v>85.58784</v>
      </c>
      <c r="E1135">
        <v>6.5836800000000002</v>
      </c>
      <c r="F1135" t="str">
        <f>_xlfn.LET(_xlpm.raw,_xlfn.XLOOKUP(A1135,SITE1!$C$4:$C$1223,SITE1!$E$4:$E$1223,_xlfn.XLOOKUP(A1135,SITE1!$C$4:$C$1223,SITE1!$F$4:$F$1223)),_xlpm.cleanRaw,SUBSTITUTE(SUBSTITUTE(_xlpm.raw,"_PIN","."),"PIN","."),_xlpm.mainPart,MID(_xlpm.cleanRaw,2,FIND(".",_xlpm.cleanRaw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135" t="str">
        <f>_xlfn.LET(_xlpm.raw,_xlfn.XLOOKUP(A1135,SITE3!$C$4:$C$1223,SITE3!$E$4:$E$1223,_xlfn.XLOOKUP(A1135,SITE3!$C$4:$C$1223,SITE3!$F$4:$F$1223)),_xlpm.cleanRaw,SUBSTITUTE(_xlpm.raw,"_PIN","."),_xlpm.mainPart,MID(_xlpm.cleanRaw,2,FIND(".",_xlpm.cleanRaw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805081</v>
      </c>
      <c r="H1135" t="str">
        <f>_xlfn.LET(_xlpm.raw,_xlfn.XLOOKUP(A1135,SITE5!$C$4:$C$1223,SITE5!$E$4:$E$1223,_xlfn.XLOOKUP(A1135,SITE5!$C$4:$C$1223,SITE5!$F$4:$F$1223)),_xlpm.cleanRaw,SUBSTITUTE(_xlpm.raw,"_PIN","."),_xlpm.mainPart,MID(_xlpm.cleanRaw,2,FIND(".",_xlpm.cleanRaw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I1135" t="str">
        <f>_xlfn.LET(_xlpm.raw,_xlfn.XLOOKUP(A1135,SITE5!$C$4:$C$1223,SITE5!$E$4:$E$1223,_xlfn.XLOOKUP(A1135,SITE5!$C$4:$C$1223,SITE5!$F$4:$F$1223)),_xlpm.cleanRaw,SUBSTITUTE(_xlpm.raw,"_PIN","."),_xlpm.mainPart,MID(_xlpm.cleanRaw,2,FIND(".",_xlpm.cleanRaw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J1135" t="str">
        <f>""</f>
        <v/>
      </c>
      <c r="K1135" t="str">
        <f t="shared" si="17"/>
        <v>AV14;DDR0_ODT[1];;85.58784;6.58368;609103;805081;702077;702077;</v>
      </c>
    </row>
    <row r="1136" spans="1:11">
      <c r="A1136" t="s">
        <v>950</v>
      </c>
      <c r="B1136" t="str">
        <f>_xlfn.XLOOKUP(A1136,SITE1!$S$4:$S$1223,SITE1!$T$4:$T$1223)</f>
        <v>DDR0_CS_N[2]</v>
      </c>
      <c r="C1136" t="str" cm="1">
        <f t="array" ref="C1136">_xlfn.TEXTJOIN(",",TRUE,_xlfn.UNIQUE(TRANSPOSE(_xlfn.MAP(_xlfn.XLOOKUP(A1136,SITE1!$C$4:$C$1223,SITE1!$G$4:$L$1223),_xlfn.LAMBDA(_xlpm.x,IF(_xlpm.x&lt;&gt;"",TRIM(CLEAN(LEFT(_xlpm.x,FIND(".",_xlpm.x &amp; ".")-1))),""))))))</f>
        <v/>
      </c>
      <c r="D1136">
        <v>82.296000000000006</v>
      </c>
      <c r="E1136">
        <v>6.5836800000000002</v>
      </c>
      <c r="F1136" t="str">
        <f>_xlfn.LET(_xlpm.raw,_xlfn.XLOOKUP(A1136,SITE1!$C$4:$C$1223,SITE1!$E$4:$E$1223,_xlfn.XLOOKUP(A1136,SITE1!$C$4:$C$1223,SITE1!$F$4:$F$1223)),_xlpm.cleanRaw,SUBSTITUTE(SUBSTITUTE(_xlpm.raw,"_PIN","."),"PIN","."),_xlpm.mainPart,MID(_xlpm.cleanRaw,2,FIND(".",_xlpm.cleanRaw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609122</v>
      </c>
      <c r="G1136" t="str">
        <f>_xlfn.LET(_xlpm.raw,_xlfn.XLOOKUP(A1136,SITE3!$C$4:$C$1223,SITE3!$E$4:$E$1223,_xlfn.XLOOKUP(A1136,SITE3!$C$4:$C$1223,SITE3!$F$4:$F$1223)),_xlpm.cleanRaw,SUBSTITUTE(_xlpm.raw,"_PIN","."),_xlpm.mainPart,MID(_xlpm.cleanRaw,2,FIND(".",_xlpm.cleanRaw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805083</v>
      </c>
      <c r="H1136" t="str">
        <f>_xlfn.LET(_xlpm.raw,_xlfn.XLOOKUP(A1136,SITE5!$C$4:$C$1223,SITE5!$E$4:$E$1223,_xlfn.XLOOKUP(A1136,SITE5!$C$4:$C$1223,SITE5!$F$4:$F$1223)),_xlpm.cleanRaw,SUBSTITUTE(_xlpm.raw,"_PIN","."),_xlpm.mainPart,MID(_xlpm.cleanRaw,2,FIND(".",_xlpm.cleanRaw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I1136" t="str">
        <f>_xlfn.LET(_xlpm.raw,_xlfn.XLOOKUP(A1136,SITE5!$C$4:$C$1223,SITE5!$E$4:$E$1223,_xlfn.XLOOKUP(A1136,SITE5!$C$4:$C$1223,SITE5!$F$4:$F$1223)),_xlpm.cleanRaw,SUBSTITUTE(_xlpm.raw,"_PIN","."),_xlpm.mainPart,MID(_xlpm.cleanRaw,2,FIND(".",_xlpm.cleanRaw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J1136" t="str">
        <f>""</f>
        <v/>
      </c>
      <c r="K1136" t="str">
        <f t="shared" si="17"/>
        <v>AV15;DDR0_CS_N[2];;82.296;6.58368;609122;805083;701103;701103;</v>
      </c>
    </row>
    <row r="1137" spans="1:11">
      <c r="A1137" t="s">
        <v>1151</v>
      </c>
      <c r="B1137" t="str">
        <f>_xlfn.XLOOKUP(A1137,SITE1!$S$4:$S$1223,SITE1!$T$4:$T$1223)</f>
        <v>DDR0_RAS_N_MA16</v>
      </c>
      <c r="C1137" t="str" cm="1">
        <f t="array" ref="C1137">_xlfn.TEXTJOIN(",",TRUE,_xlfn.UNIQUE(TRANSPOSE(_xlfn.MAP(_xlfn.XLOOKUP(A1137,SITE1!$C$4:$C$1223,SITE1!$G$4:$L$1223),_xlfn.LAMBDA(_xlpm.x,IF(_xlpm.x&lt;&gt;"",TRIM(CLEAN(LEFT(_xlpm.x,FIND(".",_xlpm.x &amp; ".")-1))),""))))))</f>
        <v/>
      </c>
      <c r="D1137">
        <v>79.004159999999999</v>
      </c>
      <c r="E1137">
        <v>6.5836800000000002</v>
      </c>
      <c r="F1137" t="str">
        <f>_xlfn.LET(_xlpm.raw,_xlfn.XLOOKUP(A1137,SITE1!$C$4:$C$1223,SITE1!$E$4:$E$1223,_xlfn.XLOOKUP(A1137,SITE1!$C$4:$C$1223,SITE1!$F$4:$F$1223)),_xlpm.cleanRaw,SUBSTITUTE(SUBSTITUTE(_xlpm.raw,"_PIN","."),"PIN","."),_xlpm.mainPart,MID(_xlpm.cleanRaw,2,FIND(".",_xlpm.cleanRaw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1137" t="str">
        <f>_xlfn.LET(_xlpm.raw,_xlfn.XLOOKUP(A1137,SITE3!$C$4:$C$1223,SITE3!$E$4:$E$1223,_xlfn.XLOOKUP(A1137,SITE3!$C$4:$C$1223,SITE3!$F$4:$F$1223)),_xlpm.cleanRaw,SUBSTITUTE(_xlpm.raw,"_PIN","."),_xlpm.mainPart,MID(_xlpm.cleanRaw,2,FIND(".",_xlpm.cleanRaw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805084</v>
      </c>
      <c r="H1137" t="str">
        <f>_xlfn.LET(_xlpm.raw,_xlfn.XLOOKUP(A1137,SITE5!$C$4:$C$1223,SITE5!$E$4:$E$1223,_xlfn.XLOOKUP(A1137,SITE5!$C$4:$C$1223,SITE5!$F$4:$F$1223)),_xlpm.cleanRaw,SUBSTITUTE(_xlpm.raw,"_PIN","."),_xlpm.mainPart,MID(_xlpm.cleanRaw,2,FIND(".",_xlpm.cleanRaw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I1137" t="str">
        <f>_xlfn.LET(_xlpm.raw,_xlfn.XLOOKUP(A1137,SITE5!$C$4:$C$1223,SITE5!$E$4:$E$1223,_xlfn.XLOOKUP(A1137,SITE5!$C$4:$C$1223,SITE5!$F$4:$F$1223)),_xlpm.cleanRaw,SUBSTITUTE(_xlpm.raw,"_PIN","."),_xlpm.mainPart,MID(_xlpm.cleanRaw,2,FIND(".",_xlpm.cleanRaw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J1137" t="str">
        <f>""</f>
        <v/>
      </c>
      <c r="K1137" t="str">
        <f t="shared" si="17"/>
        <v>AV16;DDR0_RAS_N_MA16;;79.00416;6.58368;609124;805084;701105;701105;</v>
      </c>
    </row>
    <row r="1138" spans="1:11">
      <c r="A1138" t="s">
        <v>3787</v>
      </c>
      <c r="B1138" t="str">
        <f>_xlfn.XLOOKUP(A1138,SITE1!$S$4:$S$1223,SITE1!$T$4:$T$1223)</f>
        <v>VCCDDQ</v>
      </c>
      <c r="C1138" t="str" cm="1">
        <f t="array" ref="C1138">_xlfn.TEXTJOIN(",",TRUE,_xlfn.UNIQUE(TRANSPOSE(_xlfn.MAP(_xlfn.XLOOKUP(A1138,SITE1!$C$4:$C$1223,SITE1!$G$4:$L$1223),_xlfn.LAMBDA(_xlpm.x,IF(_xlpm.x&lt;&gt;"",TRIM(CLEAN(LEFT(_xlpm.x,FIND(".",_xlpm.x &amp; ".")-1))),""))))))</f>
        <v/>
      </c>
      <c r="D1138">
        <v>75.712320000000005</v>
      </c>
      <c r="E1138">
        <v>6.5836800000000002</v>
      </c>
      <c r="F1138" t="str">
        <f>_xlfn.LET(_xlpm.raw,_xlfn.XLOOKUP(A1138,SITE1!$C$4:$C$1223,SITE1!$E$4:$E$1223,_xlfn.XLOOKUP(A1138,SITE1!$C$4:$C$1223,SITE1!$F$4:$F$1223)),_xlpm.cleanRaw,SUBSTITUTE(SUBSTITUTE(_xlpm.raw,"_PIN","."),"PIN","."),_xlpm.mainPart,MID(_xlpm.cleanRaw,2,FIND(".",_xlpm.cleanRaw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8" t="str">
        <f>_xlfn.LET(_xlpm.raw,_xlfn.XLOOKUP(A1138,SITE3!$C$4:$C$1223,SITE3!$E$4:$E$1223,_xlfn.XLOOKUP(A1138,SITE3!$C$4:$C$1223,SITE3!$F$4:$F$1223)),_xlpm.cleanRaw,SUBSTITUTE(_xlpm.raw,"_PIN","."),_xlpm.mainPart,MID(_xlpm.cleanRaw,2,FIND(".",_xlpm.cleanRaw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8" t="str">
        <f>_xlfn.LET(_xlpm.raw,_xlfn.XLOOKUP(A1138,SITE5!$C$4:$C$1223,SITE5!$E$4:$E$1223,_xlfn.XLOOKUP(A1138,SITE5!$C$4:$C$1223,SITE5!$F$4:$F$1223)),_xlpm.cleanRaw,SUBSTITUTE(_xlpm.raw,"_PIN","."),_xlpm.mainPart,MID(_xlpm.cleanRaw,2,FIND(".",_xlpm.cleanRaw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8" t="str">
        <f>_xlfn.LET(_xlpm.raw,_xlfn.XLOOKUP(A1138,SITE5!$C$4:$C$1223,SITE5!$E$4:$E$1223,_xlfn.XLOOKUP(A1138,SITE5!$C$4:$C$1223,SITE5!$F$4:$F$1223)),_xlpm.cleanRaw,SUBSTITUTE(_xlpm.raw,"_PIN","."),_xlpm.mainPart,MID(_xlpm.cleanRaw,2,FIND(".",_xlpm.cleanRaw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8" t="str">
        <f>""</f>
        <v/>
      </c>
      <c r="K1138" t="str">
        <f t="shared" si="17"/>
        <v>AV17;VCCDDQ;;75.71232;6.58368;;;;;</v>
      </c>
    </row>
    <row r="1139" spans="1:11">
      <c r="A1139" t="s">
        <v>1145</v>
      </c>
      <c r="B1139" t="str">
        <f>_xlfn.XLOOKUP(A1139,SITE1!$S$4:$S$1223,SITE1!$T$4:$T$1223)</f>
        <v>DDR0_PARITY</v>
      </c>
      <c r="C1139" t="str" cm="1">
        <f t="array" ref="C1139">_xlfn.TEXTJOIN(",",TRUE,_xlfn.UNIQUE(TRANSPOSE(_xlfn.MAP(_xlfn.XLOOKUP(A1139,SITE1!$C$4:$C$1223,SITE1!$G$4:$L$1223),_xlfn.LAMBDA(_xlpm.x,IF(_xlpm.x&lt;&gt;"",TRIM(CLEAN(LEFT(_xlpm.x,FIND(".",_xlpm.x &amp; ".")-1))),""))))))</f>
        <v/>
      </c>
      <c r="D1139">
        <v>72.420479999999998</v>
      </c>
      <c r="E1139">
        <v>6.5836800000000002</v>
      </c>
      <c r="F1139" t="str">
        <f>_xlfn.LET(_xlpm.raw,_xlfn.XLOOKUP(A1139,SITE1!$C$4:$C$1223,SITE1!$E$4:$E$1223,_xlfn.XLOOKUP(A1139,SITE1!$C$4:$C$1223,SITE1!$F$4:$F$1223)),_xlpm.cleanRaw,SUBSTITUTE(SUBSTITUTE(_xlpm.raw,"_PIN","."),"PIN","."),_xlpm.mainPart,MID(_xlpm.cleanRaw,2,FIND(".",_xlpm.cleanRaw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1139" t="str">
        <f>_xlfn.LET(_xlpm.raw,_xlfn.XLOOKUP(A1139,SITE3!$C$4:$C$1223,SITE3!$E$4:$E$1223,_xlfn.XLOOKUP(A1139,SITE3!$C$4:$C$1223,SITE3!$F$4:$F$1223)),_xlpm.cleanRaw,SUBSTITUTE(_xlpm.raw,"_PIN","."),_xlpm.mainPart,MID(_xlpm.cleanRaw,2,FIND(".",_xlpm.cleanRaw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803086</v>
      </c>
      <c r="H1139" t="str">
        <f>_xlfn.LET(_xlpm.raw,_xlfn.XLOOKUP(A1139,SITE5!$C$4:$C$1223,SITE5!$E$4:$E$1223,_xlfn.XLOOKUP(A1139,SITE5!$C$4:$C$1223,SITE5!$F$4:$F$1223)),_xlpm.cleanRaw,SUBSTITUTE(_xlpm.raw,"_PIN","."),_xlpm.mainPart,MID(_xlpm.cleanRaw,2,FIND(".",_xlpm.cleanRaw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I1139" t="str">
        <f>_xlfn.LET(_xlpm.raw,_xlfn.XLOOKUP(A1139,SITE5!$C$4:$C$1223,SITE5!$E$4:$E$1223,_xlfn.XLOOKUP(A1139,SITE5!$C$4:$C$1223,SITE5!$F$4:$F$1223)),_xlpm.cleanRaw,SUBSTITUTE(_xlpm.raw,"_PIN","."),_xlpm.mainPart,MID(_xlpm.cleanRaw,2,FIND(".",_xlpm.cleanRaw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J1139" t="str">
        <f>""</f>
        <v/>
      </c>
      <c r="K1139" t="str">
        <f t="shared" si="17"/>
        <v>AV18;DDR0_PARITY;;72.42048;6.58368;607002;803086;701122;701122;</v>
      </c>
    </row>
    <row r="1140" spans="1:11">
      <c r="A1140" t="s">
        <v>3788</v>
      </c>
      <c r="B1140" t="str">
        <f>_xlfn.XLOOKUP(A1140,SITE1!$S$4:$S$1223,SITE1!$T$4:$T$1223)</f>
        <v>VCCDDQ</v>
      </c>
      <c r="C1140" t="str" cm="1">
        <f t="array" ref="C1140">_xlfn.TEXTJOIN(",",TRUE,_xlfn.UNIQUE(TRANSPOSE(_xlfn.MAP(_xlfn.XLOOKUP(A1140,SITE1!$C$4:$C$1223,SITE1!$G$4:$L$1223),_xlfn.LAMBDA(_xlpm.x,IF(_xlpm.x&lt;&gt;"",TRIM(CLEAN(LEFT(_xlpm.x,FIND(".",_xlpm.x &amp; ".")-1))),""))))))</f>
        <v/>
      </c>
      <c r="D1140">
        <v>69.128639999999905</v>
      </c>
      <c r="E1140">
        <v>6.5836800000000002</v>
      </c>
      <c r="F1140" t="str">
        <f>_xlfn.LET(_xlpm.raw,_xlfn.XLOOKUP(A1140,SITE1!$C$4:$C$1223,SITE1!$E$4:$E$1223,_xlfn.XLOOKUP(A1140,SITE1!$C$4:$C$1223,SITE1!$F$4:$F$1223)),_xlpm.cleanRaw,SUBSTITUTE(SUBSTITUTE(_xlpm.raw,"_PIN","."),"PIN","."),_xlpm.mainPart,MID(_xlpm.cleanRaw,2,FIND(".",_xlpm.cleanRaw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0" t="str">
        <f>_xlfn.LET(_xlpm.raw,_xlfn.XLOOKUP(A1140,SITE3!$C$4:$C$1223,SITE3!$E$4:$E$1223,_xlfn.XLOOKUP(A1140,SITE3!$C$4:$C$1223,SITE3!$F$4:$F$1223)),_xlpm.cleanRaw,SUBSTITUTE(_xlpm.raw,"_PIN","."),_xlpm.mainPart,MID(_xlpm.cleanRaw,2,FIND(".",_xlpm.cleanRaw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0" t="str">
        <f>_xlfn.LET(_xlpm.raw,_xlfn.XLOOKUP(A1140,SITE5!$C$4:$C$1223,SITE5!$E$4:$E$1223,_xlfn.XLOOKUP(A1140,SITE5!$C$4:$C$1223,SITE5!$F$4:$F$1223)),_xlpm.cleanRaw,SUBSTITUTE(_xlpm.raw,"_PIN","."),_xlpm.mainPart,MID(_xlpm.cleanRaw,2,FIND(".",_xlpm.cleanRaw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0" t="str">
        <f>_xlfn.LET(_xlpm.raw,_xlfn.XLOOKUP(A1140,SITE5!$C$4:$C$1223,SITE5!$E$4:$E$1223,_xlfn.XLOOKUP(A1140,SITE5!$C$4:$C$1223,SITE5!$F$4:$F$1223)),_xlpm.cleanRaw,SUBSTITUTE(_xlpm.raw,"_PIN","."),_xlpm.mainPart,MID(_xlpm.cleanRaw,2,FIND(".",_xlpm.cleanRaw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0" t="str">
        <f>""</f>
        <v/>
      </c>
      <c r="K1140" t="str">
        <f t="shared" si="17"/>
        <v>AV19;VCCDDQ;;69.1286399999999;6.58368;;;;;</v>
      </c>
    </row>
    <row r="1141" spans="1:11">
      <c r="A1141" t="s">
        <v>1239</v>
      </c>
      <c r="B1141" t="str">
        <f>_xlfn.XLOOKUP(A1141,SITE1!$S$4:$S$1223,SITE1!$T$4:$T$1223)</f>
        <v>DDR1_CLK_N[3]</v>
      </c>
      <c r="C1141" t="str" cm="1">
        <f t="array" ref="C1141">_xlfn.TEXTJOIN(",",TRUE,_xlfn.UNIQUE(TRANSPOSE(_xlfn.MAP(_xlfn.XLOOKUP(A1141,SITE1!$C$4:$C$1223,SITE1!$G$4:$L$1223),_xlfn.LAMBDA(_xlpm.x,IF(_xlpm.x&lt;&gt;"",TRIM(CLEAN(LEFT(_xlpm.x,FIND(".",_xlpm.x &amp; ".")-1))),""))))))</f>
        <v/>
      </c>
      <c r="D1141">
        <v>65.836799999999997</v>
      </c>
      <c r="E1141">
        <v>6.5836800000000002</v>
      </c>
      <c r="F1141" t="str">
        <f>_xlfn.LET(_xlpm.raw,_xlfn.XLOOKUP(A1141,SITE1!$C$4:$C$1223,SITE1!$E$4:$E$1223,_xlfn.XLOOKUP(A1141,SITE1!$C$4:$C$1223,SITE1!$F$4:$F$1223)),_xlpm.cleanRaw,SUBSTITUTE(SUBSTITUTE(_xlpm.raw,"_PIN","."),"PIN","."),_xlpm.mainPart,MID(_xlpm.cleanRaw,2,FIND(".",_xlpm.cleanRaw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1141" t="str">
        <f>_xlfn.LET(_xlpm.raw,_xlfn.XLOOKUP(A1141,SITE3!$C$4:$C$1223,SITE3!$E$4:$E$1223,_xlfn.XLOOKUP(A1141,SITE3!$C$4:$C$1223,SITE3!$F$4:$F$1223)),_xlpm.cleanRaw,SUBSTITUTE(_xlpm.raw,"_PIN","."),_xlpm.mainPart,MID(_xlpm.cleanRaw,2,FIND(".",_xlpm.cleanRaw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804019</v>
      </c>
      <c r="H1141" t="str">
        <f>_xlfn.LET(_xlpm.raw,_xlfn.XLOOKUP(A1141,SITE5!$C$4:$C$1223,SITE5!$E$4:$E$1223,_xlfn.XLOOKUP(A1141,SITE5!$C$4:$C$1223,SITE5!$F$4:$F$1223)),_xlpm.cleanRaw,SUBSTITUTE(_xlpm.raw,"_PIN","."),_xlpm.mainPart,MID(_xlpm.cleanRaw,2,FIND(".",_xlpm.cleanRaw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I1141" t="str">
        <f>_xlfn.LET(_xlpm.raw,_xlfn.XLOOKUP(A1141,SITE5!$C$4:$C$1223,SITE5!$E$4:$E$1223,_xlfn.XLOOKUP(A1141,SITE5!$C$4:$C$1223,SITE5!$F$4:$F$1223)),_xlpm.cleanRaw,SUBSTITUTE(_xlpm.raw,"_PIN","."),_xlpm.mainPart,MID(_xlpm.cleanRaw,2,FIND(".",_xlpm.cleanRaw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J1141" t="str">
        <f>""</f>
        <v/>
      </c>
      <c r="K1141" t="str">
        <f t="shared" si="17"/>
        <v>AV20;DDR1_CLK_N[3];;65.8368;6.58368;607019;804019;703019;703019;</v>
      </c>
    </row>
    <row r="1142" spans="1:11">
      <c r="A1142" t="s">
        <v>4033</v>
      </c>
      <c r="B1142" t="str">
        <f>_xlfn.XLOOKUP(A1142,SITE1!$S$4:$S$1223,SITE1!$T$4:$T$1223)</f>
        <v>VSS</v>
      </c>
      <c r="C1142" t="str" cm="1">
        <f t="array" ref="C1142">_xlfn.TEXTJOIN(",",TRUE,_xlfn.UNIQUE(TRANSPOSE(_xlfn.MAP(_xlfn.XLOOKUP(A1142,SITE1!$C$4:$C$1223,SITE1!$G$4:$L$1223),_xlfn.LAMBDA(_xlpm.x,IF(_xlpm.x&lt;&gt;"",TRIM(CLEAN(LEFT(_xlpm.x,FIND(".",_xlpm.x &amp; ".")-1))),""))))))</f>
        <v/>
      </c>
      <c r="D1142">
        <v>62.544960000000003</v>
      </c>
      <c r="E1142">
        <v>6.5836800000000002</v>
      </c>
      <c r="F1142" t="str">
        <f>_xlfn.LET(_xlpm.raw,_xlfn.XLOOKUP(A1142,SITE1!$C$4:$C$1223,SITE1!$E$4:$E$1223,_xlfn.XLOOKUP(A1142,SITE1!$C$4:$C$1223,SITE1!$F$4:$F$1223)),_xlpm.cleanRaw,SUBSTITUTE(SUBSTITUTE(_xlpm.raw,"_PIN","."),"PIN","."),_xlpm.mainPart,MID(_xlpm.cleanRaw,2,FIND(".",_xlpm.cleanRaw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2" t="str">
        <f>_xlfn.LET(_xlpm.raw,_xlfn.XLOOKUP(A1142,SITE3!$C$4:$C$1223,SITE3!$E$4:$E$1223,_xlfn.XLOOKUP(A1142,SITE3!$C$4:$C$1223,SITE3!$F$4:$F$1223)),_xlpm.cleanRaw,SUBSTITUTE(_xlpm.raw,"_PIN","."),_xlpm.mainPart,MID(_xlpm.cleanRaw,2,FIND(".",_xlpm.cleanRaw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2" t="str">
        <f>_xlfn.LET(_xlpm.raw,_xlfn.XLOOKUP(A1142,SITE5!$C$4:$C$1223,SITE5!$E$4:$E$1223,_xlfn.XLOOKUP(A1142,SITE5!$C$4:$C$1223,SITE5!$F$4:$F$1223)),_xlpm.cleanRaw,SUBSTITUTE(_xlpm.raw,"_PIN","."),_xlpm.mainPart,MID(_xlpm.cleanRaw,2,FIND(".",_xlpm.cleanRaw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2" t="str">
        <f>_xlfn.LET(_xlpm.raw,_xlfn.XLOOKUP(A1142,SITE5!$C$4:$C$1223,SITE5!$E$4:$E$1223,_xlfn.XLOOKUP(A1142,SITE5!$C$4:$C$1223,SITE5!$F$4:$F$1223)),_xlpm.cleanRaw,SUBSTITUTE(_xlpm.raw,"_PIN","."),_xlpm.mainPart,MID(_xlpm.cleanRaw,2,FIND(".",_xlpm.cleanRaw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2" t="str">
        <f>""</f>
        <v/>
      </c>
      <c r="K1142" t="str">
        <f t="shared" si="17"/>
        <v>AV21;VSS;;62.54496;6.58368;;;;;</v>
      </c>
    </row>
    <row r="1143" spans="1:11">
      <c r="A1143" t="s">
        <v>1252</v>
      </c>
      <c r="B1143" t="str">
        <f>_xlfn.XLOOKUP(A1143,SITE1!$S$4:$S$1223,SITE1!$T$4:$T$1223)</f>
        <v>DDR1_CLK_P[1]</v>
      </c>
      <c r="C1143" t="str" cm="1">
        <f t="array" ref="C1143">_xlfn.TEXTJOIN(",",TRUE,_xlfn.UNIQUE(TRANSPOSE(_xlfn.MAP(_xlfn.XLOOKUP(A1143,SITE1!$C$4:$C$1223,SITE1!$G$4:$L$1223),_xlfn.LAMBDA(_xlpm.x,IF(_xlpm.x&lt;&gt;"",TRIM(CLEAN(LEFT(_xlpm.x,FIND(".",_xlpm.x &amp; ".")-1))),""))))))</f>
        <v/>
      </c>
      <c r="D1143">
        <v>59.253120000000003</v>
      </c>
      <c r="E1143">
        <v>6.5836800000000002</v>
      </c>
      <c r="F1143" t="str">
        <f>_xlfn.LET(_xlpm.raw,_xlfn.XLOOKUP(A1143,SITE1!$C$4:$C$1223,SITE1!$E$4:$E$1223,_xlfn.XLOOKUP(A1143,SITE1!$C$4:$C$1223,SITE1!$F$4:$F$1223)),_xlpm.cleanRaw,SUBSTITUTE(SUBSTITUTE(_xlpm.raw,"_PIN","."),"PIN","."),_xlpm.mainPart,MID(_xlpm.cleanRaw,2,FIND(".",_xlpm.cleanRaw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1143" t="str">
        <f>_xlfn.LET(_xlpm.raw,_xlfn.XLOOKUP(A1143,SITE3!$C$4:$C$1223,SITE3!$E$4:$E$1223,_xlfn.XLOOKUP(A1143,SITE3!$C$4:$C$1223,SITE3!$F$4:$F$1223)),_xlpm.cleanRaw,SUBSTITUTE(_xlpm.raw,"_PIN","."),_xlpm.mainPart,MID(_xlpm.cleanRaw,2,FIND(".",_xlpm.cleanRaw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803103</v>
      </c>
      <c r="H1143" t="str">
        <f>_xlfn.LET(_xlpm.raw,_xlfn.XLOOKUP(A1143,SITE5!$C$4:$C$1223,SITE5!$E$4:$E$1223,_xlfn.XLOOKUP(A1143,SITE5!$C$4:$C$1223,SITE5!$F$4:$F$1223)),_xlpm.cleanRaw,SUBSTITUTE(_xlpm.raw,"_PIN","."),_xlpm.mainPart,MID(_xlpm.cleanRaw,2,FIND(".",_xlpm.cleanRaw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I1143" t="str">
        <f>_xlfn.LET(_xlpm.raw,_xlfn.XLOOKUP(A1143,SITE5!$C$4:$C$1223,SITE5!$E$4:$E$1223,_xlfn.XLOOKUP(A1143,SITE5!$C$4:$C$1223,SITE5!$F$4:$F$1223)),_xlpm.cleanRaw,SUBSTITUTE(_xlpm.raw,"_PIN","."),_xlpm.mainPart,MID(_xlpm.cleanRaw,2,FIND(".",_xlpm.cleanRaw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J1143" t="str">
        <f>""</f>
        <v/>
      </c>
      <c r="K1143" t="str">
        <f t="shared" si="17"/>
        <v>AV22;DDR1_CLK_P[1];;59.25312;6.58368;607026;803103;703026;703026;</v>
      </c>
    </row>
    <row r="1144" spans="1:11">
      <c r="A1144" t="s">
        <v>3789</v>
      </c>
      <c r="B1144" t="str">
        <f>_xlfn.XLOOKUP(A1144,SITE1!$S$4:$S$1223,SITE1!$T$4:$T$1223)</f>
        <v>VCCDDQ</v>
      </c>
      <c r="C1144" t="str" cm="1">
        <f t="array" ref="C1144">_xlfn.TEXTJOIN(",",TRUE,_xlfn.UNIQUE(TRANSPOSE(_xlfn.MAP(_xlfn.XLOOKUP(A1144,SITE1!$C$4:$C$1223,SITE1!$G$4:$L$1223),_xlfn.LAMBDA(_xlpm.x,IF(_xlpm.x&lt;&gt;"",TRIM(CLEAN(LEFT(_xlpm.x,FIND(".",_xlpm.x &amp; ".")-1))),""))))))</f>
        <v/>
      </c>
      <c r="D1144">
        <v>55.961279999999597</v>
      </c>
      <c r="E1144">
        <v>6.5836800000000002</v>
      </c>
      <c r="F1144" t="str">
        <f>_xlfn.LET(_xlpm.raw,_xlfn.XLOOKUP(A1144,SITE1!$C$4:$C$1223,SITE1!$E$4:$E$1223,_xlfn.XLOOKUP(A1144,SITE1!$C$4:$C$1223,SITE1!$F$4:$F$1223)),_xlpm.cleanRaw,SUBSTITUTE(SUBSTITUTE(_xlpm.raw,"_PIN","."),"PIN","."),_xlpm.mainPart,MID(_xlpm.cleanRaw,2,FIND(".",_xlpm.cleanRaw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4" t="str">
        <f>_xlfn.LET(_xlpm.raw,_xlfn.XLOOKUP(A1144,SITE3!$C$4:$C$1223,SITE3!$E$4:$E$1223,_xlfn.XLOOKUP(A1144,SITE3!$C$4:$C$1223,SITE3!$F$4:$F$1223)),_xlpm.cleanRaw,SUBSTITUTE(_xlpm.raw,"_PIN","."),_xlpm.mainPart,MID(_xlpm.cleanRaw,2,FIND(".",_xlpm.cleanRaw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4" t="str">
        <f>_xlfn.LET(_xlpm.raw,_xlfn.XLOOKUP(A1144,SITE5!$C$4:$C$1223,SITE5!$E$4:$E$1223,_xlfn.XLOOKUP(A1144,SITE5!$C$4:$C$1223,SITE5!$F$4:$F$1223)),_xlpm.cleanRaw,SUBSTITUTE(_xlpm.raw,"_PIN","."),_xlpm.mainPart,MID(_xlpm.cleanRaw,2,FIND(".",_xlpm.cleanRaw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4" t="str">
        <f>_xlfn.LET(_xlpm.raw,_xlfn.XLOOKUP(A1144,SITE5!$C$4:$C$1223,SITE5!$E$4:$E$1223,_xlfn.XLOOKUP(A1144,SITE5!$C$4:$C$1223,SITE5!$F$4:$F$1223)),_xlpm.cleanRaw,SUBSTITUTE(_xlpm.raw,"_PIN","."),_xlpm.mainPart,MID(_xlpm.cleanRaw,2,FIND(".",_xlpm.cleanRaw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4" t="str">
        <f>""</f>
        <v/>
      </c>
      <c r="K1144" t="str">
        <f t="shared" si="17"/>
        <v>AV23;VCCDDQ;;55.9612799999996;6.58368;;;;;</v>
      </c>
    </row>
    <row r="1145" spans="1:11">
      <c r="A1145" t="s">
        <v>886</v>
      </c>
      <c r="B1145" t="str">
        <f>_xlfn.XLOOKUP(A1145,SITE1!$S$4:$S$1223,SITE1!$T$4:$T$1223)</f>
        <v>DDR0_CLK_N[0]</v>
      </c>
      <c r="C1145" t="str" cm="1">
        <f t="array" ref="C1145">_xlfn.TEXTJOIN(",",TRUE,_xlfn.UNIQUE(TRANSPOSE(_xlfn.MAP(_xlfn.XLOOKUP(A1145,SITE1!$C$4:$C$1223,SITE1!$G$4:$L$1223),_xlfn.LAMBDA(_xlpm.x,IF(_xlpm.x&lt;&gt;"",TRIM(CLEAN(LEFT(_xlpm.x,FIND(".",_xlpm.x &amp; ".")-1))),""))))))</f>
        <v/>
      </c>
      <c r="D1145">
        <v>52.669439999999597</v>
      </c>
      <c r="E1145">
        <v>6.5836800000000002</v>
      </c>
      <c r="F1145" t="str">
        <f>_xlfn.LET(_xlpm.raw,_xlfn.XLOOKUP(A1145,SITE1!$C$4:$C$1223,SITE1!$E$4:$E$1223,_xlfn.XLOOKUP(A1145,SITE1!$C$4:$C$1223,SITE1!$F$4:$F$1223)),_xlpm.cleanRaw,SUBSTITUTE(SUBSTITUTE(_xlpm.raw,"_PIN","."),"PIN","."),_xlpm.mainPart,MID(_xlpm.cleanRaw,2,FIND(".",_xlpm.cleanRaw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1145" t="str">
        <f>_xlfn.LET(_xlpm.raw,_xlfn.XLOOKUP(A1145,SITE3!$C$4:$C$1223,SITE3!$E$4:$E$1223,_xlfn.XLOOKUP(A1145,SITE3!$C$4:$C$1223,SITE3!$F$4:$F$1223)),_xlpm.cleanRaw,SUBSTITUTE(_xlpm.raw,"_PIN","."),_xlpm.mainPart,MID(_xlpm.cleanRaw,2,FIND(".",_xlpm.cleanRaw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804022</v>
      </c>
      <c r="H1145" t="str">
        <f>_xlfn.LET(_xlpm.raw,_xlfn.XLOOKUP(A1145,SITE5!$C$4:$C$1223,SITE5!$E$4:$E$1223,_xlfn.XLOOKUP(A1145,SITE5!$C$4:$C$1223,SITE5!$F$4:$F$1223)),_xlpm.cleanRaw,SUBSTITUTE(_xlpm.raw,"_PIN","."),_xlpm.mainPart,MID(_xlpm.cleanRaw,2,FIND(".",_xlpm.cleanRaw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I1145" t="str">
        <f>_xlfn.LET(_xlpm.raw,_xlfn.XLOOKUP(A1145,SITE5!$C$4:$C$1223,SITE5!$E$4:$E$1223,_xlfn.XLOOKUP(A1145,SITE5!$C$4:$C$1223,SITE5!$F$4:$F$1223)),_xlpm.cleanRaw,SUBSTITUTE(_xlpm.raw,"_PIN","."),_xlpm.mainPart,MID(_xlpm.cleanRaw,2,FIND(".",_xlpm.cleanRaw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J1145" t="str">
        <f>""</f>
        <v/>
      </c>
      <c r="K1145" t="str">
        <f t="shared" si="17"/>
        <v>AV24;DDR0_CLK_N[0];;52.6694399999996;6.58368;606110;804022;704110;704110;</v>
      </c>
    </row>
    <row r="1146" spans="1:11">
      <c r="A1146" t="s">
        <v>1085</v>
      </c>
      <c r="B1146" t="str">
        <f>_xlfn.XLOOKUP(A1146,SITE1!$S$4:$S$1223,SITE1!$T$4:$T$1223)</f>
        <v>DDR0_MA[4]</v>
      </c>
      <c r="C1146" t="str" cm="1">
        <f t="array" ref="C1146">_xlfn.TEXTJOIN(",",TRUE,_xlfn.UNIQUE(TRANSPOSE(_xlfn.MAP(_xlfn.XLOOKUP(A1146,SITE1!$C$4:$C$1223,SITE1!$G$4:$L$1223),_xlfn.LAMBDA(_xlpm.x,IF(_xlpm.x&lt;&gt;"",TRIM(CLEAN(LEFT(_xlpm.x,FIND(".",_xlpm.x &amp; ".")-1))),""))))))</f>
        <v/>
      </c>
      <c r="D1146">
        <v>49.377599999999603</v>
      </c>
      <c r="E1146">
        <v>6.5836800000000002</v>
      </c>
      <c r="F1146" t="str">
        <f>_xlfn.LET(_xlpm.raw,_xlfn.XLOOKUP(A1146,SITE1!$C$4:$C$1223,SITE1!$E$4:$E$1223,_xlfn.XLOOKUP(A1146,SITE1!$C$4:$C$1223,SITE1!$F$4:$F$1223)),_xlpm.cleanRaw,SUBSTITUTE(SUBSTITUTE(_xlpm.raw,"_PIN","."),"PIN","."),_xlpm.mainPart,MID(_xlpm.cleanRaw,2,FIND(".",_xlpm.cleanRaw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1146" t="str">
        <f>_xlfn.LET(_xlpm.raw,_xlfn.XLOOKUP(A1146,SITE3!$C$4:$C$1223,SITE3!$E$4:$E$1223,_xlfn.XLOOKUP(A1146,SITE3!$C$4:$C$1223,SITE3!$F$4:$F$1223)),_xlpm.cleanRaw,SUBSTITUTE(_xlpm.raw,"_PIN","."),_xlpm.mainPart,MID(_xlpm.cleanRaw,2,FIND(".",_xlpm.cleanRaw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805082</v>
      </c>
      <c r="H1146" t="str">
        <f>_xlfn.LET(_xlpm.raw,_xlfn.XLOOKUP(A1146,SITE5!$C$4:$C$1223,SITE5!$E$4:$E$1223,_xlfn.XLOOKUP(A1146,SITE5!$C$4:$C$1223,SITE5!$F$4:$F$1223)),_xlpm.cleanRaw,SUBSTITUTE(_xlpm.raw,"_PIN","."),_xlpm.mainPart,MID(_xlpm.cleanRaw,2,FIND(".",_xlpm.cleanRaw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I1146" t="str">
        <f>_xlfn.LET(_xlpm.raw,_xlfn.XLOOKUP(A1146,SITE5!$C$4:$C$1223,SITE5!$E$4:$E$1223,_xlfn.XLOOKUP(A1146,SITE5!$C$4:$C$1223,SITE5!$F$4:$F$1223)),_xlpm.cleanRaw,SUBSTITUTE(_xlpm.raw,"_PIN","."),_xlpm.mainPart,MID(_xlpm.cleanRaw,2,FIND(".",_xlpm.cleanRaw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J1146" t="str">
        <f>""</f>
        <v/>
      </c>
      <c r="K1146" t="str">
        <f t="shared" si="17"/>
        <v>AV25;DDR0_MA[4];;49.3775999999996;6.58368;607004;805082;702078;702078;</v>
      </c>
    </row>
    <row r="1147" spans="1:11">
      <c r="A1147" t="s">
        <v>1097</v>
      </c>
      <c r="B1147" t="str">
        <f>_xlfn.XLOOKUP(A1147,SITE1!$S$4:$S$1223,SITE1!$T$4:$T$1223)</f>
        <v>DDR0_MA[6]</v>
      </c>
      <c r="C1147" t="str" cm="1">
        <f t="array" ref="C1147">_xlfn.TEXTJOIN(",",TRUE,_xlfn.UNIQUE(TRANSPOSE(_xlfn.MAP(_xlfn.XLOOKUP(A1147,SITE1!$C$4:$C$1223,SITE1!$G$4:$L$1223),_xlfn.LAMBDA(_xlpm.x,IF(_xlpm.x&lt;&gt;"",TRIM(CLEAN(LEFT(_xlpm.x,FIND(".",_xlpm.x &amp; ".")-1))),""))))))</f>
        <v/>
      </c>
      <c r="D1147">
        <v>46.085759999999603</v>
      </c>
      <c r="E1147">
        <v>6.5836800000000002</v>
      </c>
      <c r="F1147" t="str">
        <f>_xlfn.LET(_xlpm.raw,_xlfn.XLOOKUP(A1147,SITE1!$C$4:$C$1223,SITE1!$E$4:$E$1223,_xlfn.XLOOKUP(A1147,SITE1!$C$4:$C$1223,SITE1!$F$4:$F$1223)),_xlpm.cleanRaw,SUBSTITUTE(SUBSTITUTE(_xlpm.raw,"_PIN","."),"PIN","."),_xlpm.mainPart,MID(_xlpm.cleanRaw,2,FIND(".",_xlpm.cleanRaw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1147" t="str">
        <f>_xlfn.LET(_xlpm.raw,_xlfn.XLOOKUP(A1147,SITE3!$C$4:$C$1223,SITE3!$E$4:$E$1223,_xlfn.XLOOKUP(A1147,SITE3!$C$4:$C$1223,SITE3!$F$4:$F$1223)),_xlpm.cleanRaw,SUBSTITUTE(_xlpm.raw,"_PIN","."),_xlpm.mainPart,MID(_xlpm.cleanRaw,2,FIND(".",_xlpm.cleanRaw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803127</v>
      </c>
      <c r="H1147" t="str">
        <f>_xlfn.LET(_xlpm.raw,_xlfn.XLOOKUP(A1147,SITE5!$C$4:$C$1223,SITE5!$E$4:$E$1223,_xlfn.XLOOKUP(A1147,SITE5!$C$4:$C$1223,SITE5!$F$4:$F$1223)),_xlpm.cleanRaw,SUBSTITUTE(_xlpm.raw,"_PIN","."),_xlpm.mainPart,MID(_xlpm.cleanRaw,2,FIND(".",_xlpm.cleanRaw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I1147" t="str">
        <f>_xlfn.LET(_xlpm.raw,_xlfn.XLOOKUP(A1147,SITE5!$C$4:$C$1223,SITE5!$E$4:$E$1223,_xlfn.XLOOKUP(A1147,SITE5!$C$4:$C$1223,SITE5!$F$4:$F$1223)),_xlpm.cleanRaw,SUBSTITUTE(_xlpm.raw,"_PIN","."),_xlpm.mainPart,MID(_xlpm.cleanRaw,2,FIND(".",_xlpm.cleanRaw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J1147" t="str">
        <f>""</f>
        <v/>
      </c>
      <c r="K1147" t="str">
        <f t="shared" si="17"/>
        <v>AV26;DDR0_MA[6];;46.0857599999996;6.58368;606086;803127;702066;702066;</v>
      </c>
    </row>
    <row r="1148" spans="1:11">
      <c r="A1148" t="s">
        <v>1043</v>
      </c>
      <c r="B1148" t="str">
        <f>_xlfn.XLOOKUP(A1148,SITE1!$S$4:$S$1223,SITE1!$T$4:$T$1223)</f>
        <v>DDR0_MA[11]</v>
      </c>
      <c r="C1148" t="str" cm="1">
        <f t="array" ref="C1148">_xlfn.TEXTJOIN(",",TRUE,_xlfn.UNIQUE(TRANSPOSE(_xlfn.MAP(_xlfn.XLOOKUP(A1148,SITE1!$C$4:$C$1223,SITE1!$G$4:$L$1223),_xlfn.LAMBDA(_xlpm.x,IF(_xlpm.x&lt;&gt;"",TRIM(CLEAN(LEFT(_xlpm.x,FIND(".",_xlpm.x &amp; ".")-1))),""))))))</f>
        <v/>
      </c>
      <c r="D1148">
        <v>42.793919999999602</v>
      </c>
      <c r="E1148">
        <v>6.5836800000000002</v>
      </c>
      <c r="F1148" t="str">
        <f>_xlfn.LET(_xlpm.raw,_xlfn.XLOOKUP(A1148,SITE1!$C$4:$C$1223,SITE1!$E$4:$E$1223,_xlfn.XLOOKUP(A1148,SITE1!$C$4:$C$1223,SITE1!$F$4:$F$1223)),_xlpm.cleanRaw,SUBSTITUTE(SUBSTITUTE(_xlpm.raw,"_PIN","."),"PIN","."),_xlpm.mainPart,MID(_xlpm.cleanRaw,2,FIND(".",_xlpm.cleanRaw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1148" t="str">
        <f>_xlfn.LET(_xlpm.raw,_xlfn.XLOOKUP(A1148,SITE3!$C$4:$C$1223,SITE3!$E$4:$E$1223,_xlfn.XLOOKUP(A1148,SITE3!$C$4:$C$1223,SITE3!$F$4:$F$1223)),_xlpm.cleanRaw,SUBSTITUTE(_xlpm.raw,"_PIN","."),_xlpm.mainPart,MID(_xlpm.cleanRaw,2,FIND(".",_xlpm.cleanRaw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803128</v>
      </c>
      <c r="H1148" t="str">
        <f>_xlfn.LET(_xlpm.raw,_xlfn.XLOOKUP(A1148,SITE5!$C$4:$C$1223,SITE5!$E$4:$E$1223,_xlfn.XLOOKUP(A1148,SITE5!$C$4:$C$1223,SITE5!$F$4:$F$1223)),_xlpm.cleanRaw,SUBSTITUTE(_xlpm.raw,"_PIN","."),_xlpm.mainPart,MID(_xlpm.cleanRaw,2,FIND(".",_xlpm.cleanRaw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I1148" t="str">
        <f>_xlfn.LET(_xlpm.raw,_xlfn.XLOOKUP(A1148,SITE5!$C$4:$C$1223,SITE5!$E$4:$E$1223,_xlfn.XLOOKUP(A1148,SITE5!$C$4:$C$1223,SITE5!$F$4:$F$1223)),_xlpm.cleanRaw,SUBSTITUTE(_xlpm.raw,"_PIN","."),_xlpm.mainPart,MID(_xlpm.cleanRaw,2,FIND(".",_xlpm.cleanRaw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J1148" t="str">
        <f>""</f>
        <v/>
      </c>
      <c r="K1148" t="str">
        <f t="shared" si="17"/>
        <v>AV27;DDR0_MA[11];;42.7939199999996;6.58368;606085;803128;702065;702065;</v>
      </c>
    </row>
    <row r="1149" spans="1:11">
      <c r="A1149" t="s">
        <v>1049</v>
      </c>
      <c r="B1149" t="str">
        <f>_xlfn.XLOOKUP(A1149,SITE1!$S$4:$S$1223,SITE1!$T$4:$T$1223)</f>
        <v>DDR0_MA[12]</v>
      </c>
      <c r="C1149" t="str" cm="1">
        <f t="array" ref="C1149">_xlfn.TEXTJOIN(",",TRUE,_xlfn.UNIQUE(TRANSPOSE(_xlfn.MAP(_xlfn.XLOOKUP(A1149,SITE1!$C$4:$C$1223,SITE1!$G$4:$L$1223),_xlfn.LAMBDA(_xlpm.x,IF(_xlpm.x&lt;&gt;"",TRIM(CLEAN(LEFT(_xlpm.x,FIND(".",_xlpm.x &amp; ".")-1))),""))))))</f>
        <v/>
      </c>
      <c r="D1149">
        <v>39.502079999999999</v>
      </c>
      <c r="E1149">
        <v>6.5836800000000002</v>
      </c>
      <c r="F1149" t="str">
        <f>_xlfn.LET(_xlpm.raw,_xlfn.XLOOKUP(A1149,SITE1!$C$4:$C$1223,SITE1!$E$4:$E$1223,_xlfn.XLOOKUP(A1149,SITE1!$C$4:$C$1223,SITE1!$F$4:$F$1223)),_xlpm.cleanRaw,SUBSTITUTE(SUBSTITUTE(_xlpm.raw,"_PIN","."),"PIN","."),_xlpm.mainPart,MID(_xlpm.cleanRaw,2,FIND(".",_xlpm.cleanRaw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1149" t="str">
        <f>_xlfn.LET(_xlpm.raw,_xlfn.XLOOKUP(A1149,SITE3!$C$4:$C$1223,SITE3!$E$4:$E$1223,_xlfn.XLOOKUP(A1149,SITE3!$C$4:$C$1223,SITE3!$F$4:$F$1223)),_xlpm.cleanRaw,SUBSTITUTE(_xlpm.raw,"_PIN","."),_xlpm.mainPart,MID(_xlpm.cleanRaw,2,FIND(".",_xlpm.cleanRaw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802045</v>
      </c>
      <c r="H1149" t="str">
        <f>_xlfn.LET(_xlpm.raw,_xlfn.XLOOKUP(A1149,SITE5!$C$4:$C$1223,SITE5!$E$4:$E$1223,_xlfn.XLOOKUP(A1149,SITE5!$C$4:$C$1223,SITE5!$F$4:$F$1223)),_xlpm.cleanRaw,SUBSTITUTE(_xlpm.raw,"_PIN","."),_xlpm.mainPart,MID(_xlpm.cleanRaw,2,FIND(".",_xlpm.cleanRaw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I1149" t="str">
        <f>_xlfn.LET(_xlpm.raw,_xlfn.XLOOKUP(A1149,SITE5!$C$4:$C$1223,SITE5!$E$4:$E$1223,_xlfn.XLOOKUP(A1149,SITE5!$C$4:$C$1223,SITE5!$F$4:$F$1223)),_xlpm.cleanRaw,SUBSTITUTE(_xlpm.raw,"_PIN","."),_xlpm.mainPart,MID(_xlpm.cleanRaw,2,FIND(".",_xlpm.cleanRaw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J1149" t="str">
        <f>""</f>
        <v/>
      </c>
      <c r="K1149" t="str">
        <f t="shared" si="17"/>
        <v>AV28;DDR0_MA[12];;39.50208;6.58368;604002;802045;702043;702043;</v>
      </c>
    </row>
    <row r="1150" spans="1:11">
      <c r="A1150" t="s">
        <v>849</v>
      </c>
      <c r="B1150" t="str">
        <f>_xlfn.XLOOKUP(A1150,SITE1!$S$4:$S$1223,SITE1!$T$4:$T$1223)</f>
        <v>DDR0_BG0</v>
      </c>
      <c r="C1150" t="str" cm="1">
        <f t="array" ref="C1150">_xlfn.TEXTJOIN(",",TRUE,_xlfn.UNIQUE(TRANSPOSE(_xlfn.MAP(_xlfn.XLOOKUP(A1150,SITE1!$C$4:$C$1223,SITE1!$G$4:$L$1223),_xlfn.LAMBDA(_xlpm.x,IF(_xlpm.x&lt;&gt;"",TRIM(CLEAN(LEFT(_xlpm.x,FIND(".",_xlpm.x &amp; ".")-1))),""))))))</f>
        <v/>
      </c>
      <c r="D1150">
        <v>36.210239999999999</v>
      </c>
      <c r="E1150">
        <v>6.5836800000000002</v>
      </c>
      <c r="F1150" t="str">
        <f>_xlfn.LET(_xlpm.raw,_xlfn.XLOOKUP(A1150,SITE1!$C$4:$C$1223,SITE1!$E$4:$E$1223,_xlfn.XLOOKUP(A1150,SITE1!$C$4:$C$1223,SITE1!$F$4:$F$1223)),_xlpm.cleanRaw,SUBSTITUTE(SUBSTITUTE(_xlpm.raw,"_PIN","."),"PIN","."),_xlpm.mainPart,MID(_xlpm.cleanRaw,2,FIND(".",_xlpm.cleanRaw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1150" t="str">
        <f>_xlfn.LET(_xlpm.raw,_xlfn.XLOOKUP(A1150,SITE3!$C$4:$C$1223,SITE3!$E$4:$E$1223,_xlfn.XLOOKUP(A1150,SITE3!$C$4:$C$1223,SITE3!$F$4:$F$1223)),_xlpm.cleanRaw,SUBSTITUTE(_xlpm.raw,"_PIN","."),_xlpm.mainPart,MID(_xlpm.cleanRaw,2,FIND(".",_xlpm.cleanRaw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802078</v>
      </c>
      <c r="H1150" t="str">
        <f>_xlfn.LET(_xlpm.raw,_xlfn.XLOOKUP(A1150,SITE5!$C$4:$C$1223,SITE5!$E$4:$E$1223,_xlfn.XLOOKUP(A1150,SITE5!$C$4:$C$1223,SITE5!$F$4:$F$1223)),_xlpm.cleanRaw,SUBSTITUTE(_xlpm.raw,"_PIN","."),_xlpm.mainPart,MID(_xlpm.cleanRaw,2,FIND(".",_xlpm.cleanRaw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I1150" t="str">
        <f>_xlfn.LET(_xlpm.raw,_xlfn.XLOOKUP(A1150,SITE5!$C$4:$C$1223,SITE5!$E$4:$E$1223,_xlfn.XLOOKUP(A1150,SITE5!$C$4:$C$1223,SITE5!$F$4:$F$1223)),_xlpm.cleanRaw,SUBSTITUTE(_xlpm.raw,"_PIN","."),_xlpm.mainPart,MID(_xlpm.cleanRaw,2,FIND(".",_xlpm.cleanRaw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J1150" t="str">
        <f>""</f>
        <v/>
      </c>
      <c r="K1150" t="str">
        <f t="shared" si="17"/>
        <v>AV29;DDR0_BG0;;36.21024;6.58368;604004;802078;702041;702041;</v>
      </c>
    </row>
    <row r="1151" spans="1:11">
      <c r="A1151" t="s">
        <v>874</v>
      </c>
      <c r="B1151" t="str">
        <f>_xlfn.XLOOKUP(A1151,SITE1!$S$4:$S$1223,SITE1!$T$4:$T$1223)</f>
        <v>DDR0_CKE[2]</v>
      </c>
      <c r="C1151" t="str" cm="1">
        <f t="array" ref="C1151">_xlfn.TEXTJOIN(",",TRUE,_xlfn.UNIQUE(TRANSPOSE(_xlfn.MAP(_xlfn.XLOOKUP(A1151,SITE1!$C$4:$C$1223,SITE1!$G$4:$L$1223),_xlfn.LAMBDA(_xlpm.x,IF(_xlpm.x&lt;&gt;"",TRIM(CLEAN(LEFT(_xlpm.x,FIND(".",_xlpm.x &amp; ".")-1))),""))))))</f>
        <v/>
      </c>
      <c r="D1151">
        <v>32.918399999999998</v>
      </c>
      <c r="E1151">
        <v>6.5836800000000002</v>
      </c>
      <c r="F1151" t="str">
        <f>_xlfn.LET(_xlpm.raw,_xlfn.XLOOKUP(A1151,SITE1!$C$4:$C$1223,SITE1!$E$4:$E$1223,_xlfn.XLOOKUP(A1151,SITE1!$C$4:$C$1223,SITE1!$F$4:$F$1223)),_xlpm.cleanRaw,SUBSTITUTE(SUBSTITUTE(_xlpm.raw,"_PIN","."),"PIN","."),_xlpm.mainPart,MID(_xlpm.cleanRaw,2,FIND(".",_xlpm.cleanRaw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1151" t="str">
        <f>_xlfn.LET(_xlpm.raw,_xlfn.XLOOKUP(A1151,SITE3!$C$4:$C$1223,SITE3!$E$4:$E$1223,_xlfn.XLOOKUP(A1151,SITE3!$C$4:$C$1223,SITE3!$F$4:$F$1223)),_xlpm.cleanRaw,SUBSTITUTE(_xlpm.raw,"_PIN","."),_xlpm.mainPart,MID(_xlpm.cleanRaw,2,FIND(".",_xlpm.cleanRaw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801017</v>
      </c>
      <c r="H1151" t="str">
        <f>_xlfn.LET(_xlpm.raw,_xlfn.XLOOKUP(A1151,SITE5!$C$4:$C$1223,SITE5!$E$4:$E$1223,_xlfn.XLOOKUP(A1151,SITE5!$C$4:$C$1223,SITE5!$F$4:$F$1223)),_xlpm.cleanRaw,SUBSTITUTE(_xlpm.raw,"_PIN","."),_xlpm.mainPart,MID(_xlpm.cleanRaw,2,FIND(".",_xlpm.cleanRaw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I1151" t="str">
        <f>_xlfn.LET(_xlpm.raw,_xlfn.XLOOKUP(A1151,SITE5!$C$4:$C$1223,SITE5!$E$4:$E$1223,_xlfn.XLOOKUP(A1151,SITE5!$C$4:$C$1223,SITE5!$F$4:$F$1223)),_xlpm.cleanRaw,SUBSTITUTE(_xlpm.raw,"_PIN","."),_xlpm.mainPart,MID(_xlpm.cleanRaw,2,FIND(".",_xlpm.cleanRaw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J1151" t="str">
        <f>""</f>
        <v/>
      </c>
      <c r="K1151" t="str">
        <f t="shared" si="17"/>
        <v>AV30;DDR0_CKE[2];;32.9184;6.58368;604031;801017;704124;704124;</v>
      </c>
    </row>
    <row r="1152" spans="1:11">
      <c r="A1152" t="s">
        <v>880</v>
      </c>
      <c r="B1152" t="str">
        <f>_xlfn.XLOOKUP(A1152,SITE1!$S$4:$S$1223,SITE1!$T$4:$T$1223)</f>
        <v>DDR0_CKE[3]</v>
      </c>
      <c r="C1152" t="str" cm="1">
        <f t="array" ref="C1152">_xlfn.TEXTJOIN(",",TRUE,_xlfn.UNIQUE(TRANSPOSE(_xlfn.MAP(_xlfn.XLOOKUP(A1152,SITE1!$C$4:$C$1223,SITE1!$G$4:$L$1223),_xlfn.LAMBDA(_xlpm.x,IF(_xlpm.x&lt;&gt;"",TRIM(CLEAN(LEFT(_xlpm.x,FIND(".",_xlpm.x &amp; ".")-1))),""))))))</f>
        <v/>
      </c>
      <c r="D1152">
        <v>29.626560000000001</v>
      </c>
      <c r="E1152">
        <v>6.5836800000000002</v>
      </c>
      <c r="F1152" t="str">
        <f>_xlfn.LET(_xlpm.raw,_xlfn.XLOOKUP(A1152,SITE1!$C$4:$C$1223,SITE1!$E$4:$E$1223,_xlfn.XLOOKUP(A1152,SITE1!$C$4:$C$1223,SITE1!$F$4:$F$1223)),_xlpm.cleanRaw,SUBSTITUTE(SUBSTITUTE(_xlpm.raw,"_PIN","."),"PIN","."),_xlpm.mainPart,MID(_xlpm.cleanRaw,2,FIND(".",_xlpm.cleanRaw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1152" t="str">
        <f>_xlfn.LET(_xlpm.raw,_xlfn.XLOOKUP(A1152,SITE3!$C$4:$C$1223,SITE3!$E$4:$E$1223,_xlfn.XLOOKUP(A1152,SITE3!$C$4:$C$1223,SITE3!$F$4:$F$1223)),_xlpm.cleanRaw,SUBSTITUTE(_xlpm.raw,"_PIN","."),_xlpm.mainPart,MID(_xlpm.cleanRaw,2,FIND(".",_xlpm.cleanRaw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801025</v>
      </c>
      <c r="H1152" t="str">
        <f>_xlfn.LET(_xlpm.raw,_xlfn.XLOOKUP(A1152,SITE5!$C$4:$C$1223,SITE5!$E$4:$E$1223,_xlfn.XLOOKUP(A1152,SITE5!$C$4:$C$1223,SITE5!$F$4:$F$1223)),_xlpm.cleanRaw,SUBSTITUTE(_xlpm.raw,"_PIN","."),_xlpm.mainPart,MID(_xlpm.cleanRaw,2,FIND(".",_xlpm.cleanRaw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I1152" t="str">
        <f>_xlfn.LET(_xlpm.raw,_xlfn.XLOOKUP(A1152,SITE5!$C$4:$C$1223,SITE5!$E$4:$E$1223,_xlfn.XLOOKUP(A1152,SITE5!$C$4:$C$1223,SITE5!$F$4:$F$1223)),_xlpm.cleanRaw,SUBSTITUTE(_xlpm.raw,"_PIN","."),_xlpm.mainPart,MID(_xlpm.cleanRaw,2,FIND(".",_xlpm.cleanRaw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J1152" t="str">
        <f>""</f>
        <v/>
      </c>
      <c r="K1152" t="str">
        <f t="shared" si="17"/>
        <v>AV31;DDR0_CKE[3];;29.62656;6.58368;604032;801025;706031;706031;</v>
      </c>
    </row>
    <row r="1153" spans="1:11">
      <c r="A1153" t="s">
        <v>4034</v>
      </c>
      <c r="B1153" t="str">
        <f>_xlfn.XLOOKUP(A1153,SITE1!$S$4:$S$1223,SITE1!$T$4:$T$1223)</f>
        <v>VSS</v>
      </c>
      <c r="C1153" t="str" cm="1">
        <f t="array" ref="C1153">_xlfn.TEXTJOIN(",",TRUE,_xlfn.UNIQUE(TRANSPOSE(_xlfn.MAP(_xlfn.XLOOKUP(A1153,SITE1!$C$4:$C$1223,SITE1!$G$4:$L$1223),_xlfn.LAMBDA(_xlpm.x,IF(_xlpm.x&lt;&gt;"",TRIM(CLEAN(LEFT(_xlpm.x,FIND(".",_xlpm.x &amp; ".")-1))),""))))))</f>
        <v/>
      </c>
      <c r="D1153">
        <v>26.334719999999901</v>
      </c>
      <c r="E1153">
        <v>6.5836800000000002</v>
      </c>
      <c r="F1153" t="str">
        <f>_xlfn.LET(_xlpm.raw,_xlfn.XLOOKUP(A1153,SITE1!$C$4:$C$1223,SITE1!$E$4:$E$1223,_xlfn.XLOOKUP(A1153,SITE1!$C$4:$C$1223,SITE1!$F$4:$F$1223)),_xlpm.cleanRaw,SUBSTITUTE(SUBSTITUTE(_xlpm.raw,"_PIN","."),"PIN","."),_xlpm.mainPart,MID(_xlpm.cleanRaw,2,FIND(".",_xlpm.cleanRaw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3" t="str">
        <f>_xlfn.LET(_xlpm.raw,_xlfn.XLOOKUP(A1153,SITE3!$C$4:$C$1223,SITE3!$E$4:$E$1223,_xlfn.XLOOKUP(A1153,SITE3!$C$4:$C$1223,SITE3!$F$4:$F$1223)),_xlpm.cleanRaw,SUBSTITUTE(_xlpm.raw,"_PIN","."),_xlpm.mainPart,MID(_xlpm.cleanRaw,2,FIND(".",_xlpm.cleanRaw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3" t="str">
        <f>_xlfn.LET(_xlpm.raw,_xlfn.XLOOKUP(A1153,SITE5!$C$4:$C$1223,SITE5!$E$4:$E$1223,_xlfn.XLOOKUP(A1153,SITE5!$C$4:$C$1223,SITE5!$F$4:$F$1223)),_xlpm.cleanRaw,SUBSTITUTE(_xlpm.raw,"_PIN","."),_xlpm.mainPart,MID(_xlpm.cleanRaw,2,FIND(".",_xlpm.cleanRaw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3" t="str">
        <f>_xlfn.LET(_xlpm.raw,_xlfn.XLOOKUP(A1153,SITE5!$C$4:$C$1223,SITE5!$E$4:$E$1223,_xlfn.XLOOKUP(A1153,SITE5!$C$4:$C$1223,SITE5!$F$4:$F$1223)),_xlpm.cleanRaw,SUBSTITUTE(_xlpm.raw,"_PIN","."),_xlpm.mainPart,MID(_xlpm.cleanRaw,2,FIND(".",_xlpm.cleanRaw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3" t="str">
        <f>""</f>
        <v/>
      </c>
      <c r="K1153" t="str">
        <f t="shared" si="17"/>
        <v>AV32;VSS;;26.3347199999999;6.58368;;;;;</v>
      </c>
    </row>
    <row r="1154" spans="1:11">
      <c r="A1154" t="s">
        <v>1655</v>
      </c>
      <c r="B1154" t="str">
        <f>_xlfn.XLOOKUP(A1154,SITE1!$S$4:$S$1223,SITE1!$T$4:$T$1223)</f>
        <v>DDRDQ_IL03_NIL05[2]</v>
      </c>
      <c r="C1154" t="str" cm="1">
        <f t="array" ref="C1154">_xlfn.TEXTJOIN(",",TRUE,_xlfn.UNIQUE(TRANSPOSE(_xlfn.MAP(_xlfn.XLOOKUP(A1154,SITE1!$C$4:$C$1223,SITE1!$G$4:$L$1223),_xlfn.LAMBDA(_xlpm.x,IF(_xlpm.x&lt;&gt;"",TRIM(CLEAN(LEFT(_xlpm.x,FIND(".",_xlpm.x &amp; ".")-1))),""))))))</f>
        <v/>
      </c>
      <c r="D1154">
        <v>23.04288</v>
      </c>
      <c r="E1154">
        <v>6.5836800000000002</v>
      </c>
      <c r="F1154" t="str">
        <f>_xlfn.LET(_xlpm.raw,_xlfn.XLOOKUP(A1154,SITE1!$C$4:$C$1223,SITE1!$E$4:$E$1223,_xlfn.XLOOKUP(A1154,SITE1!$C$4:$C$1223,SITE1!$F$4:$F$1223)),_xlpm.cleanRaw,SUBSTITUTE(SUBSTITUTE(_xlpm.raw,"_PIN","."),"PIN","."),_xlpm.mainPart,MID(_xlpm.cleanRaw,2,FIND(".",_xlpm.cleanRaw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1154" t="str">
        <f>_xlfn.LET(_xlpm.raw,_xlfn.XLOOKUP(A1154,SITE3!$C$4:$C$1223,SITE3!$E$4:$E$1223,_xlfn.XLOOKUP(A1154,SITE3!$C$4:$C$1223,SITE3!$F$4:$F$1223)),_xlpm.cleanRaw,SUBSTITUTE(_xlpm.raw,"_PIN","."),_xlpm.mainPart,MID(_xlpm.cleanRaw,2,FIND(".",_xlpm.cleanRaw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803120</v>
      </c>
      <c r="H1154" t="str">
        <f>_xlfn.LET(_xlpm.raw,_xlfn.XLOOKUP(A1154,SITE5!$C$4:$C$1223,SITE5!$E$4:$E$1223,_xlfn.XLOOKUP(A1154,SITE5!$C$4:$C$1223,SITE5!$F$4:$F$1223)),_xlpm.cleanRaw,SUBSTITUTE(_xlpm.raw,"_PIN","."),_xlpm.mainPart,MID(_xlpm.cleanRaw,2,FIND(".",_xlpm.cleanRaw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I1154" t="str">
        <f>_xlfn.LET(_xlpm.raw,_xlfn.XLOOKUP(A1154,SITE5!$C$4:$C$1223,SITE5!$E$4:$E$1223,_xlfn.XLOOKUP(A1154,SITE5!$C$4:$C$1223,SITE5!$F$4:$F$1223)),_xlpm.cleanRaw,SUBSTITUTE(_xlpm.raw,"_PIN","."),_xlpm.mainPart,MID(_xlpm.cleanRaw,2,FIND(".",_xlpm.cleanRaw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J1154" t="str">
        <f>""</f>
        <v/>
      </c>
      <c r="K1154" t="str">
        <f t="shared" ref="K1154:K1217" si="18">A1154&amp;";"&amp;B1154&amp;";"&amp;C1154&amp;";"&amp;D1154&amp;";"&amp;E1154&amp;";"&amp;F1154&amp;";"&amp;G1154&amp;";"&amp;H1154&amp;";"&amp;I1154&amp;";"&amp;J1154</f>
        <v>AV33;DDRDQ_IL03_NIL05[2];;23.04288;6.58368;607010;803120;702050;702050;</v>
      </c>
    </row>
    <row r="1155" spans="1:11">
      <c r="A1155" t="s">
        <v>10</v>
      </c>
      <c r="B1155" t="str">
        <f>_xlfn.XLOOKUP(A1155,SITE1!$S$4:$S$1223,SITE1!$T$4:$T$1223)</f>
        <v>DDRDQSP_IL03_NIL05</v>
      </c>
      <c r="C1155" t="str" cm="1">
        <f t="array" ref="C1155">_xlfn.TEXTJOIN(",",TRUE,_xlfn.UNIQUE(TRANSPOSE(_xlfn.MAP(_xlfn.XLOOKUP(A1155,SITE1!$C$4:$C$1223,SITE1!$G$4:$L$1223),_xlfn.LAMBDA(_xlpm.x,IF(_xlpm.x&lt;&gt;"",TRIM(CLEAN(LEFT(_xlpm.x,FIND(".",_xlpm.x &amp; ".")-1))),""))))))</f>
        <v/>
      </c>
      <c r="D1155">
        <v>19.75104</v>
      </c>
      <c r="E1155">
        <v>6.5836800000000002</v>
      </c>
      <c r="F1155" t="str">
        <f>_xlfn.LET(_xlpm.raw,_xlfn.XLOOKUP(A1155,SITE1!$C$4:$C$1223,SITE1!$E$4:$E$1223,_xlfn.XLOOKUP(A1155,SITE1!$C$4:$C$1223,SITE1!$F$4:$F$1223)),_xlpm.cleanRaw,SUBSTITUTE(SUBSTITUTE(_xlpm.raw,"_PIN","."),"PIN","."),_xlpm.mainPart,MID(_xlpm.cleanRaw,2,FIND(".",_xlpm.cleanRaw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1155" t="str">
        <f>_xlfn.LET(_xlpm.raw,_xlfn.XLOOKUP(A1155,SITE3!$C$4:$C$1223,SITE3!$E$4:$E$1223,_xlfn.XLOOKUP(A1155,SITE3!$C$4:$C$1223,SITE3!$F$4:$F$1223)),_xlpm.cleanRaw,SUBSTITUTE(_xlpm.raw,"_PIN","."),_xlpm.mainPart,MID(_xlpm.cleanRaw,2,FIND(".",_xlpm.cleanRaw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803093</v>
      </c>
      <c r="H1155" t="str">
        <f>_xlfn.LET(_xlpm.raw,_xlfn.XLOOKUP(A1155,SITE5!$C$4:$C$1223,SITE5!$E$4:$E$1223,_xlfn.XLOOKUP(A1155,SITE5!$C$4:$C$1223,SITE5!$F$4:$F$1223)),_xlpm.cleanRaw,SUBSTITUTE(_xlpm.raw,"_PIN","."),_xlpm.mainPart,MID(_xlpm.cleanRaw,2,FIND(".",_xlpm.cleanRaw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I1155" t="str">
        <f>_xlfn.LET(_xlpm.raw,_xlfn.XLOOKUP(A1155,SITE5!$C$4:$C$1223,SITE5!$E$4:$E$1223,_xlfn.XLOOKUP(A1155,SITE5!$C$4:$C$1223,SITE5!$F$4:$F$1223)),_xlpm.cleanRaw,SUBSTITUTE(_xlpm.raw,"_PIN","."),_xlpm.mainPart,MID(_xlpm.cleanRaw,2,FIND(".",_xlpm.cleanRaw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J1155" t="str">
        <f>""</f>
        <v/>
      </c>
      <c r="K1155" t="str">
        <f t="shared" si="18"/>
        <v>AV34;DDRDQSP_IL03_NIL05;;19.75104;6.58368;607008;803093;702048;702048;</v>
      </c>
    </row>
    <row r="1156" spans="1:11">
      <c r="A1156" t="s">
        <v>2299</v>
      </c>
      <c r="B1156" t="str">
        <f>_xlfn.XLOOKUP(A1156,SITE1!$S$4:$S$1223,SITE1!$T$4:$T$1223)</f>
        <v>DDRDQSN_IL03_NIL05</v>
      </c>
      <c r="C1156" t="str" cm="1">
        <f t="array" ref="C1156">_xlfn.TEXTJOIN(",",TRUE,_xlfn.UNIQUE(TRANSPOSE(_xlfn.MAP(_xlfn.XLOOKUP(A1156,SITE1!$C$4:$C$1223,SITE1!$G$4:$L$1223),_xlfn.LAMBDA(_xlpm.x,IF(_xlpm.x&lt;&gt;"",TRIM(CLEAN(LEFT(_xlpm.x,FIND(".",_xlpm.x &amp; ".")-1))),""))))))</f>
        <v/>
      </c>
      <c r="D1156">
        <v>16.459199999999999</v>
      </c>
      <c r="E1156">
        <v>6.5836800000000002</v>
      </c>
      <c r="F1156" t="str">
        <f>_xlfn.LET(_xlpm.raw,_xlfn.XLOOKUP(A1156,SITE1!$C$4:$C$1223,SITE1!$E$4:$E$1223,_xlfn.XLOOKUP(A1156,SITE1!$C$4:$C$1223,SITE1!$F$4:$F$1223)),_xlpm.cleanRaw,SUBSTITUTE(SUBSTITUTE(_xlpm.raw,"_PIN","."),"PIN","."),_xlpm.mainPart,MID(_xlpm.cleanRaw,2,FIND(".",_xlpm.cleanRaw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1156" t="str">
        <f>_xlfn.LET(_xlpm.raw,_xlfn.XLOOKUP(A1156,SITE3!$C$4:$C$1223,SITE3!$E$4:$E$1223,_xlfn.XLOOKUP(A1156,SITE3!$C$4:$C$1223,SITE3!$F$4:$F$1223)),_xlpm.cleanRaw,SUBSTITUTE(_xlpm.raw,"_PIN","."),_xlpm.mainPart,MID(_xlpm.cleanRaw,2,FIND(".",_xlpm.cleanRaw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803095</v>
      </c>
      <c r="H1156" t="str">
        <f>_xlfn.LET(_xlpm.raw,_xlfn.XLOOKUP(A1156,SITE5!$C$4:$C$1223,SITE5!$E$4:$E$1223,_xlfn.XLOOKUP(A1156,SITE5!$C$4:$C$1223,SITE5!$F$4:$F$1223)),_xlpm.cleanRaw,SUBSTITUTE(_xlpm.raw,"_PIN","."),_xlpm.mainPart,MID(_xlpm.cleanRaw,2,FIND(".",_xlpm.cleanRaw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I1156" t="str">
        <f>_xlfn.LET(_xlpm.raw,_xlfn.XLOOKUP(A1156,SITE5!$C$4:$C$1223,SITE5!$E$4:$E$1223,_xlfn.XLOOKUP(A1156,SITE5!$C$4:$C$1223,SITE5!$F$4:$F$1223)),_xlpm.cleanRaw,SUBSTITUTE(_xlpm.raw,"_PIN","."),_xlpm.mainPart,MID(_xlpm.cleanRaw,2,FIND(".",_xlpm.cleanRaw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J1156" t="str">
        <f>""</f>
        <v/>
      </c>
      <c r="K1156" t="str">
        <f t="shared" si="18"/>
        <v>AV35;DDRDQSN_IL03_NIL05;;16.4592;6.58368;607006;803095;702046;702046;</v>
      </c>
    </row>
    <row r="1157" spans="1:11">
      <c r="A1157" t="s">
        <v>1642</v>
      </c>
      <c r="B1157" t="str">
        <f>_xlfn.XLOOKUP(A1157,SITE1!$S$4:$S$1223,SITE1!$T$4:$T$1223)</f>
        <v>DDRDQ_IL03_NIL05[0]</v>
      </c>
      <c r="C1157" t="str" cm="1">
        <f t="array" ref="C1157">_xlfn.TEXTJOIN(",",TRUE,_xlfn.UNIQUE(TRANSPOSE(_xlfn.MAP(_xlfn.XLOOKUP(A1157,SITE1!$C$4:$C$1223,SITE1!$G$4:$L$1223),_xlfn.LAMBDA(_xlpm.x,IF(_xlpm.x&lt;&gt;"",TRIM(CLEAN(LEFT(_xlpm.x,FIND(".",_xlpm.x &amp; ".")-1))),""))))))</f>
        <v/>
      </c>
      <c r="D1157">
        <v>13.167359999999899</v>
      </c>
      <c r="E1157">
        <v>6.5836800000000002</v>
      </c>
      <c r="F1157" t="str">
        <f>_xlfn.LET(_xlpm.raw,_xlfn.XLOOKUP(A1157,SITE1!$C$4:$C$1223,SITE1!$E$4:$E$1223,_xlfn.XLOOKUP(A1157,SITE1!$C$4:$C$1223,SITE1!$F$4:$F$1223)),_xlpm.cleanRaw,SUBSTITUTE(SUBSTITUTE(_xlpm.raw,"_PIN","."),"PIN","."),_xlpm.mainPart,MID(_xlpm.cleanRaw,2,FIND(".",_xlpm.cleanRaw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1157" t="str">
        <f>_xlfn.LET(_xlpm.raw,_xlfn.XLOOKUP(A1157,SITE3!$C$4:$C$1223,SITE3!$E$4:$E$1223,_xlfn.XLOOKUP(A1157,SITE3!$C$4:$C$1223,SITE3!$F$4:$F$1223)),_xlpm.cleanRaw,SUBSTITUTE(_xlpm.raw,"_PIN","."),_xlpm.mainPart,MID(_xlpm.cleanRaw,2,FIND(".",_xlpm.cleanRaw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802084</v>
      </c>
      <c r="H1157" t="str">
        <f>_xlfn.LET(_xlpm.raw,_xlfn.XLOOKUP(A1157,SITE5!$C$4:$C$1223,SITE5!$E$4:$E$1223,_xlfn.XLOOKUP(A1157,SITE5!$C$4:$C$1223,SITE5!$F$4:$F$1223)),_xlpm.cleanRaw,SUBSTITUTE(_xlpm.raw,"_PIN","."),_xlpm.mainPart,MID(_xlpm.cleanRaw,2,FIND(".",_xlpm.cleanRaw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I1157" t="str">
        <f>_xlfn.LET(_xlpm.raw,_xlfn.XLOOKUP(A1157,SITE5!$C$4:$C$1223,SITE5!$E$4:$E$1223,_xlfn.XLOOKUP(A1157,SITE5!$C$4:$C$1223,SITE5!$F$4:$F$1223)),_xlpm.cleanRaw,SUBSTITUTE(_xlpm.raw,"_PIN","."),_xlpm.mainPart,MID(_xlpm.cleanRaw,2,FIND(".",_xlpm.cleanRaw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J1157" t="str">
        <f>""</f>
        <v/>
      </c>
      <c r="K1157" t="str">
        <f t="shared" si="18"/>
        <v>AV36;DDRDQ_IL03_NIL05[0];;13.1673599999999;6.58368;606091;802084;703007;703007;</v>
      </c>
    </row>
    <row r="1158" spans="1:11">
      <c r="A1158" t="s">
        <v>4035</v>
      </c>
      <c r="B1158" t="str">
        <f>_xlfn.XLOOKUP(A1158,SITE1!$S$4:$S$1223,SITE1!$T$4:$T$1223)</f>
        <v>VSS</v>
      </c>
      <c r="C1158" t="str" cm="1">
        <f t="array" ref="C1158">_xlfn.TEXTJOIN(",",TRUE,_xlfn.UNIQUE(TRANSPOSE(_xlfn.MAP(_xlfn.XLOOKUP(A1158,SITE1!$C$4:$C$1223,SITE1!$G$4:$L$1223),_xlfn.LAMBDA(_xlpm.x,IF(_xlpm.x&lt;&gt;"",TRIM(CLEAN(LEFT(_xlpm.x,FIND(".",_xlpm.x &amp; ".")-1))),""))))))</f>
        <v/>
      </c>
      <c r="D1158">
        <v>9.8755199999999999</v>
      </c>
      <c r="E1158">
        <v>6.5836800000000002</v>
      </c>
      <c r="F1158" t="str">
        <f>_xlfn.LET(_xlpm.raw,_xlfn.XLOOKUP(A1158,SITE1!$C$4:$C$1223,SITE1!$E$4:$E$1223,_xlfn.XLOOKUP(A1158,SITE1!$C$4:$C$1223,SITE1!$F$4:$F$1223)),_xlpm.cleanRaw,SUBSTITUTE(SUBSTITUTE(_xlpm.raw,"_PIN","."),"PIN","."),_xlpm.mainPart,MID(_xlpm.cleanRaw,2,FIND(".",_xlpm.cleanRaw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8" t="str">
        <f>_xlfn.LET(_xlpm.raw,_xlfn.XLOOKUP(A1158,SITE3!$C$4:$C$1223,SITE3!$E$4:$E$1223,_xlfn.XLOOKUP(A1158,SITE3!$C$4:$C$1223,SITE3!$F$4:$F$1223)),_xlpm.cleanRaw,SUBSTITUTE(_xlpm.raw,"_PIN","."),_xlpm.mainPart,MID(_xlpm.cleanRaw,2,FIND(".",_xlpm.cleanRaw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8" t="str">
        <f>_xlfn.LET(_xlpm.raw,_xlfn.XLOOKUP(A1158,SITE5!$C$4:$C$1223,SITE5!$E$4:$E$1223,_xlfn.XLOOKUP(A1158,SITE5!$C$4:$C$1223,SITE5!$F$4:$F$1223)),_xlpm.cleanRaw,SUBSTITUTE(_xlpm.raw,"_PIN","."),_xlpm.mainPart,MID(_xlpm.cleanRaw,2,FIND(".",_xlpm.cleanRaw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8" t="str">
        <f>_xlfn.LET(_xlpm.raw,_xlfn.XLOOKUP(A1158,SITE5!$C$4:$C$1223,SITE5!$E$4:$E$1223,_xlfn.XLOOKUP(A1158,SITE5!$C$4:$C$1223,SITE5!$F$4:$F$1223)),_xlpm.cleanRaw,SUBSTITUTE(_xlpm.raw,"_PIN","."),_xlpm.mainPart,MID(_xlpm.cleanRaw,2,FIND(".",_xlpm.cleanRaw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8" t="str">
        <f>""</f>
        <v/>
      </c>
      <c r="K1158" t="str">
        <f t="shared" si="18"/>
        <v>AV37;VSS;;9.87552;6.58368;;;;;</v>
      </c>
    </row>
    <row r="1159" spans="1:11">
      <c r="A1159" t="s">
        <v>1636</v>
      </c>
      <c r="B1159" t="str">
        <f>_xlfn.XLOOKUP(A1159,SITE1!$S$4:$S$1223,SITE1!$T$4:$T$1223)</f>
        <v>DDRDQ_IL02_NIL04[7]</v>
      </c>
      <c r="C1159" t="str" cm="1">
        <f t="array" ref="C1159">_xlfn.TEXTJOIN(",",TRUE,_xlfn.UNIQUE(TRANSPOSE(_xlfn.MAP(_xlfn.XLOOKUP(A1159,SITE1!$C$4:$C$1223,SITE1!$G$4:$L$1223),_xlfn.LAMBDA(_xlpm.x,IF(_xlpm.x&lt;&gt;"",TRIM(CLEAN(LEFT(_xlpm.x,FIND(".",_xlpm.x &amp; ".")-1))),""))))))</f>
        <v/>
      </c>
      <c r="D1159">
        <v>6.5836799999999904</v>
      </c>
      <c r="E1159">
        <v>6.5836800000000002</v>
      </c>
      <c r="F1159" t="str">
        <f>_xlfn.LET(_xlpm.raw,_xlfn.XLOOKUP(A1159,SITE1!$C$4:$C$1223,SITE1!$E$4:$E$1223,_xlfn.XLOOKUP(A1159,SITE1!$C$4:$C$1223,SITE1!$F$4:$F$1223)),_xlpm.cleanRaw,SUBSTITUTE(SUBSTITUTE(_xlpm.raw,"_PIN","."),"PIN","."),_xlpm.mainPart,MID(_xlpm.cleanRaw,2,FIND(".",_xlpm.cleanRaw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1159" t="str">
        <f>_xlfn.LET(_xlpm.raw,_xlfn.XLOOKUP(A1159,SITE3!$C$4:$C$1223,SITE3!$E$4:$E$1223,_xlfn.XLOOKUP(A1159,SITE3!$C$4:$C$1223,SITE3!$F$4:$F$1223)),_xlpm.cleanRaw,SUBSTITUTE(_xlpm.raw,"_PIN","."),_xlpm.mainPart,MID(_xlpm.cleanRaw,2,FIND(".",_xlpm.cleanRaw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802070</v>
      </c>
      <c r="H1159" t="str">
        <f>_xlfn.LET(_xlpm.raw,_xlfn.XLOOKUP(A1159,SITE5!$C$4:$C$1223,SITE5!$E$4:$E$1223,_xlfn.XLOOKUP(A1159,SITE5!$C$4:$C$1223,SITE5!$F$4:$F$1223)),_xlpm.cleanRaw,SUBSTITUTE(_xlpm.raw,"_PIN","."),_xlpm.mainPart,MID(_xlpm.cleanRaw,2,FIND(".",_xlpm.cleanRaw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I1159" t="str">
        <f>_xlfn.LET(_xlpm.raw,_xlfn.XLOOKUP(A1159,SITE5!$C$4:$C$1223,SITE5!$E$4:$E$1223,_xlfn.XLOOKUP(A1159,SITE5!$C$4:$C$1223,SITE5!$F$4:$F$1223)),_xlpm.cleanRaw,SUBSTITUTE(_xlpm.raw,"_PIN","."),_xlpm.mainPart,MID(_xlpm.cleanRaw,2,FIND(".",_xlpm.cleanRaw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J1159" t="str">
        <f>""</f>
        <v/>
      </c>
      <c r="K1159" t="str">
        <f t="shared" si="18"/>
        <v>AV38;DDRDQ_IL02_NIL04[7];;6.58367999999999;6.58368;607017;802070;703017;703017;</v>
      </c>
    </row>
    <row r="1160" spans="1:11">
      <c r="A1160" t="s">
        <v>1606</v>
      </c>
      <c r="B1160" t="str">
        <f>_xlfn.XLOOKUP(A1160,SITE1!$S$4:$S$1223,SITE1!$T$4:$T$1223)</f>
        <v>DDRDQ_IL02_NIL04[2]</v>
      </c>
      <c r="C1160" t="str" cm="1">
        <f t="array" ref="C1160">_xlfn.TEXTJOIN(",",TRUE,_xlfn.UNIQUE(TRANSPOSE(_xlfn.MAP(_xlfn.XLOOKUP(A1160,SITE1!$C$4:$C$1223,SITE1!$G$4:$L$1223),_xlfn.LAMBDA(_xlpm.x,IF(_xlpm.x&lt;&gt;"",TRIM(CLEAN(LEFT(_xlpm.x,FIND(".",_xlpm.x &amp; ".")-1))),""))))))</f>
        <v/>
      </c>
      <c r="D1160">
        <v>3.2918399999999899</v>
      </c>
      <c r="E1160">
        <v>6.5836800000000002</v>
      </c>
      <c r="F1160" t="str">
        <f>_xlfn.LET(_xlpm.raw,_xlfn.XLOOKUP(A1160,SITE1!$C$4:$C$1223,SITE1!$E$4:$E$1223,_xlfn.XLOOKUP(A1160,SITE1!$C$4:$C$1223,SITE1!$F$4:$F$1223)),_xlpm.cleanRaw,SUBSTITUTE(SUBSTITUTE(_xlpm.raw,"_PIN","."),"PIN","."),_xlpm.mainPart,MID(_xlpm.cleanRaw,2,FIND(".",_xlpm.cleanRaw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1160" t="str">
        <f>_xlfn.LET(_xlpm.raw,_xlfn.XLOOKUP(A1160,SITE3!$C$4:$C$1223,SITE3!$E$4:$E$1223,_xlfn.XLOOKUP(A1160,SITE3!$C$4:$C$1223,SITE3!$F$4:$F$1223)),_xlpm.cleanRaw,SUBSTITUTE(_xlpm.raw,"_PIN","."),_xlpm.mainPart,MID(_xlpm.cleanRaw,2,FIND(".",_xlpm.cleanRaw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801022</v>
      </c>
      <c r="H1160" t="str">
        <f>_xlfn.LET(_xlpm.raw,_xlfn.XLOOKUP(A1160,SITE5!$C$4:$C$1223,SITE5!$E$4:$E$1223,_xlfn.XLOOKUP(A1160,SITE5!$C$4:$C$1223,SITE5!$F$4:$F$1223)),_xlpm.cleanRaw,SUBSTITUTE(_xlpm.raw,"_PIN","."),_xlpm.mainPart,MID(_xlpm.cleanRaw,2,FIND(".",_xlpm.cleanRaw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I1160" t="str">
        <f>_xlfn.LET(_xlpm.raw,_xlfn.XLOOKUP(A1160,SITE5!$C$4:$C$1223,SITE5!$E$4:$E$1223,_xlfn.XLOOKUP(A1160,SITE5!$C$4:$C$1223,SITE5!$F$4:$F$1223)),_xlpm.cleanRaw,SUBSTITUTE(_xlpm.raw,"_PIN","."),_xlpm.mainPart,MID(_xlpm.cleanRaw,2,FIND(".",_xlpm.cleanRaw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J1160" t="str">
        <f>""</f>
        <v/>
      </c>
      <c r="K1160" t="str">
        <f t="shared" si="18"/>
        <v>AV39;DDRDQ_IL02_NIL04[2];;3.29183999999999;6.58368;607025;801022;703025;703025;</v>
      </c>
    </row>
    <row r="1161" spans="1:11">
      <c r="A1161" t="s">
        <v>1753</v>
      </c>
      <c r="B1161" t="str">
        <f>_xlfn.XLOOKUP(A1161,SITE1!$S$4:$S$1223,SITE1!$T$4:$T$1223)</f>
        <v>DDRDQ_IL05_NIL11[2]</v>
      </c>
      <c r="C1161" t="str" cm="1">
        <f t="array" ref="C1161">_xlfn.TEXTJOIN(",",TRUE,_xlfn.UNIQUE(TRANSPOSE(_xlfn.MAP(_xlfn.XLOOKUP(A1161,SITE1!$C$4:$C$1223,SITE1!$G$4:$L$1223),_xlfn.LAMBDA(_xlpm.x,IF(_xlpm.x&lt;&gt;"",TRIM(CLEAN(LEFT(_xlpm.x,FIND(".",_xlpm.x &amp; ".")-1))),""))))))</f>
        <v/>
      </c>
      <c r="D1161">
        <v>125.08992000000001</v>
      </c>
      <c r="E1161">
        <v>3.2918400000000001</v>
      </c>
      <c r="F1161" t="str">
        <f>_xlfn.LET(_xlpm.raw,_xlfn.XLOOKUP(A1161,SITE1!$C$4:$C$1223,SITE1!$E$4:$E$1223,_xlfn.XLOOKUP(A1161,SITE1!$C$4:$C$1223,SITE1!$F$4:$F$1223)),_xlpm.cleanRaw,SUBSTITUTE(SUBSTITUTE(_xlpm.raw,"_PIN","."),"PIN","."),_xlpm.mainPart,MID(_xlpm.cleanRaw,2,FIND(".",_xlpm.cleanRaw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1161" t="str">
        <f>_xlfn.LET(_xlpm.raw,_xlfn.XLOOKUP(A1161,SITE3!$C$4:$C$1223,SITE3!$E$4:$E$1223,_xlfn.XLOOKUP(A1161,SITE3!$C$4:$C$1223,SITE3!$F$4:$F$1223)),_xlpm.cleanRaw,SUBSTITUTE(_xlpm.raw,"_PIN","."),_xlpm.mainPart,MID(_xlpm.cleanRaw,2,FIND(".",_xlpm.cleanRaw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803110</v>
      </c>
      <c r="H1161" t="str">
        <f>_xlfn.LET(_xlpm.raw,_xlfn.XLOOKUP(A1161,SITE5!$C$4:$C$1223,SITE5!$E$4:$E$1223,_xlfn.XLOOKUP(A1161,SITE5!$C$4:$C$1223,SITE5!$F$4:$F$1223)),_xlpm.cleanRaw,SUBSTITUTE(_xlpm.raw,"_PIN","."),_xlpm.mainPart,MID(_xlpm.cleanRaw,2,FIND(".",_xlpm.cleanRaw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I1161" t="str">
        <f>_xlfn.LET(_xlpm.raw,_xlfn.XLOOKUP(A1161,SITE5!$C$4:$C$1223,SITE5!$E$4:$E$1223,_xlfn.XLOOKUP(A1161,SITE5!$C$4:$C$1223,SITE5!$F$4:$F$1223)),_xlpm.cleanRaw,SUBSTITUTE(_xlpm.raw,"_PIN","."),_xlpm.mainPart,MID(_xlpm.cleanRaw,2,FIND(".",_xlpm.cleanRaw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J1161" t="str">
        <f>""</f>
        <v/>
      </c>
      <c r="K1161" t="str">
        <f t="shared" si="18"/>
        <v>AW2;DDRDQ_IL05_NIL11[2];;125.08992;3.29184;609111;803110;701111;701111;</v>
      </c>
    </row>
    <row r="1162" spans="1:11">
      <c r="A1162" t="s">
        <v>1759</v>
      </c>
      <c r="B1162" t="str">
        <f>_xlfn.XLOOKUP(A1162,SITE1!$S$4:$S$1223,SITE1!$T$4:$T$1223)</f>
        <v>DDRDQ_IL05_NIL11[3]</v>
      </c>
      <c r="C1162" t="str" cm="1">
        <f t="array" ref="C1162">_xlfn.TEXTJOIN(",",TRUE,_xlfn.UNIQUE(TRANSPOSE(_xlfn.MAP(_xlfn.XLOOKUP(A1162,SITE1!$C$4:$C$1223,SITE1!$G$4:$L$1223),_xlfn.LAMBDA(_xlpm.x,IF(_xlpm.x&lt;&gt;"",TRIM(CLEAN(LEFT(_xlpm.x,FIND(".",_xlpm.x &amp; ".")-1))),""))))))</f>
        <v/>
      </c>
      <c r="D1162">
        <v>121.79808</v>
      </c>
      <c r="E1162">
        <v>3.2918400000000001</v>
      </c>
      <c r="F1162" t="str">
        <f>_xlfn.LET(_xlpm.raw,_xlfn.XLOOKUP(A1162,SITE1!$C$4:$C$1223,SITE1!$E$4:$E$1223,_xlfn.XLOOKUP(A1162,SITE1!$C$4:$C$1223,SITE1!$F$4:$F$1223)),_xlpm.cleanRaw,SUBSTITUTE(SUBSTITUTE(_xlpm.raw,"_PIN","."),"PIN","."),_xlpm.mainPart,MID(_xlpm.cleanRaw,2,FIND(".",_xlpm.cleanRaw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1162" t="str">
        <f>_xlfn.LET(_xlpm.raw,_xlfn.XLOOKUP(A1162,SITE3!$C$4:$C$1223,SITE3!$E$4:$E$1223,_xlfn.XLOOKUP(A1162,SITE3!$C$4:$C$1223,SITE3!$F$4:$F$1223)),_xlpm.cleanRaw,SUBSTITUTE(_xlpm.raw,"_PIN","."),_xlpm.mainPart,MID(_xlpm.cleanRaw,2,FIND(".",_xlpm.cleanRaw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803109</v>
      </c>
      <c r="H1162" t="str">
        <f>_xlfn.LET(_xlpm.raw,_xlfn.XLOOKUP(A1162,SITE5!$C$4:$C$1223,SITE5!$E$4:$E$1223,_xlfn.XLOOKUP(A1162,SITE5!$C$4:$C$1223,SITE5!$F$4:$F$1223)),_xlpm.cleanRaw,SUBSTITUTE(_xlpm.raw,"_PIN","."),_xlpm.mainPart,MID(_xlpm.cleanRaw,2,FIND(".",_xlpm.cleanRaw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I1162" t="str">
        <f>_xlfn.LET(_xlpm.raw,_xlfn.XLOOKUP(A1162,SITE5!$C$4:$C$1223,SITE5!$E$4:$E$1223,_xlfn.XLOOKUP(A1162,SITE5!$C$4:$C$1223,SITE5!$F$4:$F$1223)),_xlpm.cleanRaw,SUBSTITUTE(_xlpm.raw,"_PIN","."),_xlpm.mainPart,MID(_xlpm.cleanRaw,2,FIND(".",_xlpm.cleanRaw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J1162" t="str">
        <f>""</f>
        <v/>
      </c>
      <c r="K1162" t="str">
        <f t="shared" si="18"/>
        <v>AW3;DDRDQ_IL05_NIL11[3];;121.79808;3.29184;609112;803109;701112;701112;</v>
      </c>
    </row>
    <row r="1163" spans="1:11">
      <c r="A1163" t="s">
        <v>4042</v>
      </c>
      <c r="B1163" t="str">
        <f>_xlfn.XLOOKUP(A1163,SITE1!$S$4:$S$1223,SITE1!$T$4:$T$1223)</f>
        <v>VSS</v>
      </c>
      <c r="C1163" t="str" cm="1">
        <f t="array" ref="C1163">_xlfn.TEXTJOIN(",",TRUE,_xlfn.UNIQUE(TRANSPOSE(_xlfn.MAP(_xlfn.XLOOKUP(A1163,SITE1!$C$4:$C$1223,SITE1!$G$4:$L$1223),_xlfn.LAMBDA(_xlpm.x,IF(_xlpm.x&lt;&gt;"",TRIM(CLEAN(LEFT(_xlpm.x,FIND(".",_xlpm.x &amp; ".")-1))),""))))))</f>
        <v/>
      </c>
      <c r="D1163">
        <v>118.50624000000001</v>
      </c>
      <c r="E1163">
        <v>3.2918400000000001</v>
      </c>
      <c r="F1163" t="str">
        <f>_xlfn.LET(_xlpm.raw,_xlfn.XLOOKUP(A1163,SITE1!$C$4:$C$1223,SITE1!$E$4:$E$1223,_xlfn.XLOOKUP(A1163,SITE1!$C$4:$C$1223,SITE1!$F$4:$F$1223)),_xlpm.cleanRaw,SUBSTITUTE(SUBSTITUTE(_xlpm.raw,"_PIN","."),"PIN","."),_xlpm.mainPart,MID(_xlpm.cleanRaw,2,FIND(".",_xlpm.cleanRaw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3" t="str">
        <f>_xlfn.LET(_xlpm.raw,_xlfn.XLOOKUP(A1163,SITE3!$C$4:$C$1223,SITE3!$E$4:$E$1223,_xlfn.XLOOKUP(A1163,SITE3!$C$4:$C$1223,SITE3!$F$4:$F$1223)),_xlpm.cleanRaw,SUBSTITUTE(_xlpm.raw,"_PIN","."),_xlpm.mainPart,MID(_xlpm.cleanRaw,2,FIND(".",_xlpm.cleanRaw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3" t="str">
        <f>_xlfn.LET(_xlpm.raw,_xlfn.XLOOKUP(A1163,SITE5!$C$4:$C$1223,SITE5!$E$4:$E$1223,_xlfn.XLOOKUP(A1163,SITE5!$C$4:$C$1223,SITE5!$F$4:$F$1223)),_xlpm.cleanRaw,SUBSTITUTE(_xlpm.raw,"_PIN","."),_xlpm.mainPart,MID(_xlpm.cleanRaw,2,FIND(".",_xlpm.cleanRaw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3" t="str">
        <f>_xlfn.LET(_xlpm.raw,_xlfn.XLOOKUP(A1163,SITE5!$C$4:$C$1223,SITE5!$E$4:$E$1223,_xlfn.XLOOKUP(A1163,SITE5!$C$4:$C$1223,SITE5!$F$4:$F$1223)),_xlpm.cleanRaw,SUBSTITUTE(_xlpm.raw,"_PIN","."),_xlpm.mainPart,MID(_xlpm.cleanRaw,2,FIND(".",_xlpm.cleanRaw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3" t="str">
        <f>""</f>
        <v/>
      </c>
      <c r="K1163" t="str">
        <f t="shared" si="18"/>
        <v>AW4;VSS;;118.50624;3.29184;;;;;</v>
      </c>
    </row>
    <row r="1164" spans="1:11">
      <c r="A1164" t="s">
        <v>1740</v>
      </c>
      <c r="B1164" t="str">
        <f>_xlfn.XLOOKUP(A1164,SITE1!$S$4:$S$1223,SITE1!$T$4:$T$1223)</f>
        <v>DDRDQ_IL05_NIL11[0]</v>
      </c>
      <c r="C1164" t="str" cm="1">
        <f t="array" ref="C1164">_xlfn.TEXTJOIN(",",TRUE,_xlfn.UNIQUE(TRANSPOSE(_xlfn.MAP(_xlfn.XLOOKUP(A1164,SITE1!$C$4:$C$1223,SITE1!$G$4:$L$1223),_xlfn.LAMBDA(_xlpm.x,IF(_xlpm.x&lt;&gt;"",TRIM(CLEAN(LEFT(_xlpm.x,FIND(".",_xlpm.x &amp; ".")-1))),""))))))</f>
        <v/>
      </c>
      <c r="D1164">
        <v>115.2144</v>
      </c>
      <c r="E1164">
        <v>3.2918400000000001</v>
      </c>
      <c r="F1164" t="str">
        <f>_xlfn.LET(_xlpm.raw,_xlfn.XLOOKUP(A1164,SITE1!$C$4:$C$1223,SITE1!$E$4:$E$1223,_xlfn.XLOOKUP(A1164,SITE1!$C$4:$C$1223,SITE1!$F$4:$F$1223)),_xlpm.cleanRaw,SUBSTITUTE(SUBSTITUTE(_xlpm.raw,"_PIN","."),"PIN","."),_xlpm.mainPart,MID(_xlpm.cleanRaw,2,FIND(".",_xlpm.cleanRaw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1164" t="str">
        <f>_xlfn.LET(_xlpm.raw,_xlfn.XLOOKUP(A1164,SITE3!$C$4:$C$1223,SITE3!$E$4:$E$1223,_xlfn.XLOOKUP(A1164,SITE3!$C$4:$C$1223,SITE3!$F$4:$F$1223)),_xlpm.cleanRaw,SUBSTITUTE(_xlpm.raw,"_PIN","."),_xlpm.mainPart,MID(_xlpm.cleanRaw,2,FIND(".",_xlpm.cleanRaw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802064</v>
      </c>
      <c r="H1164" t="str">
        <f>_xlfn.LET(_xlpm.raw,_xlfn.XLOOKUP(A1164,SITE5!$C$4:$C$1223,SITE5!$E$4:$E$1223,_xlfn.XLOOKUP(A1164,SITE5!$C$4:$C$1223,SITE5!$F$4:$F$1223)),_xlpm.cleanRaw,SUBSTITUTE(_xlpm.raw,"_PIN","."),_xlpm.mainPart,MID(_xlpm.cleanRaw,2,FIND(".",_xlpm.cleanRaw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I1164" t="str">
        <f>_xlfn.LET(_xlpm.raw,_xlfn.XLOOKUP(A1164,SITE5!$C$4:$C$1223,SITE5!$E$4:$E$1223,_xlfn.XLOOKUP(A1164,SITE5!$C$4:$C$1223,SITE5!$F$4:$F$1223)),_xlpm.cleanRaw,SUBSTITUTE(_xlpm.raw,"_PIN","."),_xlpm.mainPart,MID(_xlpm.cleanRaw,2,FIND(".",_xlpm.cleanRaw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J1164" t="str">
        <f>""</f>
        <v/>
      </c>
      <c r="K1164" t="str">
        <f t="shared" si="18"/>
        <v>AW5;DDRDQ_IL05_NIL11[0];;115.2144;3.29184;608069;802064;702069;702069;</v>
      </c>
    </row>
    <row r="1165" spans="1:11">
      <c r="A1165" t="s">
        <v>4043</v>
      </c>
      <c r="B1165" t="str">
        <f>_xlfn.XLOOKUP(A1165,SITE1!$S$4:$S$1223,SITE1!$T$4:$T$1223)</f>
        <v>VSS</v>
      </c>
      <c r="C1165" t="str" cm="1">
        <f t="array" ref="C1165">_xlfn.TEXTJOIN(",",TRUE,_xlfn.UNIQUE(TRANSPOSE(_xlfn.MAP(_xlfn.XLOOKUP(A1165,SITE1!$C$4:$C$1223,SITE1!$G$4:$L$1223),_xlfn.LAMBDA(_xlpm.x,IF(_xlpm.x&lt;&gt;"",TRIM(CLEAN(LEFT(_xlpm.x,FIND(".",_xlpm.x &amp; ".")-1))),""))))))</f>
        <v/>
      </c>
      <c r="D1165">
        <v>111.92256</v>
      </c>
      <c r="E1165">
        <v>3.2918400000000001</v>
      </c>
      <c r="F1165" t="str">
        <f>_xlfn.LET(_xlpm.raw,_xlfn.XLOOKUP(A1165,SITE1!$C$4:$C$1223,SITE1!$E$4:$E$1223,_xlfn.XLOOKUP(A1165,SITE1!$C$4:$C$1223,SITE1!$F$4:$F$1223)),_xlpm.cleanRaw,SUBSTITUTE(SUBSTITUTE(_xlpm.raw,"_PIN","."),"PIN","."),_xlpm.mainPart,MID(_xlpm.cleanRaw,2,FIND(".",_xlpm.cleanRaw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5" t="str">
        <f>_xlfn.LET(_xlpm.raw,_xlfn.XLOOKUP(A1165,SITE3!$C$4:$C$1223,SITE3!$E$4:$E$1223,_xlfn.XLOOKUP(A1165,SITE3!$C$4:$C$1223,SITE3!$F$4:$F$1223)),_xlpm.cleanRaw,SUBSTITUTE(_xlpm.raw,"_PIN","."),_xlpm.mainPart,MID(_xlpm.cleanRaw,2,FIND(".",_xlpm.cleanRaw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5" t="str">
        <f>_xlfn.LET(_xlpm.raw,_xlfn.XLOOKUP(A1165,SITE5!$C$4:$C$1223,SITE5!$E$4:$E$1223,_xlfn.XLOOKUP(A1165,SITE5!$C$4:$C$1223,SITE5!$F$4:$F$1223)),_xlpm.cleanRaw,SUBSTITUTE(_xlpm.raw,"_PIN","."),_xlpm.mainPart,MID(_xlpm.cleanRaw,2,FIND(".",_xlpm.cleanRaw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5" t="str">
        <f>_xlfn.LET(_xlpm.raw,_xlfn.XLOOKUP(A1165,SITE5!$C$4:$C$1223,SITE5!$E$4:$E$1223,_xlfn.XLOOKUP(A1165,SITE5!$C$4:$C$1223,SITE5!$F$4:$F$1223)),_xlpm.cleanRaw,SUBSTITUTE(_xlpm.raw,"_PIN","."),_xlpm.mainPart,MID(_xlpm.cleanRaw,2,FIND(".",_xlpm.cleanRaw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5" t="str">
        <f>""</f>
        <v/>
      </c>
      <c r="K1165" t="str">
        <f t="shared" si="18"/>
        <v>AW6;VSS;;111.92256;3.29184;;;;;</v>
      </c>
    </row>
    <row r="1166" spans="1:11">
      <c r="A1166" t="s">
        <v>1734</v>
      </c>
      <c r="B1166" t="str">
        <f>_xlfn.XLOOKUP(A1166,SITE1!$S$4:$S$1223,SITE1!$T$4:$T$1223)</f>
        <v>DDRDQ_IL04_NIL10[7]</v>
      </c>
      <c r="C1166" t="str" cm="1">
        <f t="array" ref="C1166">_xlfn.TEXTJOIN(",",TRUE,_xlfn.UNIQUE(TRANSPOSE(_xlfn.MAP(_xlfn.XLOOKUP(A1166,SITE1!$C$4:$C$1223,SITE1!$G$4:$L$1223),_xlfn.LAMBDA(_xlpm.x,IF(_xlpm.x&lt;&gt;"",TRIM(CLEAN(LEFT(_xlpm.x,FIND(".",_xlpm.x &amp; ".")-1))),""))))))</f>
        <v/>
      </c>
      <c r="D1166">
        <v>108.63072</v>
      </c>
      <c r="E1166">
        <v>3.2918400000000001</v>
      </c>
      <c r="F1166" t="str">
        <f>_xlfn.LET(_xlpm.raw,_xlfn.XLOOKUP(A1166,SITE1!$C$4:$C$1223,SITE1!$E$4:$E$1223,_xlfn.XLOOKUP(A1166,SITE1!$C$4:$C$1223,SITE1!$F$4:$F$1223)),_xlpm.cleanRaw,SUBSTITUTE(SUBSTITUTE(_xlpm.raw,"_PIN","."),"PIN","."),_xlpm.mainPart,MID(_xlpm.cleanRaw,2,FIND(".",_xlpm.cleanRaw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1166" t="str">
        <f>_xlfn.LET(_xlpm.raw,_xlfn.XLOOKUP(A1166,SITE3!$C$4:$C$1223,SITE3!$E$4:$E$1223,_xlfn.XLOOKUP(A1166,SITE3!$C$4:$C$1223,SITE3!$F$4:$F$1223)),_xlpm.cleanRaw,SUBSTITUTE(_xlpm.raw,"_PIN","."),_xlpm.mainPart,MID(_xlpm.cleanRaw,2,FIND(".",_xlpm.cleanRaw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806108</v>
      </c>
      <c r="H1166" t="str">
        <f>_xlfn.LET(_xlpm.raw,_xlfn.XLOOKUP(A1166,SITE5!$C$4:$C$1223,SITE5!$E$4:$E$1223,_xlfn.XLOOKUP(A1166,SITE5!$C$4:$C$1223,SITE5!$F$4:$F$1223)),_xlpm.cleanRaw,SUBSTITUTE(_xlpm.raw,"_PIN","."),_xlpm.mainPart,MID(_xlpm.cleanRaw,2,FIND(".",_xlpm.cleanRaw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I1166" t="str">
        <f>_xlfn.LET(_xlpm.raw,_xlfn.XLOOKUP(A1166,SITE5!$C$4:$C$1223,SITE5!$E$4:$E$1223,_xlfn.XLOOKUP(A1166,SITE5!$C$4:$C$1223,SITE5!$F$4:$F$1223)),_xlpm.cleanRaw,SUBSTITUTE(_xlpm.raw,"_PIN","."),_xlpm.mainPart,MID(_xlpm.cleanRaw,2,FIND(".",_xlpm.cleanRaw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J1166" t="str">
        <f>""</f>
        <v/>
      </c>
      <c r="K1166" t="str">
        <f t="shared" si="18"/>
        <v>AW7;DDRDQ_IL04_NIL10[7];;108.63072;3.29184;609117;806108;701117;701117;</v>
      </c>
    </row>
    <row r="1167" spans="1:11">
      <c r="A1167" t="s">
        <v>4044</v>
      </c>
      <c r="B1167" t="str">
        <f>_xlfn.XLOOKUP(A1167,SITE1!$S$4:$S$1223,SITE1!$T$4:$T$1223)</f>
        <v>VSS</v>
      </c>
      <c r="C1167" t="str" cm="1">
        <f t="array" ref="C1167">_xlfn.TEXTJOIN(",",TRUE,_xlfn.UNIQUE(TRANSPOSE(_xlfn.MAP(_xlfn.XLOOKUP(A1167,SITE1!$C$4:$C$1223,SITE1!$G$4:$L$1223),_xlfn.LAMBDA(_xlpm.x,IF(_xlpm.x&lt;&gt;"",TRIM(CLEAN(LEFT(_xlpm.x,FIND(".",_xlpm.x &amp; ".")-1))),""))))))</f>
        <v/>
      </c>
      <c r="D1167">
        <v>105.33887999999899</v>
      </c>
      <c r="E1167">
        <v>3.2918400000000001</v>
      </c>
      <c r="F1167" t="str">
        <f>_xlfn.LET(_xlpm.raw,_xlfn.XLOOKUP(A1167,SITE1!$C$4:$C$1223,SITE1!$E$4:$E$1223,_xlfn.XLOOKUP(A1167,SITE1!$C$4:$C$1223,SITE1!$F$4:$F$1223)),_xlpm.cleanRaw,SUBSTITUTE(SUBSTITUTE(_xlpm.raw,"_PIN","."),"PIN","."),_xlpm.mainPart,MID(_xlpm.cleanRaw,2,FIND(".",_xlpm.cleanRaw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7" t="str">
        <f>_xlfn.LET(_xlpm.raw,_xlfn.XLOOKUP(A1167,SITE3!$C$4:$C$1223,SITE3!$E$4:$E$1223,_xlfn.XLOOKUP(A1167,SITE3!$C$4:$C$1223,SITE3!$F$4:$F$1223)),_xlpm.cleanRaw,SUBSTITUTE(_xlpm.raw,"_PIN","."),_xlpm.mainPart,MID(_xlpm.cleanRaw,2,FIND(".",_xlpm.cleanRaw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7" t="str">
        <f>_xlfn.LET(_xlpm.raw,_xlfn.XLOOKUP(A1167,SITE5!$C$4:$C$1223,SITE5!$E$4:$E$1223,_xlfn.XLOOKUP(A1167,SITE5!$C$4:$C$1223,SITE5!$F$4:$F$1223)),_xlpm.cleanRaw,SUBSTITUTE(_xlpm.raw,"_PIN","."),_xlpm.mainPart,MID(_xlpm.cleanRaw,2,FIND(".",_xlpm.cleanRaw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7" t="str">
        <f>_xlfn.LET(_xlpm.raw,_xlfn.XLOOKUP(A1167,SITE5!$C$4:$C$1223,SITE5!$E$4:$E$1223,_xlfn.XLOOKUP(A1167,SITE5!$C$4:$C$1223,SITE5!$F$4:$F$1223)),_xlpm.cleanRaw,SUBSTITUTE(_xlpm.raw,"_PIN","."),_xlpm.mainPart,MID(_xlpm.cleanRaw,2,FIND(".",_xlpm.cleanRaw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7" t="str">
        <f>""</f>
        <v/>
      </c>
      <c r="K1167" t="str">
        <f t="shared" si="18"/>
        <v>AW8;VSS;;105.338879999999;3.29184;;;;;</v>
      </c>
    </row>
    <row r="1168" spans="1:11">
      <c r="A1168" t="s">
        <v>1716</v>
      </c>
      <c r="B1168" t="str">
        <f>_xlfn.XLOOKUP(A1168,SITE1!$S$4:$S$1223,SITE1!$T$4:$T$1223)</f>
        <v>DDRDQ_IL04_NIL10[4]</v>
      </c>
      <c r="C1168" t="str" cm="1">
        <f t="array" ref="C1168">_xlfn.TEXTJOIN(",",TRUE,_xlfn.UNIQUE(TRANSPOSE(_xlfn.MAP(_xlfn.XLOOKUP(A1168,SITE1!$C$4:$C$1223,SITE1!$G$4:$L$1223),_xlfn.LAMBDA(_xlpm.x,IF(_xlpm.x&lt;&gt;"",TRIM(CLEAN(LEFT(_xlpm.x,FIND(".",_xlpm.x &amp; ".")-1))),""))))))</f>
        <v/>
      </c>
      <c r="D1168">
        <v>102.04704</v>
      </c>
      <c r="E1168">
        <v>3.2918400000000001</v>
      </c>
      <c r="F1168" t="str">
        <f>_xlfn.LET(_xlpm.raw,_xlfn.XLOOKUP(A1168,SITE1!$C$4:$C$1223,SITE1!$E$4:$E$1223,_xlfn.XLOOKUP(A1168,SITE1!$C$4:$C$1223,SITE1!$F$4:$F$1223)),_xlpm.cleanRaw,SUBSTITUTE(SUBSTITUTE(_xlpm.raw,"_PIN","."),"PIN","."),_xlpm.mainPart,MID(_xlpm.cleanRaw,2,FIND(".",_xlpm.cleanRaw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1168" t="str">
        <f>_xlfn.LET(_xlpm.raw,_xlfn.XLOOKUP(A1168,SITE3!$C$4:$C$1223,SITE3!$E$4:$E$1223,_xlfn.XLOOKUP(A1168,SITE3!$C$4:$C$1223,SITE3!$F$4:$F$1223)),_xlpm.cleanRaw,SUBSTITUTE(_xlpm.raw,"_PIN","."),_xlpm.mainPart,MID(_xlpm.cleanRaw,2,FIND(".",_xlpm.cleanRaw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806114</v>
      </c>
      <c r="H1168" t="str">
        <f>_xlfn.LET(_xlpm.raw,_xlfn.XLOOKUP(A1168,SITE5!$C$4:$C$1223,SITE5!$E$4:$E$1223,_xlfn.XLOOKUP(A1168,SITE5!$C$4:$C$1223,SITE5!$F$4:$F$1223)),_xlpm.cleanRaw,SUBSTITUTE(_xlpm.raw,"_PIN","."),_xlpm.mainPart,MID(_xlpm.cleanRaw,2,FIND(".",_xlpm.cleanRaw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I1168" t="str">
        <f>_xlfn.LET(_xlpm.raw,_xlfn.XLOOKUP(A1168,SITE5!$C$4:$C$1223,SITE5!$E$4:$E$1223,_xlfn.XLOOKUP(A1168,SITE5!$C$4:$C$1223,SITE5!$F$4:$F$1223)),_xlpm.cleanRaw,SUBSTITUTE(_xlpm.raw,"_PIN","."),_xlpm.mainPart,MID(_xlpm.cleanRaw,2,FIND(".",_xlpm.cleanRaw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J1168" t="str">
        <f>""</f>
        <v/>
      </c>
      <c r="K1168" t="str">
        <f t="shared" si="18"/>
        <v>AW9;DDRDQ_IL04_NIL10[4];;102.04704;3.29184;608060;806114;702060;702060;</v>
      </c>
    </row>
    <row r="1169" spans="1:11">
      <c r="A1169" t="s">
        <v>1722</v>
      </c>
      <c r="B1169" t="str">
        <f>_xlfn.XLOOKUP(A1169,SITE1!$S$4:$S$1223,SITE1!$T$4:$T$1223)</f>
        <v>DDRDQ_IL04_NIL10[5]</v>
      </c>
      <c r="C1169" t="str" cm="1">
        <f t="array" ref="C1169">_xlfn.TEXTJOIN(",",TRUE,_xlfn.UNIQUE(TRANSPOSE(_xlfn.MAP(_xlfn.XLOOKUP(A1169,SITE1!$C$4:$C$1223,SITE1!$G$4:$L$1223),_xlfn.LAMBDA(_xlpm.x,IF(_xlpm.x&lt;&gt;"",TRIM(CLEAN(LEFT(_xlpm.x,FIND(".",_xlpm.x &amp; ".")-1))),""))))))</f>
        <v/>
      </c>
      <c r="D1169">
        <v>98.755200000000002</v>
      </c>
      <c r="E1169">
        <v>3.2918400000000001</v>
      </c>
      <c r="F1169" t="str">
        <f>_xlfn.LET(_xlpm.raw,_xlfn.XLOOKUP(A1169,SITE1!$C$4:$C$1223,SITE1!$E$4:$E$1223,_xlfn.XLOOKUP(A1169,SITE1!$C$4:$C$1223,SITE1!$F$4:$F$1223)),_xlpm.cleanRaw,SUBSTITUTE(SUBSTITUTE(_xlpm.raw,"_PIN","."),"PIN","."),_xlpm.mainPart,MID(_xlpm.cleanRaw,2,FIND(".",_xlpm.cleanRaw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1169" t="str">
        <f>_xlfn.LET(_xlpm.raw,_xlfn.XLOOKUP(A1169,SITE3!$C$4:$C$1223,SITE3!$E$4:$E$1223,_xlfn.XLOOKUP(A1169,SITE3!$C$4:$C$1223,SITE3!$F$4:$F$1223)),_xlpm.cleanRaw,SUBSTITUTE(_xlpm.raw,"_PIN","."),_xlpm.mainPart,MID(_xlpm.cleanRaw,2,FIND(".",_xlpm.cleanRaw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806116</v>
      </c>
      <c r="H1169" t="str">
        <f>_xlfn.LET(_xlpm.raw,_xlfn.XLOOKUP(A1169,SITE5!$C$4:$C$1223,SITE5!$E$4:$E$1223,_xlfn.XLOOKUP(A1169,SITE5!$C$4:$C$1223,SITE5!$F$4:$F$1223)),_xlpm.cleanRaw,SUBSTITUTE(_xlpm.raw,"_PIN","."),_xlpm.mainPart,MID(_xlpm.cleanRaw,2,FIND(".",_xlpm.cleanRaw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I1169" t="str">
        <f>_xlfn.LET(_xlpm.raw,_xlfn.XLOOKUP(A1169,SITE5!$C$4:$C$1223,SITE5!$E$4:$E$1223,_xlfn.XLOOKUP(A1169,SITE5!$C$4:$C$1223,SITE5!$F$4:$F$1223)),_xlpm.cleanRaw,SUBSTITUTE(_xlpm.raw,"_PIN","."),_xlpm.mainPart,MID(_xlpm.cleanRaw,2,FIND(".",_xlpm.cleanRaw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J1169" t="str">
        <f>""</f>
        <v/>
      </c>
      <c r="K1169" t="str">
        <f t="shared" si="18"/>
        <v>AW10;DDRDQ_IL04_NIL10[5];;98.7552;3.29184;608064;806116;702064;702064;</v>
      </c>
    </row>
    <row r="1170" spans="1:11">
      <c r="A1170" t="s">
        <v>1691</v>
      </c>
      <c r="B1170" t="str">
        <f>_xlfn.XLOOKUP(A1170,SITE1!$S$4:$S$1223,SITE1!$T$4:$T$1223)</f>
        <v>DDRDQ_IL04_NIL10[0]</v>
      </c>
      <c r="C1170" t="str" cm="1">
        <f t="array" ref="C1170">_xlfn.TEXTJOIN(",",TRUE,_xlfn.UNIQUE(TRANSPOSE(_xlfn.MAP(_xlfn.XLOOKUP(A1170,SITE1!$C$4:$C$1223,SITE1!$G$4:$L$1223),_xlfn.LAMBDA(_xlpm.x,IF(_xlpm.x&lt;&gt;"",TRIM(CLEAN(LEFT(_xlpm.x,FIND(".",_xlpm.x &amp; ".")-1))),""))))))</f>
        <v/>
      </c>
      <c r="D1170">
        <v>95.463359999999597</v>
      </c>
      <c r="E1170">
        <v>3.2918400000000001</v>
      </c>
      <c r="F1170" t="str">
        <f>_xlfn.LET(_xlpm.raw,_xlfn.XLOOKUP(A1170,SITE1!$C$4:$C$1223,SITE1!$E$4:$E$1223,_xlfn.XLOOKUP(A1170,SITE1!$C$4:$C$1223,SITE1!$F$4:$F$1223)),_xlpm.cleanRaw,SUBSTITUTE(SUBSTITUTE(_xlpm.raw,"_PIN","."),"PIN","."),_xlpm.mainPart,MID(_xlpm.cleanRaw,2,FIND(".",_xlpm.cleanRaw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1170" t="str">
        <f>_xlfn.LET(_xlpm.raw,_xlfn.XLOOKUP(A1170,SITE3!$C$4:$C$1223,SITE3!$E$4:$E$1223,_xlfn.XLOOKUP(A1170,SITE3!$C$4:$C$1223,SITE3!$F$4:$F$1223)),_xlpm.cleanRaw,SUBSTITUTE(_xlpm.raw,"_PIN","."),_xlpm.mainPart,MID(_xlpm.cleanRaw,2,FIND(".",_xlpm.cleanRaw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805064</v>
      </c>
      <c r="H1170" t="str">
        <f>_xlfn.LET(_xlpm.raw,_xlfn.XLOOKUP(A1170,SITE5!$C$4:$C$1223,SITE5!$E$4:$E$1223,_xlfn.XLOOKUP(A1170,SITE5!$C$4:$C$1223,SITE5!$F$4:$F$1223)),_xlpm.cleanRaw,SUBSTITUTE(_xlpm.raw,"_PIN","."),_xlpm.mainPart,MID(_xlpm.cleanRaw,2,FIND(".",_xlpm.cleanRaw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I1170" t="str">
        <f>_xlfn.LET(_xlpm.raw,_xlfn.XLOOKUP(A1170,SITE5!$C$4:$C$1223,SITE5!$E$4:$E$1223,_xlfn.XLOOKUP(A1170,SITE5!$C$4:$C$1223,SITE5!$F$4:$F$1223)),_xlpm.cleanRaw,SUBSTITUTE(_xlpm.raw,"_PIN","."),_xlpm.mainPart,MID(_xlpm.cleanRaw,2,FIND(".",_xlpm.cleanRaw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J1170" t="str">
        <f>""</f>
        <v/>
      </c>
      <c r="K1170" t="str">
        <f t="shared" si="18"/>
        <v>AW11;DDRDQ_IL04_NIL10[0];;95.4633599999996;3.29184;608063;805064;702063;702063;</v>
      </c>
    </row>
    <row r="1171" spans="1:11">
      <c r="A1171" t="s">
        <v>4037</v>
      </c>
      <c r="B1171" t="str">
        <f>_xlfn.XLOOKUP(A1171,SITE1!$S$4:$S$1223,SITE1!$T$4:$T$1223)</f>
        <v>VSS</v>
      </c>
      <c r="C1171" t="str" cm="1">
        <f t="array" ref="C1171">_xlfn.TEXTJOIN(",",TRUE,_xlfn.UNIQUE(TRANSPOSE(_xlfn.MAP(_xlfn.XLOOKUP(A1171,SITE1!$C$4:$C$1223,SITE1!$G$4:$L$1223),_xlfn.LAMBDA(_xlpm.x,IF(_xlpm.x&lt;&gt;"",TRIM(CLEAN(LEFT(_xlpm.x,FIND(".",_xlpm.x &amp; ".")-1))),""))))))</f>
        <v/>
      </c>
      <c r="D1171">
        <v>92.171519999999603</v>
      </c>
      <c r="E1171">
        <v>3.2918400000000001</v>
      </c>
      <c r="F1171" t="str">
        <f>_xlfn.LET(_xlpm.raw,_xlfn.XLOOKUP(A1171,SITE1!$C$4:$C$1223,SITE1!$E$4:$E$1223,_xlfn.XLOOKUP(A1171,SITE1!$C$4:$C$1223,SITE1!$F$4:$F$1223)),_xlpm.cleanRaw,SUBSTITUTE(SUBSTITUTE(_xlpm.raw,"_PIN","."),"PIN","."),_xlpm.mainPart,MID(_xlpm.cleanRaw,2,FIND(".",_xlpm.cleanRaw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1" t="str">
        <f>_xlfn.LET(_xlpm.raw,_xlfn.XLOOKUP(A1171,SITE3!$C$4:$C$1223,SITE3!$E$4:$E$1223,_xlfn.XLOOKUP(A1171,SITE3!$C$4:$C$1223,SITE3!$F$4:$F$1223)),_xlpm.cleanRaw,SUBSTITUTE(_xlpm.raw,"_PIN","."),_xlpm.mainPart,MID(_xlpm.cleanRaw,2,FIND(".",_xlpm.cleanRaw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1" t="str">
        <f>_xlfn.LET(_xlpm.raw,_xlfn.XLOOKUP(A1171,SITE5!$C$4:$C$1223,SITE5!$E$4:$E$1223,_xlfn.XLOOKUP(A1171,SITE5!$C$4:$C$1223,SITE5!$F$4:$F$1223)),_xlpm.cleanRaw,SUBSTITUTE(_xlpm.raw,"_PIN","."),_xlpm.mainPart,MID(_xlpm.cleanRaw,2,FIND(".",_xlpm.cleanRaw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1" t="str">
        <f>_xlfn.LET(_xlpm.raw,_xlfn.XLOOKUP(A1171,SITE5!$C$4:$C$1223,SITE5!$E$4:$E$1223,_xlfn.XLOOKUP(A1171,SITE5!$C$4:$C$1223,SITE5!$F$4:$F$1223)),_xlpm.cleanRaw,SUBSTITUTE(_xlpm.raw,"_PIN","."),_xlpm.mainPart,MID(_xlpm.cleanRaw,2,FIND(".",_xlpm.cleanRaw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1" t="str">
        <f>""</f>
        <v/>
      </c>
      <c r="K1171" t="str">
        <f t="shared" si="18"/>
        <v>AW12;VSS;;92.1715199999996;3.29184;;;;;</v>
      </c>
    </row>
    <row r="1172" spans="1:11">
      <c r="A1172" t="s">
        <v>3790</v>
      </c>
      <c r="B1172" t="str">
        <f>_xlfn.XLOOKUP(A1172,SITE1!$S$4:$S$1223,SITE1!$T$4:$T$1223)</f>
        <v>VCCDDQ</v>
      </c>
      <c r="C1172" t="str" cm="1">
        <f t="array" ref="C1172">_xlfn.TEXTJOIN(",",TRUE,_xlfn.UNIQUE(TRANSPOSE(_xlfn.MAP(_xlfn.XLOOKUP(A1172,SITE1!$C$4:$C$1223,SITE1!$G$4:$L$1223),_xlfn.LAMBDA(_xlpm.x,IF(_xlpm.x&lt;&gt;"",TRIM(CLEAN(LEFT(_xlpm.x,FIND(".",_xlpm.x &amp; ".")-1))),""))))))</f>
        <v/>
      </c>
      <c r="D1172">
        <v>88.879679999999595</v>
      </c>
      <c r="E1172">
        <v>3.2918400000000001</v>
      </c>
      <c r="F1172" t="str">
        <f>_xlfn.LET(_xlpm.raw,_xlfn.XLOOKUP(A1172,SITE1!$C$4:$C$1223,SITE1!$E$4:$E$1223,_xlfn.XLOOKUP(A1172,SITE1!$C$4:$C$1223,SITE1!$F$4:$F$1223)),_xlpm.cleanRaw,SUBSTITUTE(SUBSTITUTE(_xlpm.raw,"_PIN","."),"PIN","."),_xlpm.mainPart,MID(_xlpm.cleanRaw,2,FIND(".",_xlpm.cleanRaw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2" t="str">
        <f>_xlfn.LET(_xlpm.raw,_xlfn.XLOOKUP(A1172,SITE3!$C$4:$C$1223,SITE3!$E$4:$E$1223,_xlfn.XLOOKUP(A1172,SITE3!$C$4:$C$1223,SITE3!$F$4:$F$1223)),_xlpm.cleanRaw,SUBSTITUTE(_xlpm.raw,"_PIN","."),_xlpm.mainPart,MID(_xlpm.cleanRaw,2,FIND(".",_xlpm.cleanRaw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2" t="str">
        <f>_xlfn.LET(_xlpm.raw,_xlfn.XLOOKUP(A1172,SITE5!$C$4:$C$1223,SITE5!$E$4:$E$1223,_xlfn.XLOOKUP(A1172,SITE5!$C$4:$C$1223,SITE5!$F$4:$F$1223)),_xlpm.cleanRaw,SUBSTITUTE(_xlpm.raw,"_PIN","."),_xlpm.mainPart,MID(_xlpm.cleanRaw,2,FIND(".",_xlpm.cleanRaw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2" t="str">
        <f>_xlfn.LET(_xlpm.raw,_xlfn.XLOOKUP(A1172,SITE5!$C$4:$C$1223,SITE5!$E$4:$E$1223,_xlfn.XLOOKUP(A1172,SITE5!$C$4:$C$1223,SITE5!$F$4:$F$1223)),_xlpm.cleanRaw,SUBSTITUTE(_xlpm.raw,"_PIN","."),_xlpm.mainPart,MID(_xlpm.cleanRaw,2,FIND(".",_xlpm.cleanRaw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2" t="str">
        <f>""</f>
        <v/>
      </c>
      <c r="K1172" t="str">
        <f t="shared" si="18"/>
        <v>AW13;VCCDDQ;;88.8796799999996;3.29184;;;;;</v>
      </c>
    </row>
    <row r="1173" spans="1:11">
      <c r="A1173" t="s">
        <v>1055</v>
      </c>
      <c r="B1173" t="str">
        <f>_xlfn.XLOOKUP(A1173,SITE1!$S$4:$S$1223,SITE1!$T$4:$T$1223)</f>
        <v>DDR0_MA[13]</v>
      </c>
      <c r="C1173" t="str" cm="1">
        <f t="array" ref="C1173">_xlfn.TEXTJOIN(",",TRUE,_xlfn.UNIQUE(TRANSPOSE(_xlfn.MAP(_xlfn.XLOOKUP(A1173,SITE1!$C$4:$C$1223,SITE1!$G$4:$L$1223),_xlfn.LAMBDA(_xlpm.x,IF(_xlpm.x&lt;&gt;"",TRIM(CLEAN(LEFT(_xlpm.x,FIND(".",_xlpm.x &amp; ".")-1))),""))))))</f>
        <v/>
      </c>
      <c r="D1173">
        <v>85.58784</v>
      </c>
      <c r="E1173">
        <v>3.2918400000000001</v>
      </c>
      <c r="F1173" t="str">
        <f>_xlfn.LET(_xlpm.raw,_xlfn.XLOOKUP(A1173,SITE1!$C$4:$C$1223,SITE1!$E$4:$E$1223,_xlfn.XLOOKUP(A1173,SITE1!$C$4:$C$1223,SITE1!$F$4:$F$1223)),_xlpm.cleanRaw,SUBSTITUTE(SUBSTITUTE(_xlpm.raw,"_PIN","."),"PIN","."),_xlpm.mainPart,MID(_xlpm.cleanRaw,2,FIND(".",_xlpm.cleanRaw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1173" t="str">
        <f>_xlfn.LET(_xlpm.raw,_xlfn.XLOOKUP(A1173,SITE3!$C$4:$C$1223,SITE3!$E$4:$E$1223,_xlfn.XLOOKUP(A1173,SITE3!$C$4:$C$1223,SITE3!$F$4:$F$1223)),_xlpm.cleanRaw,SUBSTITUTE(_xlpm.raw,"_PIN","."),_xlpm.mainPart,MID(_xlpm.cleanRaw,2,FIND(".",_xlpm.cleanRaw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806089</v>
      </c>
      <c r="H1173" t="str">
        <f>_xlfn.LET(_xlpm.raw,_xlfn.XLOOKUP(A1173,SITE5!$C$4:$C$1223,SITE5!$E$4:$E$1223,_xlfn.XLOOKUP(A1173,SITE5!$C$4:$C$1223,SITE5!$F$4:$F$1223)),_xlpm.cleanRaw,SUBSTITUTE(_xlpm.raw,"_PIN","."),_xlpm.mainPart,MID(_xlpm.cleanRaw,2,FIND(".",_xlpm.cleanRaw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I1173" t="str">
        <f>_xlfn.LET(_xlpm.raw,_xlfn.XLOOKUP(A1173,SITE5!$C$4:$C$1223,SITE5!$E$4:$E$1223,_xlfn.XLOOKUP(A1173,SITE5!$C$4:$C$1223,SITE5!$F$4:$F$1223)),_xlpm.cleanRaw,SUBSTITUTE(_xlpm.raw,"_PIN","."),_xlpm.mainPart,MID(_xlpm.cleanRaw,2,FIND(".",_xlpm.cleanRaw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J1173" t="str">
        <f>""</f>
        <v/>
      </c>
      <c r="K1173" t="str">
        <f t="shared" si="18"/>
        <v>AW14;DDR0_MA[13];;85.58784;3.29184;609118;806089;701104;701104;</v>
      </c>
    </row>
    <row r="1174" spans="1:11">
      <c r="A1174" t="s">
        <v>3791</v>
      </c>
      <c r="B1174" t="str">
        <f>_xlfn.XLOOKUP(A1174,SITE1!$S$4:$S$1223,SITE1!$T$4:$T$1223)</f>
        <v>VCCDDQ</v>
      </c>
      <c r="C1174" t="str" cm="1">
        <f t="array" ref="C1174">_xlfn.TEXTJOIN(",",TRUE,_xlfn.UNIQUE(TRANSPOSE(_xlfn.MAP(_xlfn.XLOOKUP(A1174,SITE1!$C$4:$C$1223,SITE1!$G$4:$L$1223),_xlfn.LAMBDA(_xlpm.x,IF(_xlpm.x&lt;&gt;"",TRIM(CLEAN(LEFT(_xlpm.x,FIND(".",_xlpm.x &amp; ".")-1))),""))))))</f>
        <v/>
      </c>
      <c r="D1174">
        <v>82.296000000000006</v>
      </c>
      <c r="E1174">
        <v>3.2918400000000001</v>
      </c>
      <c r="F1174" t="str">
        <f>_xlfn.LET(_xlpm.raw,_xlfn.XLOOKUP(A1174,SITE1!$C$4:$C$1223,SITE1!$E$4:$E$1223,_xlfn.XLOOKUP(A1174,SITE1!$C$4:$C$1223,SITE1!$F$4:$F$1223)),_xlpm.cleanRaw,SUBSTITUTE(SUBSTITUTE(_xlpm.raw,"_PIN","."),"PIN","."),_xlpm.mainPart,MID(_xlpm.cleanRaw,2,FIND(".",_xlpm.cleanRaw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4" t="str">
        <f>_xlfn.LET(_xlpm.raw,_xlfn.XLOOKUP(A1174,SITE3!$C$4:$C$1223,SITE3!$E$4:$E$1223,_xlfn.XLOOKUP(A1174,SITE3!$C$4:$C$1223,SITE3!$F$4:$F$1223)),_xlpm.cleanRaw,SUBSTITUTE(_xlpm.raw,"_PIN","."),_xlpm.mainPart,MID(_xlpm.cleanRaw,2,FIND(".",_xlpm.cleanRaw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4" t="str">
        <f>_xlfn.LET(_xlpm.raw,_xlfn.XLOOKUP(A1174,SITE5!$C$4:$C$1223,SITE5!$E$4:$E$1223,_xlfn.XLOOKUP(A1174,SITE5!$C$4:$C$1223,SITE5!$F$4:$F$1223)),_xlpm.cleanRaw,SUBSTITUTE(_xlpm.raw,"_PIN","."),_xlpm.mainPart,MID(_xlpm.cleanRaw,2,FIND(".",_xlpm.cleanRaw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4" t="str">
        <f>_xlfn.LET(_xlpm.raw,_xlfn.XLOOKUP(A1174,SITE5!$C$4:$C$1223,SITE5!$E$4:$E$1223,_xlfn.XLOOKUP(A1174,SITE5!$C$4:$C$1223,SITE5!$F$4:$F$1223)),_xlpm.cleanRaw,SUBSTITUTE(_xlpm.raw,"_PIN","."),_xlpm.mainPart,MID(_xlpm.cleanRaw,2,FIND(".",_xlpm.cleanRaw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4" t="str">
        <f>""</f>
        <v/>
      </c>
      <c r="K1174" t="str">
        <f t="shared" si="18"/>
        <v>AW15;VCCDDQ;;82.296;3.29184;;;;;</v>
      </c>
    </row>
    <row r="1175" spans="1:11">
      <c r="A1175" t="s">
        <v>1157</v>
      </c>
      <c r="B1175" t="str">
        <f>_xlfn.XLOOKUP(A1175,SITE1!$S$4:$S$1223,SITE1!$T$4:$T$1223)</f>
        <v>DDR0_WE_N_MA14</v>
      </c>
      <c r="C1175" t="str" cm="1">
        <f t="array" ref="C1175">_xlfn.TEXTJOIN(",",TRUE,_xlfn.UNIQUE(TRANSPOSE(_xlfn.MAP(_xlfn.XLOOKUP(A1175,SITE1!$C$4:$C$1223,SITE1!$G$4:$L$1223),_xlfn.LAMBDA(_xlpm.x,IF(_xlpm.x&lt;&gt;"",TRIM(CLEAN(LEFT(_xlpm.x,FIND(".",_xlpm.x &amp; ".")-1))),""))))))</f>
        <v/>
      </c>
      <c r="D1175">
        <v>79.004159999999999</v>
      </c>
      <c r="E1175">
        <v>3.2918400000000001</v>
      </c>
      <c r="F1175" t="str">
        <f>_xlfn.LET(_xlpm.raw,_xlfn.XLOOKUP(A1175,SITE1!$C$4:$C$1223,SITE1!$E$4:$E$1223,_xlfn.XLOOKUP(A1175,SITE1!$C$4:$C$1223,SITE1!$F$4:$F$1223)),_xlpm.cleanRaw,SUBSTITUTE(SUBSTITUTE(_xlpm.raw,"_PIN","."),"PIN","."),_xlpm.mainPart,MID(_xlpm.cleanRaw,2,FIND(".",_xlpm.cleanRaw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1175" t="str">
        <f>_xlfn.LET(_xlpm.raw,_xlfn.XLOOKUP(A1175,SITE3!$C$4:$C$1223,SITE3!$E$4:$E$1223,_xlfn.XLOOKUP(A1175,SITE3!$C$4:$C$1223,SITE3!$F$4:$F$1223)),_xlpm.cleanRaw,SUBSTITUTE(_xlpm.raw,"_PIN","."),_xlpm.mainPart,MID(_xlpm.cleanRaw,2,FIND(".",_xlpm.cleanRaw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805061</v>
      </c>
      <c r="H1175" t="str">
        <f>_xlfn.LET(_xlpm.raw,_xlfn.XLOOKUP(A1175,SITE5!$C$4:$C$1223,SITE5!$E$4:$E$1223,_xlfn.XLOOKUP(A1175,SITE5!$C$4:$C$1223,SITE5!$F$4:$F$1223)),_xlpm.cleanRaw,SUBSTITUTE(_xlpm.raw,"_PIN","."),_xlpm.mainPart,MID(_xlpm.cleanRaw,2,FIND(".",_xlpm.cleanRaw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I1175" t="str">
        <f>_xlfn.LET(_xlpm.raw,_xlfn.XLOOKUP(A1175,SITE5!$C$4:$C$1223,SITE5!$E$4:$E$1223,_xlfn.XLOOKUP(A1175,SITE5!$C$4:$C$1223,SITE5!$F$4:$F$1223)),_xlpm.cleanRaw,SUBSTITUTE(_xlpm.raw,"_PIN","."),_xlpm.mainPart,MID(_xlpm.cleanRaw,2,FIND(".",_xlpm.cleanRaw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J1175" t="str">
        <f>""</f>
        <v/>
      </c>
      <c r="K1175" t="str">
        <f t="shared" si="18"/>
        <v>AW16;DDR0_WE_N_MA14;;79.00416;3.29184;608083;805061;702056;702056;</v>
      </c>
    </row>
    <row r="1176" spans="1:11">
      <c r="A1176" t="s">
        <v>843</v>
      </c>
      <c r="B1176" t="str">
        <f>_xlfn.XLOOKUP(A1176,SITE1!$S$4:$S$1223,SITE1!$T$4:$T$1223)</f>
        <v>DDR0_BA[1]</v>
      </c>
      <c r="C1176" t="str" cm="1">
        <f t="array" ref="C1176">_xlfn.TEXTJOIN(",",TRUE,_xlfn.UNIQUE(TRANSPOSE(_xlfn.MAP(_xlfn.XLOOKUP(A1176,SITE1!$C$4:$C$1223,SITE1!$G$4:$L$1223),_xlfn.LAMBDA(_xlpm.x,IF(_xlpm.x&lt;&gt;"",TRIM(CLEAN(LEFT(_xlpm.x,FIND(".",_xlpm.x &amp; ".")-1))),""))))))</f>
        <v/>
      </c>
      <c r="D1176">
        <v>75.712320000000005</v>
      </c>
      <c r="E1176">
        <v>3.2918400000000001</v>
      </c>
      <c r="F1176" t="str">
        <f>_xlfn.LET(_xlpm.raw,_xlfn.XLOOKUP(A1176,SITE1!$C$4:$C$1223,SITE1!$E$4:$E$1223,_xlfn.XLOOKUP(A1176,SITE1!$C$4:$C$1223,SITE1!$F$4:$F$1223)),_xlpm.cleanRaw,SUBSTITUTE(SUBSTITUTE(_xlpm.raw,"_PIN","."),"PIN","."),_xlpm.mainPart,MID(_xlpm.cleanRaw,2,FIND(".",_xlpm.cleanRaw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1176" t="str">
        <f>_xlfn.LET(_xlpm.raw,_xlfn.XLOOKUP(A1176,SITE3!$C$4:$C$1223,SITE3!$E$4:$E$1223,_xlfn.XLOOKUP(A1176,SITE3!$C$4:$C$1223,SITE3!$F$4:$F$1223)),_xlpm.cleanRaw,SUBSTITUTE(_xlpm.raw,"_PIN","."),_xlpm.mainPart,MID(_xlpm.cleanRaw,2,FIND(".",_xlpm.cleanRaw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805067</v>
      </c>
      <c r="H1176" t="str">
        <f>_xlfn.LET(_xlpm.raw,_xlfn.XLOOKUP(A1176,SITE5!$C$4:$C$1223,SITE5!$E$4:$E$1223,_xlfn.XLOOKUP(A1176,SITE5!$C$4:$C$1223,SITE5!$F$4:$F$1223)),_xlpm.cleanRaw,SUBSTITUTE(_xlpm.raw,"_PIN","."),_xlpm.mainPart,MID(_xlpm.cleanRaw,2,FIND(".",_xlpm.cleanRaw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I1176" t="str">
        <f>_xlfn.LET(_xlpm.raw,_xlfn.XLOOKUP(A1176,SITE5!$C$4:$C$1223,SITE5!$E$4:$E$1223,_xlfn.XLOOKUP(A1176,SITE5!$C$4:$C$1223,SITE5!$F$4:$F$1223)),_xlpm.cleanRaw,SUBSTITUTE(_xlpm.raw,"_PIN","."),_xlpm.mainPart,MID(_xlpm.cleanRaw,2,FIND(".",_xlpm.cleanRaw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J1176" t="str">
        <f>""</f>
        <v/>
      </c>
      <c r="K1176" t="str">
        <f t="shared" si="18"/>
        <v>AW17;DDR0_BA[1];;75.71232;3.29184;608084;805067;702055;702055;</v>
      </c>
    </row>
    <row r="1177" spans="1:11">
      <c r="A1177" t="s">
        <v>907</v>
      </c>
      <c r="B1177" t="str">
        <f>_xlfn.XLOOKUP(A1177,SITE1!$S$4:$S$1223,SITE1!$T$4:$T$1223)</f>
        <v>DDR0_CLK_N[3]</v>
      </c>
      <c r="C1177" t="str" cm="1">
        <f t="array" ref="C1177">_xlfn.TEXTJOIN(",",TRUE,_xlfn.UNIQUE(TRANSPOSE(_xlfn.MAP(_xlfn.XLOOKUP(A1177,SITE1!$C$4:$C$1223,SITE1!$G$4:$L$1223),_xlfn.LAMBDA(_xlpm.x,IF(_xlpm.x&lt;&gt;"",TRIM(CLEAN(LEFT(_xlpm.x,FIND(".",_xlpm.x &amp; ".")-1))),""))))))</f>
        <v/>
      </c>
      <c r="D1177">
        <v>72.420479999999998</v>
      </c>
      <c r="E1177">
        <v>3.2918400000000001</v>
      </c>
      <c r="F1177" t="str">
        <f>_xlfn.LET(_xlpm.raw,_xlfn.XLOOKUP(A1177,SITE1!$C$4:$C$1223,SITE1!$E$4:$E$1223,_xlfn.XLOOKUP(A1177,SITE1!$C$4:$C$1223,SITE1!$F$4:$F$1223)),_xlpm.cleanRaw,SUBSTITUTE(SUBSTITUTE(_xlpm.raw,"_PIN","."),"PIN","."),_xlpm.mainPart,MID(_xlpm.cleanRaw,2,FIND(".",_xlpm.cleanRaw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1177" t="str">
        <f>_xlfn.LET(_xlpm.raw,_xlfn.XLOOKUP(A1177,SITE3!$C$4:$C$1223,SITE3!$E$4:$E$1223,_xlfn.XLOOKUP(A1177,SITE3!$C$4:$C$1223,SITE3!$F$4:$F$1223)),_xlpm.cleanRaw,SUBSTITUTE(_xlpm.raw,"_PIN","."),_xlpm.mainPart,MID(_xlpm.cleanRaw,2,FIND(".",_xlpm.cleanRaw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805060</v>
      </c>
      <c r="H1177" t="str">
        <f>_xlfn.LET(_xlpm.raw,_xlfn.XLOOKUP(A1177,SITE5!$C$4:$C$1223,SITE5!$E$4:$E$1223,_xlfn.XLOOKUP(A1177,SITE5!$C$4:$C$1223,SITE5!$F$4:$F$1223)),_xlpm.cleanRaw,SUBSTITUTE(_xlpm.raw,"_PIN","."),_xlpm.mainPart,MID(_xlpm.cleanRaw,2,FIND(".",_xlpm.cleanRaw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I1177" t="str">
        <f>_xlfn.LET(_xlpm.raw,_xlfn.XLOOKUP(A1177,SITE5!$C$4:$C$1223,SITE5!$E$4:$E$1223,_xlfn.XLOOKUP(A1177,SITE5!$C$4:$C$1223,SITE5!$F$4:$F$1223)),_xlpm.cleanRaw,SUBSTITUTE(_xlpm.raw,"_PIN","."),_xlpm.mainPart,MID(_xlpm.cleanRaw,2,FIND(".",_xlpm.cleanRaw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J1177" t="str">
        <f>""</f>
        <v/>
      </c>
      <c r="K1177" t="str">
        <f t="shared" si="18"/>
        <v>AW18;DDR0_CLK_N[3];;72.42048;3.29184;607016;805060;703016;703016;</v>
      </c>
    </row>
    <row r="1178" spans="1:11">
      <c r="A1178" t="s">
        <v>893</v>
      </c>
      <c r="B1178" t="str">
        <f>_xlfn.XLOOKUP(A1178,SITE1!$S$4:$S$1223,SITE1!$T$4:$T$1223)</f>
        <v>DDR0_CLK_N[1]</v>
      </c>
      <c r="C1178" t="str" cm="1">
        <f t="array" ref="C1178">_xlfn.TEXTJOIN(",",TRUE,_xlfn.UNIQUE(TRANSPOSE(_xlfn.MAP(_xlfn.XLOOKUP(A1178,SITE1!$C$4:$C$1223,SITE1!$G$4:$L$1223),_xlfn.LAMBDA(_xlpm.x,IF(_xlpm.x&lt;&gt;"",TRIM(CLEAN(LEFT(_xlpm.x,FIND(".",_xlpm.x &amp; ".")-1))),""))))))</f>
        <v/>
      </c>
      <c r="D1178">
        <v>55.961279999999597</v>
      </c>
      <c r="E1178">
        <v>3.2918400000000001</v>
      </c>
      <c r="F1178" t="str">
        <f>_xlfn.LET(_xlpm.raw,_xlfn.XLOOKUP(A1178,SITE1!$C$4:$C$1223,SITE1!$E$4:$E$1223,_xlfn.XLOOKUP(A1178,SITE1!$C$4:$C$1223,SITE1!$F$4:$F$1223)),_xlpm.cleanRaw,SUBSTITUTE(SUBSTITUTE(_xlpm.raw,"_PIN","."),"PIN","."),_xlpm.mainPart,MID(_xlpm.cleanRaw,2,FIND(".",_xlpm.cleanRaw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1178" t="str">
        <f>_xlfn.LET(_xlpm.raw,_xlfn.XLOOKUP(A1178,SITE3!$C$4:$C$1223,SITE3!$E$4:$E$1223,_xlfn.XLOOKUP(A1178,SITE3!$C$4:$C$1223,SITE3!$F$4:$F$1223)),_xlpm.cleanRaw,SUBSTITUTE(_xlpm.raw,"_PIN","."),_xlpm.mainPart,MID(_xlpm.cleanRaw,2,FIND(".",_xlpm.cleanRaw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804016</v>
      </c>
      <c r="H1178" t="str">
        <f>_xlfn.LET(_xlpm.raw,_xlfn.XLOOKUP(A1178,SITE5!$C$4:$C$1223,SITE5!$E$4:$E$1223,_xlfn.XLOOKUP(A1178,SITE5!$C$4:$C$1223,SITE5!$F$4:$F$1223)),_xlpm.cleanRaw,SUBSTITUTE(_xlpm.raw,"_PIN","."),_xlpm.mainPart,MID(_xlpm.cleanRaw,2,FIND(".",_xlpm.cleanRaw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I1178" t="str">
        <f>_xlfn.LET(_xlpm.raw,_xlfn.XLOOKUP(A1178,SITE5!$C$4:$C$1223,SITE5!$E$4:$E$1223,_xlfn.XLOOKUP(A1178,SITE5!$C$4:$C$1223,SITE5!$F$4:$F$1223)),_xlpm.cleanRaw,SUBSTITUTE(_xlpm.raw,"_PIN","."),_xlpm.mainPart,MID(_xlpm.cleanRaw,2,FIND(".",_xlpm.cleanRaw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J1178" t="str">
        <f>""</f>
        <v/>
      </c>
      <c r="K1178" t="str">
        <f t="shared" si="18"/>
        <v>AW23;DDR0_CLK_N[1];;55.9612799999996;3.29184;606104;804016;704104;704104;</v>
      </c>
    </row>
    <row r="1179" spans="1:11">
      <c r="A1179" t="s">
        <v>3792</v>
      </c>
      <c r="B1179" t="str">
        <f>_xlfn.XLOOKUP(A1179,SITE1!$S$4:$S$1223,SITE1!$T$4:$T$1223)</f>
        <v>VCCDDQ</v>
      </c>
      <c r="C1179" t="str" cm="1">
        <f t="array" ref="C1179">_xlfn.TEXTJOIN(",",TRUE,_xlfn.UNIQUE(TRANSPOSE(_xlfn.MAP(_xlfn.XLOOKUP(A1179,SITE1!$C$4:$C$1223,SITE1!$G$4:$L$1223),_xlfn.LAMBDA(_xlpm.x,IF(_xlpm.x&lt;&gt;"",TRIM(CLEAN(LEFT(_xlpm.x,FIND(".",_xlpm.x &amp; ".")-1))),""))))))</f>
        <v/>
      </c>
      <c r="D1179">
        <v>52.669439999999597</v>
      </c>
      <c r="E1179">
        <v>3.2918400000000001</v>
      </c>
      <c r="F1179" t="str">
        <f>_xlfn.LET(_xlpm.raw,_xlfn.XLOOKUP(A1179,SITE1!$C$4:$C$1223,SITE1!$E$4:$E$1223,_xlfn.XLOOKUP(A1179,SITE1!$C$4:$C$1223,SITE1!$F$4:$F$1223)),_xlpm.cleanRaw,SUBSTITUTE(SUBSTITUTE(_xlpm.raw,"_PIN","."),"PIN","."),_xlpm.mainPart,MID(_xlpm.cleanRaw,2,FIND(".",_xlpm.cleanRaw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9" t="str">
        <f>_xlfn.LET(_xlpm.raw,_xlfn.XLOOKUP(A1179,SITE3!$C$4:$C$1223,SITE3!$E$4:$E$1223,_xlfn.XLOOKUP(A1179,SITE3!$C$4:$C$1223,SITE3!$F$4:$F$1223)),_xlpm.cleanRaw,SUBSTITUTE(_xlpm.raw,"_PIN","."),_xlpm.mainPart,MID(_xlpm.cleanRaw,2,FIND(".",_xlpm.cleanRaw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9" t="str">
        <f>_xlfn.LET(_xlpm.raw,_xlfn.XLOOKUP(A1179,SITE5!$C$4:$C$1223,SITE5!$E$4:$E$1223,_xlfn.XLOOKUP(A1179,SITE5!$C$4:$C$1223,SITE5!$F$4:$F$1223)),_xlpm.cleanRaw,SUBSTITUTE(_xlpm.raw,"_PIN","."),_xlpm.mainPart,MID(_xlpm.cleanRaw,2,FIND(".",_xlpm.cleanRaw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9" t="str">
        <f>_xlfn.LET(_xlpm.raw,_xlfn.XLOOKUP(A1179,SITE5!$C$4:$C$1223,SITE5!$E$4:$E$1223,_xlfn.XLOOKUP(A1179,SITE5!$C$4:$C$1223,SITE5!$F$4:$F$1223)),_xlpm.cleanRaw,SUBSTITUTE(_xlpm.raw,"_PIN","."),_xlpm.mainPart,MID(_xlpm.cleanRaw,2,FIND(".",_xlpm.cleanRaw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9" t="str">
        <f>""</f>
        <v/>
      </c>
      <c r="K1179" t="str">
        <f t="shared" si="18"/>
        <v>AW24;VCCDDQ;;52.6694399999996;3.29184;;;;;</v>
      </c>
    </row>
    <row r="1180" spans="1:11">
      <c r="A1180" t="s">
        <v>1079</v>
      </c>
      <c r="B1180" t="str">
        <f>_xlfn.XLOOKUP(A1180,SITE1!$S$4:$S$1223,SITE1!$T$4:$T$1223)</f>
        <v>DDR0_MA[3]</v>
      </c>
      <c r="C1180" t="str" cm="1">
        <f t="array" ref="C1180">_xlfn.TEXTJOIN(",",TRUE,_xlfn.UNIQUE(TRANSPOSE(_xlfn.MAP(_xlfn.XLOOKUP(A1180,SITE1!$C$4:$C$1223,SITE1!$G$4:$L$1223),_xlfn.LAMBDA(_xlpm.x,IF(_xlpm.x&lt;&gt;"",TRIM(CLEAN(LEFT(_xlpm.x,FIND(".",_xlpm.x &amp; ".")-1))),""))))))</f>
        <v/>
      </c>
      <c r="D1180">
        <v>49.377599999999603</v>
      </c>
      <c r="E1180">
        <v>3.2918400000000001</v>
      </c>
      <c r="F1180" t="str">
        <f>_xlfn.LET(_xlpm.raw,_xlfn.XLOOKUP(A1180,SITE1!$C$4:$C$1223,SITE1!$E$4:$E$1223,_xlfn.XLOOKUP(A1180,SITE1!$C$4:$C$1223,SITE1!$F$4:$F$1223)),_xlpm.cleanRaw,SUBSTITUTE(SUBSTITUTE(_xlpm.raw,"_PIN","."),"PIN","."),_xlpm.mainPart,MID(_xlpm.cleanRaw,2,FIND(".",_xlpm.cleanRaw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1180" t="str">
        <f>_xlfn.LET(_xlpm.raw,_xlfn.XLOOKUP(A1180,SITE3!$C$4:$C$1223,SITE3!$E$4:$E$1223,_xlfn.XLOOKUP(A1180,SITE3!$C$4:$C$1223,SITE3!$F$4:$F$1223)),_xlpm.cleanRaw,SUBSTITUTE(_xlpm.raw,"_PIN","."),_xlpm.mainPart,MID(_xlpm.cleanRaw,2,FIND(".",_xlpm.cleanRaw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804015</v>
      </c>
      <c r="H1180" t="str">
        <f>_xlfn.LET(_xlpm.raw,_xlfn.XLOOKUP(A1180,SITE5!$C$4:$C$1223,SITE5!$E$4:$E$1223,_xlfn.XLOOKUP(A1180,SITE5!$C$4:$C$1223,SITE5!$F$4:$F$1223)),_xlpm.cleanRaw,SUBSTITUTE(_xlpm.raw,"_PIN","."),_xlpm.mainPart,MID(_xlpm.cleanRaw,2,FIND(".",_xlpm.cleanRaw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I1180" t="str">
        <f>_xlfn.LET(_xlpm.raw,_xlfn.XLOOKUP(A1180,SITE5!$C$4:$C$1223,SITE5!$E$4:$E$1223,_xlfn.XLOOKUP(A1180,SITE5!$C$4:$C$1223,SITE5!$F$4:$F$1223)),_xlpm.cleanRaw,SUBSTITUTE(_xlpm.raw,"_PIN","."),_xlpm.mainPart,MID(_xlpm.cleanRaw,2,FIND(".",_xlpm.cleanRaw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J1180" t="str">
        <f>""</f>
        <v/>
      </c>
      <c r="K1180" t="str">
        <f t="shared" si="18"/>
        <v>AW25;DDR0_MA[3];;49.3775999999996;3.29184;607003;804015;702084;702084;</v>
      </c>
    </row>
    <row r="1181" spans="1:11">
      <c r="A1181" t="s">
        <v>3793</v>
      </c>
      <c r="B1181" t="str">
        <f>_xlfn.XLOOKUP(A1181,SITE1!$S$4:$S$1223,SITE1!$T$4:$T$1223)</f>
        <v>VCCDDQ</v>
      </c>
      <c r="C1181" t="str" cm="1">
        <f t="array" ref="C1181">_xlfn.TEXTJOIN(",",TRUE,_xlfn.UNIQUE(TRANSPOSE(_xlfn.MAP(_xlfn.XLOOKUP(A1181,SITE1!$C$4:$C$1223,SITE1!$G$4:$L$1223),_xlfn.LAMBDA(_xlpm.x,IF(_xlpm.x&lt;&gt;"",TRIM(CLEAN(LEFT(_xlpm.x,FIND(".",_xlpm.x &amp; ".")-1))),""))))))</f>
        <v/>
      </c>
      <c r="D1181">
        <v>46.085759999999603</v>
      </c>
      <c r="E1181">
        <v>3.2918400000000001</v>
      </c>
      <c r="F1181" t="str">
        <f>_xlfn.LET(_xlpm.raw,_xlfn.XLOOKUP(A1181,SITE1!$C$4:$C$1223,SITE1!$E$4:$E$1223,_xlfn.XLOOKUP(A1181,SITE1!$C$4:$C$1223,SITE1!$F$4:$F$1223)),_xlpm.cleanRaw,SUBSTITUTE(SUBSTITUTE(_xlpm.raw,"_PIN","."),"PIN","."),_xlpm.mainPart,MID(_xlpm.cleanRaw,2,FIND(".",_xlpm.cleanRaw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1" t="str">
        <f>_xlfn.LET(_xlpm.raw,_xlfn.XLOOKUP(A1181,SITE3!$C$4:$C$1223,SITE3!$E$4:$E$1223,_xlfn.XLOOKUP(A1181,SITE3!$C$4:$C$1223,SITE3!$F$4:$F$1223)),_xlpm.cleanRaw,SUBSTITUTE(_xlpm.raw,"_PIN","."),_xlpm.mainPart,MID(_xlpm.cleanRaw,2,FIND(".",_xlpm.cleanRaw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1" t="str">
        <f>_xlfn.LET(_xlpm.raw,_xlfn.XLOOKUP(A1181,SITE5!$C$4:$C$1223,SITE5!$E$4:$E$1223,_xlfn.XLOOKUP(A1181,SITE5!$C$4:$C$1223,SITE5!$F$4:$F$1223)),_xlpm.cleanRaw,SUBSTITUTE(_xlpm.raw,"_PIN","."),_xlpm.mainPart,MID(_xlpm.cleanRaw,2,FIND(".",_xlpm.cleanRaw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1" t="str">
        <f>_xlfn.LET(_xlpm.raw,_xlfn.XLOOKUP(A1181,SITE5!$C$4:$C$1223,SITE5!$E$4:$E$1223,_xlfn.XLOOKUP(A1181,SITE5!$C$4:$C$1223,SITE5!$F$4:$F$1223)),_xlpm.cleanRaw,SUBSTITUTE(_xlpm.raw,"_PIN","."),_xlpm.mainPart,MID(_xlpm.cleanRaw,2,FIND(".",_xlpm.cleanRaw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1" t="str">
        <f>""</f>
        <v/>
      </c>
      <c r="K1181" t="str">
        <f t="shared" si="18"/>
        <v>AW26;VCCDDQ;;46.0857599999996;3.29184;;;;;</v>
      </c>
    </row>
    <row r="1182" spans="1:11">
      <c r="A1182" t="s">
        <v>1109</v>
      </c>
      <c r="B1182" t="str">
        <f>_xlfn.XLOOKUP(A1182,SITE1!$S$4:$S$1223,SITE1!$T$4:$T$1223)</f>
        <v>DDR0_MA[8]</v>
      </c>
      <c r="C1182" t="str" cm="1">
        <f t="array" ref="C1182">_xlfn.TEXTJOIN(",",TRUE,_xlfn.UNIQUE(TRANSPOSE(_xlfn.MAP(_xlfn.XLOOKUP(A1182,SITE1!$C$4:$C$1223,SITE1!$G$4:$L$1223),_xlfn.LAMBDA(_xlpm.x,IF(_xlpm.x&lt;&gt;"",TRIM(CLEAN(LEFT(_xlpm.x,FIND(".",_xlpm.x &amp; ".")-1))),""))))))</f>
        <v/>
      </c>
      <c r="D1182">
        <v>42.793919999999602</v>
      </c>
      <c r="E1182">
        <v>3.2918400000000001</v>
      </c>
      <c r="F1182" t="str">
        <f>_xlfn.LET(_xlpm.raw,_xlfn.XLOOKUP(A1182,SITE1!$C$4:$C$1223,SITE1!$E$4:$E$1223,_xlfn.XLOOKUP(A1182,SITE1!$C$4:$C$1223,SITE1!$F$4:$F$1223)),_xlpm.cleanRaw,SUBSTITUTE(SUBSTITUTE(_xlpm.raw,"_PIN","."),"PIN","."),_xlpm.mainPart,MID(_xlpm.cleanRaw,2,FIND(".",_xlpm.cleanRaw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1182" t="str">
        <f>_xlfn.LET(_xlpm.raw,_xlfn.XLOOKUP(A1182,SITE3!$C$4:$C$1223,SITE3!$E$4:$E$1223,_xlfn.XLOOKUP(A1182,SITE3!$C$4:$C$1223,SITE3!$F$4:$F$1223)),_xlpm.cleanRaw,SUBSTITUTE(_xlpm.raw,"_PIN","."),_xlpm.mainPart,MID(_xlpm.cleanRaw,2,FIND(".",_xlpm.cleanRaw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802046</v>
      </c>
      <c r="H1182" t="str">
        <f>_xlfn.LET(_xlpm.raw,_xlfn.XLOOKUP(A1182,SITE5!$C$4:$C$1223,SITE5!$E$4:$E$1223,_xlfn.XLOOKUP(A1182,SITE5!$C$4:$C$1223,SITE5!$F$4:$F$1223)),_xlpm.cleanRaw,SUBSTITUTE(_xlpm.raw,"_PIN","."),_xlpm.mainPart,MID(_xlpm.cleanRaw,2,FIND(".",_xlpm.cleanRaw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I1182" t="str">
        <f>_xlfn.LET(_xlpm.raw,_xlfn.XLOOKUP(A1182,SITE5!$C$4:$C$1223,SITE5!$E$4:$E$1223,_xlfn.XLOOKUP(A1182,SITE5!$C$4:$C$1223,SITE5!$F$4:$F$1223)),_xlpm.cleanRaw,SUBSTITUTE(_xlpm.raw,"_PIN","."),_xlpm.mainPart,MID(_xlpm.cleanRaw,2,FIND(".",_xlpm.cleanRaw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J1182" t="str">
        <f>""</f>
        <v/>
      </c>
      <c r="K1182" t="str">
        <f t="shared" si="18"/>
        <v>AW27;DDR0_MA[8];;42.7939199999996;3.29184;605041;802046;702053;702053;</v>
      </c>
    </row>
    <row r="1183" spans="1:11">
      <c r="A1183" t="s">
        <v>3794</v>
      </c>
      <c r="B1183" t="str">
        <f>_xlfn.XLOOKUP(A1183,SITE1!$S$4:$S$1223,SITE1!$T$4:$T$1223)</f>
        <v>VCCDDQ</v>
      </c>
      <c r="C1183" t="str" cm="1">
        <f t="array" ref="C1183">_xlfn.TEXTJOIN(",",TRUE,_xlfn.UNIQUE(TRANSPOSE(_xlfn.MAP(_xlfn.XLOOKUP(A1183,SITE1!$C$4:$C$1223,SITE1!$G$4:$L$1223),_xlfn.LAMBDA(_xlpm.x,IF(_xlpm.x&lt;&gt;"",TRIM(CLEAN(LEFT(_xlpm.x,FIND(".",_xlpm.x &amp; ".")-1))),""))))))</f>
        <v/>
      </c>
      <c r="D1183">
        <v>39.502079999999999</v>
      </c>
      <c r="E1183">
        <v>3.2918400000000001</v>
      </c>
      <c r="F1183" t="str">
        <f>_xlfn.LET(_xlpm.raw,_xlfn.XLOOKUP(A1183,SITE1!$C$4:$C$1223,SITE1!$E$4:$E$1223,_xlfn.XLOOKUP(A1183,SITE1!$C$4:$C$1223,SITE1!$F$4:$F$1223)),_xlpm.cleanRaw,SUBSTITUTE(SUBSTITUTE(_xlpm.raw,"_PIN","."),"PIN","."),_xlpm.mainPart,MID(_xlpm.cleanRaw,2,FIND(".",_xlpm.cleanRaw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3" t="str">
        <f>_xlfn.LET(_xlpm.raw,_xlfn.XLOOKUP(A1183,SITE3!$C$4:$C$1223,SITE3!$E$4:$E$1223,_xlfn.XLOOKUP(A1183,SITE3!$C$4:$C$1223,SITE3!$F$4:$F$1223)),_xlpm.cleanRaw,SUBSTITUTE(_xlpm.raw,"_PIN","."),_xlpm.mainPart,MID(_xlpm.cleanRaw,2,FIND(".",_xlpm.cleanRaw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3" t="str">
        <f>_xlfn.LET(_xlpm.raw,_xlfn.XLOOKUP(A1183,SITE5!$C$4:$C$1223,SITE5!$E$4:$E$1223,_xlfn.XLOOKUP(A1183,SITE5!$C$4:$C$1223,SITE5!$F$4:$F$1223)),_xlpm.cleanRaw,SUBSTITUTE(_xlpm.raw,"_PIN","."),_xlpm.mainPart,MID(_xlpm.cleanRaw,2,FIND(".",_xlpm.cleanRaw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3" t="str">
        <f>_xlfn.LET(_xlpm.raw,_xlfn.XLOOKUP(A1183,SITE5!$C$4:$C$1223,SITE5!$E$4:$E$1223,_xlfn.XLOOKUP(A1183,SITE5!$C$4:$C$1223,SITE5!$F$4:$F$1223)),_xlpm.cleanRaw,SUBSTITUTE(_xlpm.raw,"_PIN","."),_xlpm.mainPart,MID(_xlpm.cleanRaw,2,FIND(".",_xlpm.cleanRaw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3" t="str">
        <f>""</f>
        <v/>
      </c>
      <c r="K1183" t="str">
        <f t="shared" si="18"/>
        <v>AW28;VCCDDQ;;39.50208;3.29184;;;;;</v>
      </c>
    </row>
    <row r="1184" spans="1:11">
      <c r="A1184" t="s">
        <v>1061</v>
      </c>
      <c r="B1184" t="str">
        <f>_xlfn.XLOOKUP(A1184,SITE1!$S$4:$S$1223,SITE1!$T$4:$T$1223)</f>
        <v>DDR0_BG1</v>
      </c>
      <c r="C1184" t="str" cm="1">
        <f t="array" ref="C1184">_xlfn.TEXTJOIN(",",TRUE,_xlfn.UNIQUE(TRANSPOSE(_xlfn.MAP(_xlfn.XLOOKUP(A1184,SITE1!$C$4:$C$1223,SITE1!$G$4:$L$1223),_xlfn.LAMBDA(_xlpm.x,IF(_xlpm.x&lt;&gt;"",TRIM(CLEAN(LEFT(_xlpm.x,FIND(".",_xlpm.x &amp; ".")-1))),""))))))</f>
        <v/>
      </c>
      <c r="D1184">
        <v>36.210239999999999</v>
      </c>
      <c r="E1184">
        <v>3.2918400000000001</v>
      </c>
      <c r="F1184" t="str">
        <f>_xlfn.LET(_xlpm.raw,_xlfn.XLOOKUP(A1184,SITE1!$C$4:$C$1223,SITE1!$E$4:$E$1223,_xlfn.XLOOKUP(A1184,SITE1!$C$4:$C$1223,SITE1!$F$4:$F$1223)),_xlpm.cleanRaw,SUBSTITUTE(SUBSTITUTE(_xlpm.raw,"_PIN","."),"PIN","."),_xlpm.mainPart,MID(_xlpm.cleanRaw,2,FIND(".",_xlpm.cleanRaw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1184" t="str">
        <f>_xlfn.LET(_xlpm.raw,_xlfn.XLOOKUP(A1184,SITE3!$C$4:$C$1223,SITE3!$E$4:$E$1223,_xlfn.XLOOKUP(A1184,SITE3!$C$4:$C$1223,SITE3!$F$4:$F$1223)),_xlpm.cleanRaw,SUBSTITUTE(_xlpm.raw,"_PIN","."),_xlpm.mainPart,MID(_xlpm.cleanRaw,2,FIND(".",_xlpm.cleanRaw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801018</v>
      </c>
      <c r="H1184" t="str">
        <f>_xlfn.LET(_xlpm.raw,_xlfn.XLOOKUP(A1184,SITE5!$C$4:$C$1223,SITE5!$E$4:$E$1223,_xlfn.XLOOKUP(A1184,SITE5!$C$4:$C$1223,SITE5!$F$4:$F$1223)),_xlpm.cleanRaw,SUBSTITUTE(_xlpm.raw,"_PIN","."),_xlpm.mainPart,MID(_xlpm.cleanRaw,2,FIND(".",_xlpm.cleanRaw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I1184" t="str">
        <f>_xlfn.LET(_xlpm.raw,_xlfn.XLOOKUP(A1184,SITE5!$C$4:$C$1223,SITE5!$E$4:$E$1223,_xlfn.XLOOKUP(A1184,SITE5!$C$4:$C$1223,SITE5!$F$4:$F$1223)),_xlpm.cleanRaw,SUBSTITUTE(_xlpm.raw,"_PIN","."),_xlpm.mainPart,MID(_xlpm.cleanRaw,2,FIND(".",_xlpm.cleanRaw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J1184" t="str">
        <f>""</f>
        <v/>
      </c>
      <c r="K1184" t="str">
        <f t="shared" si="18"/>
        <v>AW29;DDR0_BG1;;36.21024;3.29184;604005;801018;703015;703015;</v>
      </c>
    </row>
    <row r="1185" spans="1:11">
      <c r="A1185" t="s">
        <v>3795</v>
      </c>
      <c r="B1185" t="str">
        <f>_xlfn.XLOOKUP(A1185,SITE1!$S$4:$S$1223,SITE1!$T$4:$T$1223)</f>
        <v>VCCDDQ</v>
      </c>
      <c r="C1185" t="str" cm="1">
        <f t="array" ref="C1185">_xlfn.TEXTJOIN(",",TRUE,_xlfn.UNIQUE(TRANSPOSE(_xlfn.MAP(_xlfn.XLOOKUP(A1185,SITE1!$C$4:$C$1223,SITE1!$G$4:$L$1223),_xlfn.LAMBDA(_xlpm.x,IF(_xlpm.x&lt;&gt;"",TRIM(CLEAN(LEFT(_xlpm.x,FIND(".",_xlpm.x &amp; ".")-1))),""))))))</f>
        <v/>
      </c>
      <c r="D1185">
        <v>32.918399999999998</v>
      </c>
      <c r="E1185">
        <v>3.2918400000000001</v>
      </c>
      <c r="F1185" t="str">
        <f>_xlfn.LET(_xlpm.raw,_xlfn.XLOOKUP(A1185,SITE1!$C$4:$C$1223,SITE1!$E$4:$E$1223,_xlfn.XLOOKUP(A1185,SITE1!$C$4:$C$1223,SITE1!$F$4:$F$1223)),_xlpm.cleanRaw,SUBSTITUTE(SUBSTITUTE(_xlpm.raw,"_PIN","."),"PIN","."),_xlpm.mainPart,MID(_xlpm.cleanRaw,2,FIND(".",_xlpm.cleanRaw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5" t="str">
        <f>_xlfn.LET(_xlpm.raw,_xlfn.XLOOKUP(A1185,SITE3!$C$4:$C$1223,SITE3!$E$4:$E$1223,_xlfn.XLOOKUP(A1185,SITE3!$C$4:$C$1223,SITE3!$F$4:$F$1223)),_xlpm.cleanRaw,SUBSTITUTE(_xlpm.raw,"_PIN","."),_xlpm.mainPart,MID(_xlpm.cleanRaw,2,FIND(".",_xlpm.cleanRaw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5" t="str">
        <f>_xlfn.LET(_xlpm.raw,_xlfn.XLOOKUP(A1185,SITE5!$C$4:$C$1223,SITE5!$E$4:$E$1223,_xlfn.XLOOKUP(A1185,SITE5!$C$4:$C$1223,SITE5!$F$4:$F$1223)),_xlpm.cleanRaw,SUBSTITUTE(_xlpm.raw,"_PIN","."),_xlpm.mainPart,MID(_xlpm.cleanRaw,2,FIND(".",_xlpm.cleanRaw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5" t="str">
        <f>_xlfn.LET(_xlpm.raw,_xlfn.XLOOKUP(A1185,SITE5!$C$4:$C$1223,SITE5!$E$4:$E$1223,_xlfn.XLOOKUP(A1185,SITE5!$C$4:$C$1223,SITE5!$F$4:$F$1223)),_xlpm.cleanRaw,SUBSTITUTE(_xlpm.raw,"_PIN","."),_xlpm.mainPart,MID(_xlpm.cleanRaw,2,FIND(".",_xlpm.cleanRaw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5" t="str">
        <f>""</f>
        <v/>
      </c>
      <c r="K1185" t="str">
        <f t="shared" si="18"/>
        <v>AW30;VCCDDQ;;32.9184;3.29184;;;;;</v>
      </c>
    </row>
    <row r="1186" spans="1:11">
      <c r="A1186" t="s">
        <v>868</v>
      </c>
      <c r="B1186" t="str">
        <f>_xlfn.XLOOKUP(A1186,SITE1!$S$4:$S$1223,SITE1!$T$4:$T$1223)</f>
        <v>DDR0_CKE[1]</v>
      </c>
      <c r="C1186" t="str" cm="1">
        <f t="array" ref="C1186">_xlfn.TEXTJOIN(",",TRUE,_xlfn.UNIQUE(TRANSPOSE(_xlfn.MAP(_xlfn.XLOOKUP(A1186,SITE1!$C$4:$C$1223,SITE1!$G$4:$L$1223),_xlfn.LAMBDA(_xlpm.x,IF(_xlpm.x&lt;&gt;"",TRIM(CLEAN(LEFT(_xlpm.x,FIND(".",_xlpm.x &amp; ".")-1))),""))))))</f>
        <v/>
      </c>
      <c r="D1186">
        <v>29.626560000000001</v>
      </c>
      <c r="E1186">
        <v>3.2918400000000001</v>
      </c>
      <c r="F1186" t="str">
        <f>_xlfn.LET(_xlpm.raw,_xlfn.XLOOKUP(A1186,SITE1!$C$4:$C$1223,SITE1!$E$4:$E$1223,_xlfn.XLOOKUP(A1186,SITE1!$C$4:$C$1223,SITE1!$F$4:$F$1223)),_xlpm.cleanRaw,SUBSTITUTE(SUBSTITUTE(_xlpm.raw,"_PIN","."),"PIN","."),_xlpm.mainPart,MID(_xlpm.cleanRaw,2,FIND(".",_xlpm.cleanRaw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1186" t="str">
        <f>_xlfn.LET(_xlpm.raw,_xlfn.XLOOKUP(A1186,SITE3!$C$4:$C$1223,SITE3!$E$4:$E$1223,_xlfn.XLOOKUP(A1186,SITE3!$C$4:$C$1223,SITE3!$F$4:$F$1223)),_xlpm.cleanRaw,SUBSTITUTE(_xlpm.raw,"_PIN","."),_xlpm.mainPart,MID(_xlpm.cleanRaw,2,FIND(".",_xlpm.cleanRaw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801023</v>
      </c>
      <c r="H1186" t="str">
        <f>_xlfn.LET(_xlpm.raw,_xlfn.XLOOKUP(A1186,SITE5!$C$4:$C$1223,SITE5!$E$4:$E$1223,_xlfn.XLOOKUP(A1186,SITE5!$C$4:$C$1223,SITE5!$F$4:$F$1223)),_xlpm.cleanRaw,SUBSTITUTE(_xlpm.raw,"_PIN","."),_xlpm.mainPart,MID(_xlpm.cleanRaw,2,FIND(".",_xlpm.cleanRaw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I1186" t="str">
        <f>_xlfn.LET(_xlpm.raw,_xlfn.XLOOKUP(A1186,SITE5!$C$4:$C$1223,SITE5!$E$4:$E$1223,_xlfn.XLOOKUP(A1186,SITE5!$C$4:$C$1223,SITE5!$F$4:$F$1223)),_xlpm.cleanRaw,SUBSTITUTE(_xlpm.raw,"_PIN","."),_xlpm.mainPart,MID(_xlpm.cleanRaw,2,FIND(".",_xlpm.cleanRaw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J1186" t="str">
        <f>""</f>
        <v/>
      </c>
      <c r="K1186" t="str">
        <f t="shared" si="18"/>
        <v>AW31;DDR0_CKE[1];;29.62656;3.29184;604030;801023;706006;706006;</v>
      </c>
    </row>
    <row r="1187" spans="1:11">
      <c r="A1187" t="s">
        <v>4038</v>
      </c>
      <c r="B1187" t="str">
        <f>_xlfn.XLOOKUP(A1187,SITE1!$S$4:$S$1223,SITE1!$T$4:$T$1223)</f>
        <v>VSS</v>
      </c>
      <c r="C1187" t="str" cm="1">
        <f t="array" ref="C1187">_xlfn.TEXTJOIN(",",TRUE,_xlfn.UNIQUE(TRANSPOSE(_xlfn.MAP(_xlfn.XLOOKUP(A1187,SITE1!$C$4:$C$1223,SITE1!$G$4:$L$1223),_xlfn.LAMBDA(_xlpm.x,IF(_xlpm.x&lt;&gt;"",TRIM(CLEAN(LEFT(_xlpm.x,FIND(".",_xlpm.x &amp; ".")-1))),""))))))</f>
        <v/>
      </c>
      <c r="D1187">
        <v>26.334719999999901</v>
      </c>
      <c r="E1187">
        <v>3.2918400000000001</v>
      </c>
      <c r="F1187" t="str">
        <f>_xlfn.LET(_xlpm.raw,_xlfn.XLOOKUP(A1187,SITE1!$C$4:$C$1223,SITE1!$E$4:$E$1223,_xlfn.XLOOKUP(A1187,SITE1!$C$4:$C$1223,SITE1!$F$4:$F$1223)),_xlpm.cleanRaw,SUBSTITUTE(SUBSTITUTE(_xlpm.raw,"_PIN","."),"PIN","."),_xlpm.mainPart,MID(_xlpm.cleanRaw,2,FIND(".",_xlpm.cleanRaw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7" t="str">
        <f>_xlfn.LET(_xlpm.raw,_xlfn.XLOOKUP(A1187,SITE3!$C$4:$C$1223,SITE3!$E$4:$E$1223,_xlfn.XLOOKUP(A1187,SITE3!$C$4:$C$1223,SITE3!$F$4:$F$1223)),_xlpm.cleanRaw,SUBSTITUTE(_xlpm.raw,"_PIN","."),_xlpm.mainPart,MID(_xlpm.cleanRaw,2,FIND(".",_xlpm.cleanRaw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7" t="str">
        <f>_xlfn.LET(_xlpm.raw,_xlfn.XLOOKUP(A1187,SITE5!$C$4:$C$1223,SITE5!$E$4:$E$1223,_xlfn.XLOOKUP(A1187,SITE5!$C$4:$C$1223,SITE5!$F$4:$F$1223)),_xlpm.cleanRaw,SUBSTITUTE(_xlpm.raw,"_PIN","."),_xlpm.mainPart,MID(_xlpm.cleanRaw,2,FIND(".",_xlpm.cleanRaw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7" t="str">
        <f>_xlfn.LET(_xlpm.raw,_xlfn.XLOOKUP(A1187,SITE5!$C$4:$C$1223,SITE5!$E$4:$E$1223,_xlfn.XLOOKUP(A1187,SITE5!$C$4:$C$1223,SITE5!$F$4:$F$1223)),_xlpm.cleanRaw,SUBSTITUTE(_xlpm.raw,"_PIN","."),_xlpm.mainPart,MID(_xlpm.cleanRaw,2,FIND(".",_xlpm.cleanRaw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7" t="str">
        <f>""</f>
        <v/>
      </c>
      <c r="K1187" t="str">
        <f t="shared" si="18"/>
        <v>AW32;VSS;;26.3347199999999;3.29184;;;;;</v>
      </c>
    </row>
    <row r="1188" spans="1:11">
      <c r="A1188" t="s">
        <v>1685</v>
      </c>
      <c r="B1188" t="str">
        <f>_xlfn.XLOOKUP(A1188,SITE1!$S$4:$S$1223,SITE1!$T$4:$T$1223)</f>
        <v>DDRDQ_IL03_NIL05[7]</v>
      </c>
      <c r="C1188" t="str" cm="1">
        <f t="array" ref="C1188">_xlfn.TEXTJOIN(",",TRUE,_xlfn.UNIQUE(TRANSPOSE(_xlfn.MAP(_xlfn.XLOOKUP(A1188,SITE1!$C$4:$C$1223,SITE1!$G$4:$L$1223),_xlfn.LAMBDA(_xlpm.x,IF(_xlpm.x&lt;&gt;"",TRIM(CLEAN(LEFT(_xlpm.x,FIND(".",_xlpm.x &amp; ".")-1))),""))))))</f>
        <v/>
      </c>
      <c r="D1188">
        <v>23.04288</v>
      </c>
      <c r="E1188">
        <v>3.2918400000000001</v>
      </c>
      <c r="F1188" t="str">
        <f>_xlfn.LET(_xlpm.raw,_xlfn.XLOOKUP(A1188,SITE1!$C$4:$C$1223,SITE1!$E$4:$E$1223,_xlfn.XLOOKUP(A1188,SITE1!$C$4:$C$1223,SITE1!$F$4:$F$1223)),_xlpm.cleanRaw,SUBSTITUTE(SUBSTITUTE(_xlpm.raw,"_PIN","."),"PIN","."),_xlpm.mainPart,MID(_xlpm.cleanRaw,2,FIND(".",_xlpm.cleanRaw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188" t="str">
        <f>_xlfn.LET(_xlpm.raw,_xlfn.XLOOKUP(A1188,SITE3!$C$4:$C$1223,SITE3!$E$4:$E$1223,_xlfn.XLOOKUP(A1188,SITE3!$C$4:$C$1223,SITE3!$F$4:$F$1223)),_xlpm.cleanRaw,SUBSTITUTE(_xlpm.raw,"_PIN","."),_xlpm.mainPart,MID(_xlpm.cleanRaw,2,FIND(".",_xlpm.cleanRaw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803122</v>
      </c>
      <c r="H1188" t="str">
        <f>_xlfn.LET(_xlpm.raw,_xlfn.XLOOKUP(A1188,SITE5!$C$4:$C$1223,SITE5!$E$4:$E$1223,_xlfn.XLOOKUP(A1188,SITE5!$C$4:$C$1223,SITE5!$F$4:$F$1223)),_xlpm.cleanRaw,SUBSTITUTE(_xlpm.raw,"_PIN","."),_xlpm.mainPart,MID(_xlpm.cleanRaw,2,FIND(".",_xlpm.cleanRaw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I1188" t="str">
        <f>_xlfn.LET(_xlpm.raw,_xlfn.XLOOKUP(A1188,SITE5!$C$4:$C$1223,SITE5!$E$4:$E$1223,_xlfn.XLOOKUP(A1188,SITE5!$C$4:$C$1223,SITE5!$F$4:$F$1223)),_xlpm.cleanRaw,SUBSTITUTE(_xlpm.raw,"_PIN","."),_xlpm.mainPart,MID(_xlpm.cleanRaw,2,FIND(".",_xlpm.cleanRaw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J1188" t="str">
        <f>""</f>
        <v/>
      </c>
      <c r="K1188" t="str">
        <f t="shared" si="18"/>
        <v>AW33;DDRDQ_IL03_NIL05[7];;23.04288;3.29184;607009;803122;702049;702049;</v>
      </c>
    </row>
    <row r="1189" spans="1:11">
      <c r="A1189" t="s">
        <v>4039</v>
      </c>
      <c r="B1189" t="str">
        <f>_xlfn.XLOOKUP(A1189,SITE1!$S$4:$S$1223,SITE1!$T$4:$T$1223)</f>
        <v>VSS</v>
      </c>
      <c r="C1189" t="str" cm="1">
        <f t="array" ref="C1189">_xlfn.TEXTJOIN(",",TRUE,_xlfn.UNIQUE(TRANSPOSE(_xlfn.MAP(_xlfn.XLOOKUP(A1189,SITE1!$C$4:$C$1223,SITE1!$G$4:$L$1223),_xlfn.LAMBDA(_xlpm.x,IF(_xlpm.x&lt;&gt;"",TRIM(CLEAN(LEFT(_xlpm.x,FIND(".",_xlpm.x &amp; ".")-1))),""))))))</f>
        <v/>
      </c>
      <c r="D1189">
        <v>19.75104</v>
      </c>
      <c r="E1189">
        <v>3.2918400000000001</v>
      </c>
      <c r="F1189" t="str">
        <f>_xlfn.LET(_xlpm.raw,_xlfn.XLOOKUP(A1189,SITE1!$C$4:$C$1223,SITE1!$E$4:$E$1223,_xlfn.XLOOKUP(A1189,SITE1!$C$4:$C$1223,SITE1!$F$4:$F$1223)),_xlpm.cleanRaw,SUBSTITUTE(SUBSTITUTE(_xlpm.raw,"_PIN","."),"PIN","."),_xlpm.mainPart,MID(_xlpm.cleanRaw,2,FIND(".",_xlpm.cleanRaw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9" t="str">
        <f>_xlfn.LET(_xlpm.raw,_xlfn.XLOOKUP(A1189,SITE3!$C$4:$C$1223,SITE3!$E$4:$E$1223,_xlfn.XLOOKUP(A1189,SITE3!$C$4:$C$1223,SITE3!$F$4:$F$1223)),_xlpm.cleanRaw,SUBSTITUTE(_xlpm.raw,"_PIN","."),_xlpm.mainPart,MID(_xlpm.cleanRaw,2,FIND(".",_xlpm.cleanRaw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9" t="str">
        <f>_xlfn.LET(_xlpm.raw,_xlfn.XLOOKUP(A1189,SITE5!$C$4:$C$1223,SITE5!$E$4:$E$1223,_xlfn.XLOOKUP(A1189,SITE5!$C$4:$C$1223,SITE5!$F$4:$F$1223)),_xlpm.cleanRaw,SUBSTITUTE(_xlpm.raw,"_PIN","."),_xlpm.mainPart,MID(_xlpm.cleanRaw,2,FIND(".",_xlpm.cleanRaw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9" t="str">
        <f>_xlfn.LET(_xlpm.raw,_xlfn.XLOOKUP(A1189,SITE5!$C$4:$C$1223,SITE5!$E$4:$E$1223,_xlfn.XLOOKUP(A1189,SITE5!$C$4:$C$1223,SITE5!$F$4:$F$1223)),_xlpm.cleanRaw,SUBSTITUTE(_xlpm.raw,"_PIN","."),_xlpm.mainPart,MID(_xlpm.cleanRaw,2,FIND(".",_xlpm.cleanRaw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9" t="str">
        <f>""</f>
        <v/>
      </c>
      <c r="K1189" t="str">
        <f t="shared" si="18"/>
        <v>AW34;VSS;;19.75104;3.29184;;;;;</v>
      </c>
    </row>
    <row r="1190" spans="1:11">
      <c r="A1190" t="s">
        <v>4040</v>
      </c>
      <c r="B1190" t="str">
        <f>_xlfn.XLOOKUP(A1190,SITE1!$S$4:$S$1223,SITE1!$T$4:$T$1223)</f>
        <v>VSS</v>
      </c>
      <c r="C1190" t="str" cm="1">
        <f t="array" ref="C1190">_xlfn.TEXTJOIN(",",TRUE,_xlfn.UNIQUE(TRANSPOSE(_xlfn.MAP(_xlfn.XLOOKUP(A1190,SITE1!$C$4:$C$1223,SITE1!$G$4:$L$1223),_xlfn.LAMBDA(_xlpm.x,IF(_xlpm.x&lt;&gt;"",TRIM(CLEAN(LEFT(_xlpm.x,FIND(".",_xlpm.x &amp; ".")-1))),""))))))</f>
        <v/>
      </c>
      <c r="D1190">
        <v>16.459199999999999</v>
      </c>
      <c r="E1190">
        <v>3.2918400000000001</v>
      </c>
      <c r="F1190" t="str">
        <f>_xlfn.LET(_xlpm.raw,_xlfn.XLOOKUP(A1190,SITE1!$C$4:$C$1223,SITE1!$E$4:$E$1223,_xlfn.XLOOKUP(A1190,SITE1!$C$4:$C$1223,SITE1!$F$4:$F$1223)),_xlpm.cleanRaw,SUBSTITUTE(SUBSTITUTE(_xlpm.raw,"_PIN","."),"PIN","."),_xlpm.mainPart,MID(_xlpm.cleanRaw,2,FIND(".",_xlpm.cleanRaw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0" t="str">
        <f>_xlfn.LET(_xlpm.raw,_xlfn.XLOOKUP(A1190,SITE3!$C$4:$C$1223,SITE3!$E$4:$E$1223,_xlfn.XLOOKUP(A1190,SITE3!$C$4:$C$1223,SITE3!$F$4:$F$1223)),_xlpm.cleanRaw,SUBSTITUTE(_xlpm.raw,"_PIN","."),_xlpm.mainPart,MID(_xlpm.cleanRaw,2,FIND(".",_xlpm.cleanRaw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0" t="str">
        <f>_xlfn.LET(_xlpm.raw,_xlfn.XLOOKUP(A1190,SITE5!$C$4:$C$1223,SITE5!$E$4:$E$1223,_xlfn.XLOOKUP(A1190,SITE5!$C$4:$C$1223,SITE5!$F$4:$F$1223)),_xlpm.cleanRaw,SUBSTITUTE(_xlpm.raw,"_PIN","."),_xlpm.mainPart,MID(_xlpm.cleanRaw,2,FIND(".",_xlpm.cleanRaw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0" t="str">
        <f>_xlfn.LET(_xlpm.raw,_xlfn.XLOOKUP(A1190,SITE5!$C$4:$C$1223,SITE5!$E$4:$E$1223,_xlfn.XLOOKUP(A1190,SITE5!$C$4:$C$1223,SITE5!$F$4:$F$1223)),_xlpm.cleanRaw,SUBSTITUTE(_xlpm.raw,"_PIN","."),_xlpm.mainPart,MID(_xlpm.cleanRaw,2,FIND(".",_xlpm.cleanRaw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0" t="str">
        <f>""</f>
        <v/>
      </c>
      <c r="K1190" t="str">
        <f t="shared" si="18"/>
        <v>AW35;VSS;;16.4592;3.29184;;;;;</v>
      </c>
    </row>
    <row r="1191" spans="1:11">
      <c r="A1191" t="s">
        <v>1673</v>
      </c>
      <c r="B1191" t="str">
        <f>_xlfn.XLOOKUP(A1191,SITE1!$S$4:$S$1223,SITE1!$T$4:$T$1223)</f>
        <v>DDRDQ_IL03_NIL05[5]</v>
      </c>
      <c r="C1191" t="str" cm="1">
        <f t="array" ref="C1191">_xlfn.TEXTJOIN(",",TRUE,_xlfn.UNIQUE(TRANSPOSE(_xlfn.MAP(_xlfn.XLOOKUP(A1191,SITE1!$C$4:$C$1223,SITE1!$G$4:$L$1223),_xlfn.LAMBDA(_xlpm.x,IF(_xlpm.x&lt;&gt;"",TRIM(CLEAN(LEFT(_xlpm.x,FIND(".",_xlpm.x &amp; ".")-1))),""))))))</f>
        <v/>
      </c>
      <c r="D1191">
        <v>13.167359999999899</v>
      </c>
      <c r="E1191">
        <v>3.2918400000000001</v>
      </c>
      <c r="F1191" t="str">
        <f>_xlfn.LET(_xlpm.raw,_xlfn.XLOOKUP(A1191,SITE1!$C$4:$C$1223,SITE1!$E$4:$E$1223,_xlfn.XLOOKUP(A1191,SITE1!$C$4:$C$1223,SITE1!$F$4:$F$1223)),_xlpm.cleanRaw,SUBSTITUTE(SUBSTITUTE(_xlpm.raw,"_PIN","."),"PIN","."),_xlpm.mainPart,MID(_xlpm.cleanRaw,2,FIND(".",_xlpm.cleanRaw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1191" t="str">
        <f>_xlfn.LET(_xlpm.raw,_xlfn.XLOOKUP(A1191,SITE3!$C$4:$C$1223,SITE3!$E$4:$E$1223,_xlfn.XLOOKUP(A1191,SITE3!$C$4:$C$1223,SITE3!$F$4:$F$1223)),_xlpm.cleanRaw,SUBSTITUTE(_xlpm.raw,"_PIN","."),_xlpm.mainPart,MID(_xlpm.cleanRaw,2,FIND(".",_xlpm.cleanRaw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802083</v>
      </c>
      <c r="H1191" t="str">
        <f>_xlfn.LET(_xlpm.raw,_xlfn.XLOOKUP(A1191,SITE5!$C$4:$C$1223,SITE5!$E$4:$E$1223,_xlfn.XLOOKUP(A1191,SITE5!$C$4:$C$1223,SITE5!$F$4:$F$1223)),_xlpm.cleanRaw,SUBSTITUTE(_xlpm.raw,"_PIN","."),_xlpm.mainPart,MID(_xlpm.cleanRaw,2,FIND(".",_xlpm.cleanRaw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I1191" t="str">
        <f>_xlfn.LET(_xlpm.raw,_xlfn.XLOOKUP(A1191,SITE5!$C$4:$C$1223,SITE5!$E$4:$E$1223,_xlfn.XLOOKUP(A1191,SITE5!$C$4:$C$1223,SITE5!$F$4:$F$1223)),_xlpm.cleanRaw,SUBSTITUTE(_xlpm.raw,"_PIN","."),_xlpm.mainPart,MID(_xlpm.cleanRaw,2,FIND(".",_xlpm.cleanRaw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J1191" t="str">
        <f>""</f>
        <v/>
      </c>
      <c r="K1191" t="str">
        <f t="shared" si="18"/>
        <v>AW36;DDRDQ_IL03_NIL05[5];;13.1673599999999;3.29184;606093;802083;703009;703009;</v>
      </c>
    </row>
    <row r="1192" spans="1:11">
      <c r="A1192" t="s">
        <v>4041</v>
      </c>
      <c r="B1192" t="str">
        <f>_xlfn.XLOOKUP(A1192,SITE1!$S$4:$S$1223,SITE1!$T$4:$T$1223)</f>
        <v>VSS</v>
      </c>
      <c r="C1192" t="str" cm="1">
        <f t="array" ref="C1192">_xlfn.TEXTJOIN(",",TRUE,_xlfn.UNIQUE(TRANSPOSE(_xlfn.MAP(_xlfn.XLOOKUP(A1192,SITE1!$C$4:$C$1223,SITE1!$G$4:$L$1223),_xlfn.LAMBDA(_xlpm.x,IF(_xlpm.x&lt;&gt;"",TRIM(CLEAN(LEFT(_xlpm.x,FIND(".",_xlpm.x &amp; ".")-1))),""))))))</f>
        <v/>
      </c>
      <c r="D1192">
        <v>9.8755199999999999</v>
      </c>
      <c r="E1192">
        <v>3.2918400000000001</v>
      </c>
      <c r="F1192" t="str">
        <f>_xlfn.LET(_xlpm.raw,_xlfn.XLOOKUP(A1192,SITE1!$C$4:$C$1223,SITE1!$E$4:$E$1223,_xlfn.XLOOKUP(A1192,SITE1!$C$4:$C$1223,SITE1!$F$4:$F$1223)),_xlpm.cleanRaw,SUBSTITUTE(SUBSTITUTE(_xlpm.raw,"_PIN","."),"PIN","."),_xlpm.mainPart,MID(_xlpm.cleanRaw,2,FIND(".",_xlpm.cleanRaw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2" t="str">
        <f>_xlfn.LET(_xlpm.raw,_xlfn.XLOOKUP(A1192,SITE3!$C$4:$C$1223,SITE3!$E$4:$E$1223,_xlfn.XLOOKUP(A1192,SITE3!$C$4:$C$1223,SITE3!$F$4:$F$1223)),_xlpm.cleanRaw,SUBSTITUTE(_xlpm.raw,"_PIN","."),_xlpm.mainPart,MID(_xlpm.cleanRaw,2,FIND(".",_xlpm.cleanRaw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2" t="str">
        <f>_xlfn.LET(_xlpm.raw,_xlfn.XLOOKUP(A1192,SITE5!$C$4:$C$1223,SITE5!$E$4:$E$1223,_xlfn.XLOOKUP(A1192,SITE5!$C$4:$C$1223,SITE5!$F$4:$F$1223)),_xlpm.cleanRaw,SUBSTITUTE(_xlpm.raw,"_PIN","."),_xlpm.mainPart,MID(_xlpm.cleanRaw,2,FIND(".",_xlpm.cleanRaw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2" t="str">
        <f>_xlfn.LET(_xlpm.raw,_xlfn.XLOOKUP(A1192,SITE5!$C$4:$C$1223,SITE5!$E$4:$E$1223,_xlfn.XLOOKUP(A1192,SITE5!$C$4:$C$1223,SITE5!$F$4:$F$1223)),_xlpm.cleanRaw,SUBSTITUTE(_xlpm.raw,"_PIN","."),_xlpm.mainPart,MID(_xlpm.cleanRaw,2,FIND(".",_xlpm.cleanRaw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2" t="str">
        <f>""</f>
        <v/>
      </c>
      <c r="K1192" t="str">
        <f t="shared" si="18"/>
        <v>AW37;VSS;;9.87552;3.29184;;;;;</v>
      </c>
    </row>
    <row r="1193" spans="1:11">
      <c r="A1193" t="s">
        <v>1630</v>
      </c>
      <c r="B1193" t="str">
        <f>_xlfn.XLOOKUP(A1193,SITE1!$S$4:$S$1223,SITE1!$T$4:$T$1223)</f>
        <v>DDRDQ_IL02_NIL04[6]</v>
      </c>
      <c r="C1193" t="str" cm="1">
        <f t="array" ref="C1193">_xlfn.TEXTJOIN(",",TRUE,_xlfn.UNIQUE(TRANSPOSE(_xlfn.MAP(_xlfn.XLOOKUP(A1193,SITE1!$C$4:$C$1223,SITE1!$G$4:$L$1223),_xlfn.LAMBDA(_xlpm.x,IF(_xlpm.x&lt;&gt;"",TRIM(CLEAN(LEFT(_xlpm.x,FIND(".",_xlpm.x &amp; ".")-1))),""))))))</f>
        <v/>
      </c>
      <c r="D1193">
        <v>6.5836799999999904</v>
      </c>
      <c r="E1193">
        <v>3.2918400000000001</v>
      </c>
      <c r="F1193" t="str">
        <f>_xlfn.LET(_xlpm.raw,_xlfn.XLOOKUP(A1193,SITE1!$C$4:$C$1223,SITE1!$E$4:$E$1223,_xlfn.XLOOKUP(A1193,SITE1!$C$4:$C$1223,SITE1!$F$4:$F$1223)),_xlpm.cleanRaw,SUBSTITUTE(SUBSTITUTE(_xlpm.raw,"_PIN","."),"PIN","."),_xlpm.mainPart,MID(_xlpm.cleanRaw,2,FIND(".",_xlpm.cleanRaw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1193" t="str">
        <f>_xlfn.LET(_xlpm.raw,_xlfn.XLOOKUP(A1193,SITE3!$C$4:$C$1223,SITE3!$E$4:$E$1223,_xlfn.XLOOKUP(A1193,SITE3!$C$4:$C$1223,SITE3!$F$4:$F$1223)),_xlpm.cleanRaw,SUBSTITUTE(_xlpm.raw,"_PIN","."),_xlpm.mainPart,MID(_xlpm.cleanRaw,2,FIND(".",_xlpm.cleanRaw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802072</v>
      </c>
      <c r="H1193" t="str">
        <f>_xlfn.LET(_xlpm.raw,_xlfn.XLOOKUP(A1193,SITE5!$C$4:$C$1223,SITE5!$E$4:$E$1223,_xlfn.XLOOKUP(A1193,SITE5!$C$4:$C$1223,SITE5!$F$4:$F$1223)),_xlpm.cleanRaw,SUBSTITUTE(_xlpm.raw,"_PIN","."),_xlpm.mainPart,MID(_xlpm.cleanRaw,2,FIND(".",_xlpm.cleanRaw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I1193" t="str">
        <f>_xlfn.LET(_xlpm.raw,_xlfn.XLOOKUP(A1193,SITE5!$C$4:$C$1223,SITE5!$E$4:$E$1223,_xlfn.XLOOKUP(A1193,SITE5!$C$4:$C$1223,SITE5!$F$4:$F$1223)),_xlpm.cleanRaw,SUBSTITUTE(_xlpm.raw,"_PIN","."),_xlpm.mainPart,MID(_xlpm.cleanRaw,2,FIND(".",_xlpm.cleanRaw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J1193" t="str">
        <f>""</f>
        <v/>
      </c>
      <c r="K1193" t="str">
        <f t="shared" si="18"/>
        <v>AW38;DDRDQ_IL02_NIL04[6];;6.58367999999999;3.29184;607023;802072;703023;703023;</v>
      </c>
    </row>
    <row r="1194" spans="1:11">
      <c r="A1194" t="s">
        <v>4046</v>
      </c>
      <c r="B1194" t="str">
        <f>_xlfn.XLOOKUP(A1194,SITE1!$S$4:$S$1223,SITE1!$T$4:$T$1223)</f>
        <v>VSS</v>
      </c>
      <c r="C1194" t="str" cm="1">
        <f t="array" ref="C1194">_xlfn.TEXTJOIN(",",TRUE,_xlfn.UNIQUE(TRANSPOSE(_xlfn.MAP(_xlfn.XLOOKUP(A1194,SITE1!$C$4:$C$1223,SITE1!$G$4:$L$1223),_xlfn.LAMBDA(_xlpm.x,IF(_xlpm.x&lt;&gt;"",TRIM(CLEAN(LEFT(_xlpm.x,FIND(".",_xlpm.x &amp; ".")-1))),""))))))</f>
        <v/>
      </c>
      <c r="D1194">
        <v>121.79808</v>
      </c>
      <c r="E1194">
        <v>0</v>
      </c>
      <c r="F1194" t="str">
        <f>_xlfn.LET(_xlpm.raw,_xlfn.XLOOKUP(A1194,SITE1!$C$4:$C$1223,SITE1!$E$4:$E$1223,_xlfn.XLOOKUP(A1194,SITE1!$C$4:$C$1223,SITE1!$F$4:$F$1223)),_xlpm.cleanRaw,SUBSTITUTE(SUBSTITUTE(_xlpm.raw,"_PIN","."),"PIN","."),_xlpm.mainPart,MID(_xlpm.cleanRaw,2,FIND(".",_xlpm.cleanRaw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4" t="str">
        <f>_xlfn.LET(_xlpm.raw,_xlfn.XLOOKUP(A1194,SITE3!$C$4:$C$1223,SITE3!$E$4:$E$1223,_xlfn.XLOOKUP(A1194,SITE3!$C$4:$C$1223,SITE3!$F$4:$F$1223)),_xlpm.cleanRaw,SUBSTITUTE(_xlpm.raw,"_PIN","."),_xlpm.mainPart,MID(_xlpm.cleanRaw,2,FIND(".",_xlpm.cleanRaw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4" t="str">
        <f>_xlfn.LET(_xlpm.raw,_xlfn.XLOOKUP(A1194,SITE5!$C$4:$C$1223,SITE5!$E$4:$E$1223,_xlfn.XLOOKUP(A1194,SITE5!$C$4:$C$1223,SITE5!$F$4:$F$1223)),_xlpm.cleanRaw,SUBSTITUTE(_xlpm.raw,"_PIN","."),_xlpm.mainPart,MID(_xlpm.cleanRaw,2,FIND(".",_xlpm.cleanRaw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4" t="str">
        <f>_xlfn.LET(_xlpm.raw,_xlfn.XLOOKUP(A1194,SITE5!$C$4:$C$1223,SITE5!$E$4:$E$1223,_xlfn.XLOOKUP(A1194,SITE5!$C$4:$C$1223,SITE5!$F$4:$F$1223)),_xlpm.cleanRaw,SUBSTITUTE(_xlpm.raw,"_PIN","."),_xlpm.mainPart,MID(_xlpm.cleanRaw,2,FIND(".",_xlpm.cleanRaw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4" t="str">
        <f>""</f>
        <v/>
      </c>
      <c r="K1194" t="str">
        <f t="shared" si="18"/>
        <v>AY3;VSS;;121.79808;0;;;;;</v>
      </c>
    </row>
    <row r="1195" spans="1:11">
      <c r="A1195" t="s">
        <v>1765</v>
      </c>
      <c r="B1195" t="str">
        <f>_xlfn.XLOOKUP(A1195,SITE1!$S$4:$S$1223,SITE1!$T$4:$T$1223)</f>
        <v>DDRDQ_IL05_NIL11[4]</v>
      </c>
      <c r="C1195" t="str" cm="1">
        <f t="array" ref="C1195">_xlfn.TEXTJOIN(",",TRUE,_xlfn.UNIQUE(TRANSPOSE(_xlfn.MAP(_xlfn.XLOOKUP(A1195,SITE1!$C$4:$C$1223,SITE1!$G$4:$L$1223),_xlfn.LAMBDA(_xlpm.x,IF(_xlpm.x&lt;&gt;"",TRIM(CLEAN(LEFT(_xlpm.x,FIND(".",_xlpm.x &amp; ".")-1))),""))))))</f>
        <v/>
      </c>
      <c r="D1195">
        <v>118.50624000000001</v>
      </c>
      <c r="E1195">
        <v>0</v>
      </c>
      <c r="F1195" t="str">
        <f>_xlfn.LET(_xlpm.raw,_xlfn.XLOOKUP(A1195,SITE1!$C$4:$C$1223,SITE1!$E$4:$E$1223,_xlfn.XLOOKUP(A1195,SITE1!$C$4:$C$1223,SITE1!$F$4:$F$1223)),_xlpm.cleanRaw,SUBSTITUTE(SUBSTITUTE(_xlpm.raw,"_PIN","."),"PIN","."),_xlpm.mainPart,MID(_xlpm.cleanRaw,2,FIND(".",_xlpm.cleanRaw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1195" t="str">
        <f>_xlfn.LET(_xlpm.raw,_xlfn.XLOOKUP(A1195,SITE3!$C$4:$C$1223,SITE3!$E$4:$E$1223,_xlfn.XLOOKUP(A1195,SITE3!$C$4:$C$1223,SITE3!$F$4:$F$1223)),_xlpm.cleanRaw,SUBSTITUTE(_xlpm.raw,"_PIN","."),_xlpm.mainPart,MID(_xlpm.cleanRaw,2,FIND(".",_xlpm.cleanRaw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803111</v>
      </c>
      <c r="H1195" t="str">
        <f>_xlfn.LET(_xlpm.raw,_xlfn.XLOOKUP(A1195,SITE5!$C$4:$C$1223,SITE5!$E$4:$E$1223,_xlfn.XLOOKUP(A1195,SITE5!$C$4:$C$1223,SITE5!$F$4:$F$1223)),_xlpm.cleanRaw,SUBSTITUTE(_xlpm.raw,"_PIN","."),_xlpm.mainPart,MID(_xlpm.cleanRaw,2,FIND(".",_xlpm.cleanRaw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I1195" t="str">
        <f>_xlfn.LET(_xlpm.raw,_xlfn.XLOOKUP(A1195,SITE5!$C$4:$C$1223,SITE5!$E$4:$E$1223,_xlfn.XLOOKUP(A1195,SITE5!$C$4:$C$1223,SITE5!$F$4:$F$1223)),_xlpm.cleanRaw,SUBSTITUTE(_xlpm.raw,"_PIN","."),_xlpm.mainPart,MID(_xlpm.cleanRaw,2,FIND(".",_xlpm.cleanRaw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J1195" t="str">
        <f>""</f>
        <v/>
      </c>
      <c r="K1195" t="str">
        <f t="shared" si="18"/>
        <v>AY4;DDRDQ_IL05_NIL11[4];;118.50624;0;608073;803111;702073;702073;</v>
      </c>
    </row>
    <row r="1196" spans="1:11">
      <c r="A1196" t="s">
        <v>1747</v>
      </c>
      <c r="B1196" t="str">
        <f>_xlfn.XLOOKUP(A1196,SITE1!$S$4:$S$1223,SITE1!$T$4:$T$1223)</f>
        <v>DDRDQ_IL05_NIL11[1]</v>
      </c>
      <c r="C1196" t="str" cm="1">
        <f t="array" ref="C1196">_xlfn.TEXTJOIN(",",TRUE,_xlfn.UNIQUE(TRANSPOSE(_xlfn.MAP(_xlfn.XLOOKUP(A1196,SITE1!$C$4:$C$1223,SITE1!$G$4:$L$1223),_xlfn.LAMBDA(_xlpm.x,IF(_xlpm.x&lt;&gt;"",TRIM(CLEAN(LEFT(_xlpm.x,FIND(".",_xlpm.x &amp; ".")-1))),""))))))</f>
        <v/>
      </c>
      <c r="D1196">
        <v>115.2144</v>
      </c>
      <c r="E1196">
        <v>0</v>
      </c>
      <c r="F1196" t="str">
        <f>_xlfn.LET(_xlpm.raw,_xlfn.XLOOKUP(A1196,SITE1!$C$4:$C$1223,SITE1!$E$4:$E$1223,_xlfn.XLOOKUP(A1196,SITE1!$C$4:$C$1223,SITE1!$F$4:$F$1223)),_xlpm.cleanRaw,SUBSTITUTE(SUBSTITUTE(_xlpm.raw,"_PIN","."),"PIN","."),_xlpm.mainPart,MID(_xlpm.cleanRaw,2,FIND(".",_xlpm.cleanRaw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1196" t="str">
        <f>_xlfn.LET(_xlpm.raw,_xlfn.XLOOKUP(A1196,SITE3!$C$4:$C$1223,SITE3!$E$4:$E$1223,_xlfn.XLOOKUP(A1196,SITE3!$C$4:$C$1223,SITE3!$F$4:$F$1223)),_xlpm.cleanRaw,SUBSTITUTE(_xlpm.raw,"_PIN","."),_xlpm.mainPart,MID(_xlpm.cleanRaw,2,FIND(".",_xlpm.cleanRaw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803112</v>
      </c>
      <c r="H1196" t="str">
        <f>_xlfn.LET(_xlpm.raw,_xlfn.XLOOKUP(A1196,SITE5!$C$4:$C$1223,SITE5!$E$4:$E$1223,_xlfn.XLOOKUP(A1196,SITE5!$C$4:$C$1223,SITE5!$F$4:$F$1223)),_xlpm.cleanRaw,SUBSTITUTE(_xlpm.raw,"_PIN","."),_xlpm.mainPart,MID(_xlpm.cleanRaw,2,FIND(".",_xlpm.cleanRaw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I1196" t="str">
        <f>_xlfn.LET(_xlpm.raw,_xlfn.XLOOKUP(A1196,SITE5!$C$4:$C$1223,SITE5!$E$4:$E$1223,_xlfn.XLOOKUP(A1196,SITE5!$C$4:$C$1223,SITE5!$F$4:$F$1223)),_xlpm.cleanRaw,SUBSTITUTE(_xlpm.raw,"_PIN","."),_xlpm.mainPart,MID(_xlpm.cleanRaw,2,FIND(".",_xlpm.cleanRaw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J1196" t="str">
        <f>""</f>
        <v/>
      </c>
      <c r="K1196" t="str">
        <f t="shared" si="18"/>
        <v>AY5;DDRDQ_IL05_NIL11[1];;115.2144;0;608071;803112;702071;702071;</v>
      </c>
    </row>
    <row r="1197" spans="1:11">
      <c r="A1197" t="s">
        <v>4048</v>
      </c>
      <c r="B1197" t="str">
        <f>_xlfn.XLOOKUP(A1197,SITE1!$S$4:$S$1223,SITE1!$T$4:$T$1223)</f>
        <v>VSS</v>
      </c>
      <c r="C1197" t="str" cm="1">
        <f t="array" ref="C1197">_xlfn.TEXTJOIN(",",TRUE,_xlfn.UNIQUE(TRANSPOSE(_xlfn.MAP(_xlfn.XLOOKUP(A1197,SITE1!$C$4:$C$1223,SITE1!$G$4:$L$1223),_xlfn.LAMBDA(_xlpm.x,IF(_xlpm.x&lt;&gt;"",TRIM(CLEAN(LEFT(_xlpm.x,FIND(".",_xlpm.x &amp; ".")-1))),""))))))</f>
        <v/>
      </c>
      <c r="D1197">
        <v>111.92256</v>
      </c>
      <c r="E1197">
        <v>0</v>
      </c>
      <c r="F1197" t="str">
        <f>_xlfn.LET(_xlpm.raw,_xlfn.XLOOKUP(A1197,SITE1!$C$4:$C$1223,SITE1!$E$4:$E$1223,_xlfn.XLOOKUP(A1197,SITE1!$C$4:$C$1223,SITE1!$F$4:$F$1223)),_xlpm.cleanRaw,SUBSTITUTE(SUBSTITUTE(_xlpm.raw,"_PIN","."),"PIN","."),_xlpm.mainPart,MID(_xlpm.cleanRaw,2,FIND(".",_xlpm.cleanRaw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7" t="str">
        <f>_xlfn.LET(_xlpm.raw,_xlfn.XLOOKUP(A1197,SITE3!$C$4:$C$1223,SITE3!$E$4:$E$1223,_xlfn.XLOOKUP(A1197,SITE3!$C$4:$C$1223,SITE3!$F$4:$F$1223)),_xlpm.cleanRaw,SUBSTITUTE(_xlpm.raw,"_PIN","."),_xlpm.mainPart,MID(_xlpm.cleanRaw,2,FIND(".",_xlpm.cleanRaw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7" t="str">
        <f>_xlfn.LET(_xlpm.raw,_xlfn.XLOOKUP(A1197,SITE5!$C$4:$C$1223,SITE5!$E$4:$E$1223,_xlfn.XLOOKUP(A1197,SITE5!$C$4:$C$1223,SITE5!$F$4:$F$1223)),_xlpm.cleanRaw,SUBSTITUTE(_xlpm.raw,"_PIN","."),_xlpm.mainPart,MID(_xlpm.cleanRaw,2,FIND(".",_xlpm.cleanRaw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7" t="str">
        <f>_xlfn.LET(_xlpm.raw,_xlfn.XLOOKUP(A1197,SITE5!$C$4:$C$1223,SITE5!$E$4:$E$1223,_xlfn.XLOOKUP(A1197,SITE5!$C$4:$C$1223,SITE5!$F$4:$F$1223)),_xlpm.cleanRaw,SUBSTITUTE(_xlpm.raw,"_PIN","."),_xlpm.mainPart,MID(_xlpm.cleanRaw,2,FIND(".",_xlpm.cleanRaw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7" t="str">
        <f>""</f>
        <v/>
      </c>
      <c r="K1197" t="str">
        <f t="shared" si="18"/>
        <v>AY6;VSS;;111.92256;0;;;;;</v>
      </c>
    </row>
    <row r="1198" spans="1:11">
      <c r="A1198" t="s">
        <v>1704</v>
      </c>
      <c r="B1198" t="str">
        <f>_xlfn.XLOOKUP(A1198,SITE1!$S$4:$S$1223,SITE1!$T$4:$T$1223)</f>
        <v>DDRDQ_IL04_NIL10[2]</v>
      </c>
      <c r="C1198" t="str" cm="1">
        <f t="array" ref="C1198">_xlfn.TEXTJOIN(",",TRUE,_xlfn.UNIQUE(TRANSPOSE(_xlfn.MAP(_xlfn.XLOOKUP(A1198,SITE1!$C$4:$C$1223,SITE1!$G$4:$L$1223),_xlfn.LAMBDA(_xlpm.x,IF(_xlpm.x&lt;&gt;"",TRIM(CLEAN(LEFT(_xlpm.x,FIND(".",_xlpm.x &amp; ".")-1))),""))))))</f>
        <v/>
      </c>
      <c r="D1198">
        <v>108.63072</v>
      </c>
      <c r="E1198">
        <v>0</v>
      </c>
      <c r="F1198" t="str">
        <f>_xlfn.LET(_xlpm.raw,_xlfn.XLOOKUP(A1198,SITE1!$C$4:$C$1223,SITE1!$E$4:$E$1223,_xlfn.XLOOKUP(A1198,SITE1!$C$4:$C$1223,SITE1!$F$4:$F$1223)),_xlpm.cleanRaw,SUBSTITUTE(SUBSTITUTE(_xlpm.raw,"_PIN","."),"PIN","."),_xlpm.mainPart,MID(_xlpm.cleanRaw,2,FIND(".",_xlpm.cleanRaw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198" t="str">
        <f>_xlfn.LET(_xlpm.raw,_xlfn.XLOOKUP(A1198,SITE3!$C$4:$C$1223,SITE3!$E$4:$E$1223,_xlfn.XLOOKUP(A1198,SITE3!$C$4:$C$1223,SITE3!$F$4:$F$1223)),_xlpm.cleanRaw,SUBSTITUTE(_xlpm.raw,"_PIN","."),_xlpm.mainPart,MID(_xlpm.cleanRaw,2,FIND(".",_xlpm.cleanRaw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806109</v>
      </c>
      <c r="H1198" t="str">
        <f>_xlfn.LET(_xlpm.raw,_xlfn.XLOOKUP(A1198,SITE5!$C$4:$C$1223,SITE5!$E$4:$E$1223,_xlfn.XLOOKUP(A1198,SITE5!$C$4:$C$1223,SITE5!$F$4:$F$1223)),_xlpm.cleanRaw,SUBSTITUTE(_xlpm.raw,"_PIN","."),_xlpm.mainPart,MID(_xlpm.cleanRaw,2,FIND(".",_xlpm.cleanRaw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I1198" t="str">
        <f>_xlfn.LET(_xlpm.raw,_xlfn.XLOOKUP(A1198,SITE5!$C$4:$C$1223,SITE5!$E$4:$E$1223,_xlfn.XLOOKUP(A1198,SITE5!$C$4:$C$1223,SITE5!$F$4:$F$1223)),_xlpm.cleanRaw,SUBSTITUTE(_xlpm.raw,"_PIN","."),_xlpm.mainPart,MID(_xlpm.cleanRaw,2,FIND(".",_xlpm.cleanRaw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J1198" t="str">
        <f>""</f>
        <v/>
      </c>
      <c r="K1198" t="str">
        <f t="shared" si="18"/>
        <v>AY7;DDRDQ_IL04_NIL10[2];;108.63072;0;609115;806109;701115;701115;</v>
      </c>
    </row>
    <row r="1199" spans="1:11">
      <c r="A1199" t="s">
        <v>1710</v>
      </c>
      <c r="B1199" t="str">
        <f>_xlfn.XLOOKUP(A1199,SITE1!$S$4:$S$1223,SITE1!$T$4:$T$1223)</f>
        <v>DDRDQ_IL04_NIL10[3]</v>
      </c>
      <c r="C1199" t="str" cm="1">
        <f t="array" ref="C1199">_xlfn.TEXTJOIN(",",TRUE,_xlfn.UNIQUE(TRANSPOSE(_xlfn.MAP(_xlfn.XLOOKUP(A1199,SITE1!$C$4:$C$1223,SITE1!$G$4:$L$1223),_xlfn.LAMBDA(_xlpm.x,IF(_xlpm.x&lt;&gt;"",TRIM(CLEAN(LEFT(_xlpm.x,FIND(".",_xlpm.x &amp; ".")-1))),""))))))</f>
        <v/>
      </c>
      <c r="D1199">
        <v>105.33887999999899</v>
      </c>
      <c r="E1199">
        <v>0</v>
      </c>
      <c r="F1199" t="str">
        <f>_xlfn.LET(_xlpm.raw,_xlfn.XLOOKUP(A1199,SITE1!$C$4:$C$1223,SITE1!$E$4:$E$1223,_xlfn.XLOOKUP(A1199,SITE1!$C$4:$C$1223,SITE1!$F$4:$F$1223)),_xlpm.cleanRaw,SUBSTITUTE(SUBSTITUTE(_xlpm.raw,"_PIN","."),"PIN","."),_xlpm.mainPart,MID(_xlpm.cleanRaw,2,FIND(".",_xlpm.cleanRaw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199" t="str">
        <f>_xlfn.LET(_xlpm.raw,_xlfn.XLOOKUP(A1199,SITE3!$C$4:$C$1223,SITE3!$E$4:$E$1223,_xlfn.XLOOKUP(A1199,SITE3!$C$4:$C$1223,SITE3!$F$4:$F$1223)),_xlpm.cleanRaw,SUBSTITUTE(_xlpm.raw,"_PIN","."),_xlpm.mainPart,MID(_xlpm.cleanRaw,2,FIND(".",_xlpm.cleanRaw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806107</v>
      </c>
      <c r="H1199" t="str">
        <f>_xlfn.LET(_xlpm.raw,_xlfn.XLOOKUP(A1199,SITE5!$C$4:$C$1223,SITE5!$E$4:$E$1223,_xlfn.XLOOKUP(A1199,SITE5!$C$4:$C$1223,SITE5!$F$4:$F$1223)),_xlpm.cleanRaw,SUBSTITUTE(_xlpm.raw,"_PIN","."),_xlpm.mainPart,MID(_xlpm.cleanRaw,2,FIND(".",_xlpm.cleanRaw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I1199" t="str">
        <f>_xlfn.LET(_xlpm.raw,_xlfn.XLOOKUP(A1199,SITE5!$C$4:$C$1223,SITE5!$E$4:$E$1223,_xlfn.XLOOKUP(A1199,SITE5!$C$4:$C$1223,SITE5!$F$4:$F$1223)),_xlpm.cleanRaw,SUBSTITUTE(_xlpm.raw,"_PIN","."),_xlpm.mainPart,MID(_xlpm.cleanRaw,2,FIND(".",_xlpm.cleanRaw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J1199" t="str">
        <f>""</f>
        <v/>
      </c>
      <c r="K1199" t="str">
        <f t="shared" si="18"/>
        <v>AY8;DDRDQ_IL04_NIL10[3];;105.338879999999;0;609113;806107;701113;701113;</v>
      </c>
    </row>
    <row r="1200" spans="1:11">
      <c r="A1200" t="s">
        <v>4045</v>
      </c>
      <c r="B1200" t="str">
        <f>_xlfn.XLOOKUP(A1200,SITE1!$S$4:$S$1223,SITE1!$T$4:$T$1223)</f>
        <v>VSS</v>
      </c>
      <c r="C1200" t="str" cm="1">
        <f t="array" ref="C1200">_xlfn.TEXTJOIN(",",TRUE,_xlfn.UNIQUE(TRANSPOSE(_xlfn.MAP(_xlfn.XLOOKUP(A1200,SITE1!$C$4:$C$1223,SITE1!$G$4:$L$1223),_xlfn.LAMBDA(_xlpm.x,IF(_xlpm.x&lt;&gt;"",TRIM(CLEAN(LEFT(_xlpm.x,FIND(".",_xlpm.x &amp; ".")-1))),""))))))</f>
        <v/>
      </c>
      <c r="D1200">
        <v>92.171519999999603</v>
      </c>
      <c r="E1200">
        <v>0</v>
      </c>
      <c r="F1200" t="str">
        <f>_xlfn.LET(_xlpm.raw,_xlfn.XLOOKUP(A1200,SITE1!$C$4:$C$1223,SITE1!$E$4:$E$1223,_xlfn.XLOOKUP(A1200,SITE1!$C$4:$C$1223,SITE1!$F$4:$F$1223)),_xlpm.cleanRaw,SUBSTITUTE(SUBSTITUTE(_xlpm.raw,"_PIN","."),"PIN","."),_xlpm.mainPart,MID(_xlpm.cleanRaw,2,FIND(".",_xlpm.cleanRaw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0" t="str">
        <f>_xlfn.LET(_xlpm.raw,_xlfn.XLOOKUP(A1200,SITE3!$C$4:$C$1223,SITE3!$E$4:$E$1223,_xlfn.XLOOKUP(A1200,SITE3!$C$4:$C$1223,SITE3!$F$4:$F$1223)),_xlpm.cleanRaw,SUBSTITUTE(_xlpm.raw,"_PIN","."),_xlpm.mainPart,MID(_xlpm.cleanRaw,2,FIND(".",_xlpm.cleanRaw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0" t="str">
        <f>_xlfn.LET(_xlpm.raw,_xlfn.XLOOKUP(A1200,SITE5!$C$4:$C$1223,SITE5!$E$4:$E$1223,_xlfn.XLOOKUP(A1200,SITE5!$C$4:$C$1223,SITE5!$F$4:$F$1223)),_xlpm.cleanRaw,SUBSTITUTE(_xlpm.raw,"_PIN","."),_xlpm.mainPart,MID(_xlpm.cleanRaw,2,FIND(".",_xlpm.cleanRaw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0" t="str">
        <f>_xlfn.LET(_xlpm.raw,_xlfn.XLOOKUP(A1200,SITE5!$C$4:$C$1223,SITE5!$E$4:$E$1223,_xlfn.XLOOKUP(A1200,SITE5!$C$4:$C$1223,SITE5!$F$4:$F$1223)),_xlpm.cleanRaw,SUBSTITUTE(_xlpm.raw,"_PIN","."),_xlpm.mainPart,MID(_xlpm.cleanRaw,2,FIND(".",_xlpm.cleanRaw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0" t="str">
        <f>""</f>
        <v/>
      </c>
      <c r="K1200" t="str">
        <f t="shared" si="18"/>
        <v>AY12;VSS;;92.1715199999996;0;;;;;</v>
      </c>
    </row>
    <row r="1201" spans="1:11">
      <c r="A1201" t="s">
        <v>944</v>
      </c>
      <c r="B1201" t="str">
        <f>_xlfn.XLOOKUP(A1201,SITE1!$S$4:$S$1223,SITE1!$T$4:$T$1223)</f>
        <v>DDR0_CS_N[1]</v>
      </c>
      <c r="C1201" t="str" cm="1">
        <f t="array" ref="C1201">_xlfn.TEXTJOIN(",",TRUE,_xlfn.UNIQUE(TRANSPOSE(_xlfn.MAP(_xlfn.XLOOKUP(A1201,SITE1!$C$4:$C$1223,SITE1!$G$4:$L$1223),_xlfn.LAMBDA(_xlpm.x,IF(_xlpm.x&lt;&gt;"",TRIM(CLEAN(LEFT(_xlpm.x,FIND(".",_xlpm.x &amp; ".")-1))),""))))))</f>
        <v/>
      </c>
      <c r="D1201">
        <v>88.879679999999595</v>
      </c>
      <c r="E1201">
        <v>0</v>
      </c>
      <c r="F1201" t="str">
        <f>_xlfn.LET(_xlpm.raw,_xlfn.XLOOKUP(A1201,SITE1!$C$4:$C$1223,SITE1!$E$4:$E$1223,_xlfn.XLOOKUP(A1201,SITE1!$C$4:$C$1223,SITE1!$F$4:$F$1223)),_xlpm.cleanRaw,SUBSTITUTE(SUBSTITUTE(_xlpm.raw,"_PIN","."),"PIN","."),_xlpm.mainPart,MID(_xlpm.cleanRaw,2,FIND(".",_xlpm.cleanRaw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1201" t="str">
        <f>_xlfn.LET(_xlpm.raw,_xlfn.XLOOKUP(A1201,SITE3!$C$4:$C$1223,SITE3!$E$4:$E$1223,_xlfn.XLOOKUP(A1201,SITE3!$C$4:$C$1223,SITE3!$F$4:$F$1223)),_xlpm.cleanRaw,SUBSTITUTE(_xlpm.raw,"_PIN","."),_xlpm.mainPart,MID(_xlpm.cleanRaw,2,FIND(".",_xlpm.cleanRaw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805042</v>
      </c>
      <c r="H1201" t="str">
        <f>_xlfn.LET(_xlpm.raw,_xlfn.XLOOKUP(A1201,SITE5!$C$4:$C$1223,SITE5!$E$4:$E$1223,_xlfn.XLOOKUP(A1201,SITE5!$C$4:$C$1223,SITE5!$F$4:$F$1223)),_xlpm.cleanRaw,SUBSTITUTE(_xlpm.raw,"_PIN","."),_xlpm.mainPart,MID(_xlpm.cleanRaw,2,FIND(".",_xlpm.cleanRaw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I1201" t="str">
        <f>_xlfn.LET(_xlpm.raw,_xlfn.XLOOKUP(A1201,SITE5!$C$4:$C$1223,SITE5!$E$4:$E$1223,_xlfn.XLOOKUP(A1201,SITE5!$C$4:$C$1223,SITE5!$F$4:$F$1223)),_xlpm.cleanRaw,SUBSTITUTE(_xlpm.raw,"_PIN","."),_xlpm.mainPart,MID(_xlpm.cleanRaw,2,FIND(".",_xlpm.cleanRaw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J1201" t="str">
        <f>""</f>
        <v/>
      </c>
      <c r="K1201" t="str">
        <f t="shared" si="18"/>
        <v>AY13;DDR0_CS_N[1];;88.8796799999996;0;609120;805042;701101;701101;</v>
      </c>
    </row>
    <row r="1202" spans="1:11">
      <c r="A1202" t="s">
        <v>1121</v>
      </c>
      <c r="B1202" t="str">
        <f>_xlfn.XLOOKUP(A1202,SITE1!$S$4:$S$1223,SITE1!$T$4:$T$1223)</f>
        <v>DDR0_ODT[0]</v>
      </c>
      <c r="C1202" t="str" cm="1">
        <f t="array" ref="C1202">_xlfn.TEXTJOIN(",",TRUE,_xlfn.UNIQUE(TRANSPOSE(_xlfn.MAP(_xlfn.XLOOKUP(A1202,SITE1!$C$4:$C$1223,SITE1!$G$4:$L$1223),_xlfn.LAMBDA(_xlpm.x,IF(_xlpm.x&lt;&gt;"",TRIM(CLEAN(LEFT(_xlpm.x,FIND(".",_xlpm.x &amp; ".")-1))),""))))))</f>
        <v/>
      </c>
      <c r="D1202">
        <v>85.58784</v>
      </c>
      <c r="E1202">
        <v>0</v>
      </c>
      <c r="F1202" t="str">
        <f>_xlfn.LET(_xlpm.raw,_xlfn.XLOOKUP(A1202,SITE1!$C$4:$C$1223,SITE1!$E$4:$E$1223,_xlfn.XLOOKUP(A1202,SITE1!$C$4:$C$1223,SITE1!$F$4:$F$1223)),_xlpm.cleanRaw,SUBSTITUTE(SUBSTITUTE(_xlpm.raw,"_PIN","."),"PIN","."),_xlpm.mainPart,MID(_xlpm.cleanRaw,2,FIND(".",_xlpm.cleanRaw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1202" t="str">
        <f>_xlfn.LET(_xlpm.raw,_xlfn.XLOOKUP(A1202,SITE3!$C$4:$C$1223,SITE3!$E$4:$E$1223,_xlfn.XLOOKUP(A1202,SITE3!$C$4:$C$1223,SITE3!$F$4:$F$1223)),_xlpm.cleanRaw,SUBSTITUTE(_xlpm.raw,"_PIN","."),_xlpm.mainPart,MID(_xlpm.cleanRaw,2,FIND(".",_xlpm.cleanRaw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805044</v>
      </c>
      <c r="H1202" t="str">
        <f>_xlfn.LET(_xlpm.raw,_xlfn.XLOOKUP(A1202,SITE5!$C$4:$C$1223,SITE5!$E$4:$E$1223,_xlfn.XLOOKUP(A1202,SITE5!$C$4:$C$1223,SITE5!$F$4:$F$1223)),_xlpm.cleanRaw,SUBSTITUTE(_xlpm.raw,"_PIN","."),_xlpm.mainPart,MID(_xlpm.cleanRaw,2,FIND(".",_xlpm.cleanRaw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I1202" t="str">
        <f>_xlfn.LET(_xlpm.raw,_xlfn.XLOOKUP(A1202,SITE5!$C$4:$C$1223,SITE5!$E$4:$E$1223,_xlfn.XLOOKUP(A1202,SITE5!$C$4:$C$1223,SITE5!$F$4:$F$1223)),_xlpm.cleanRaw,SUBSTITUTE(_xlpm.raw,"_PIN","."),_xlpm.mainPart,MID(_xlpm.cleanRaw,2,FIND(".",_xlpm.cleanRaw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J1202" t="str">
        <f>""</f>
        <v/>
      </c>
      <c r="K1202" t="str">
        <f t="shared" si="18"/>
        <v>AY14;DDR0_ODT[0];;85.58784;0;608051;805044;701121;701121;</v>
      </c>
    </row>
    <row r="1203" spans="1:11">
      <c r="A1203" t="s">
        <v>938</v>
      </c>
      <c r="B1203" t="str">
        <f>_xlfn.XLOOKUP(A1203,SITE1!$S$4:$S$1223,SITE1!$T$4:$T$1223)</f>
        <v>DDR0_CS_N[0]</v>
      </c>
      <c r="C1203" t="str" cm="1">
        <f t="array" ref="C1203">_xlfn.TEXTJOIN(",",TRUE,_xlfn.UNIQUE(TRANSPOSE(_xlfn.MAP(_xlfn.XLOOKUP(A1203,SITE1!$C$4:$C$1223,SITE1!$G$4:$L$1223),_xlfn.LAMBDA(_xlpm.x,IF(_xlpm.x&lt;&gt;"",TRIM(CLEAN(LEFT(_xlpm.x,FIND(".",_xlpm.x &amp; ".")-1))),""))))))</f>
        <v/>
      </c>
      <c r="D1203">
        <v>82.296000000000006</v>
      </c>
      <c r="E1203">
        <v>0</v>
      </c>
      <c r="F1203" t="str">
        <f>_xlfn.LET(_xlpm.raw,_xlfn.XLOOKUP(A1203,SITE1!$C$4:$C$1223,SITE1!$E$4:$E$1223,_xlfn.XLOOKUP(A1203,SITE1!$C$4:$C$1223,SITE1!$F$4:$F$1223)),_xlpm.cleanRaw,SUBSTITUTE(SUBSTITUTE(_xlpm.raw,"_PIN","."),"PIN","."),_xlpm.mainPart,MID(_xlpm.cleanRaw,2,FIND(".",_xlpm.cleanRaw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1203" t="str">
        <f>_xlfn.LET(_xlpm.raw,_xlfn.XLOOKUP(A1203,SITE3!$C$4:$C$1223,SITE3!$E$4:$E$1223,_xlfn.XLOOKUP(A1203,SITE3!$C$4:$C$1223,SITE3!$F$4:$F$1223)),_xlpm.cleanRaw,SUBSTITUTE(_xlpm.raw,"_PIN","."),_xlpm.mainPart,MID(_xlpm.cleanRaw,2,FIND(".",_xlpm.cleanRaw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805046</v>
      </c>
      <c r="H1203" t="str">
        <f>_xlfn.LET(_xlpm.raw,_xlfn.XLOOKUP(A1203,SITE5!$C$4:$C$1223,SITE5!$E$4:$E$1223,_xlfn.XLOOKUP(A1203,SITE5!$C$4:$C$1223,SITE5!$F$4:$F$1223)),_xlpm.cleanRaw,SUBSTITUTE(_xlpm.raw,"_PIN","."),_xlpm.mainPart,MID(_xlpm.cleanRaw,2,FIND(".",_xlpm.cleanRaw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I1203" t="str">
        <f>_xlfn.LET(_xlpm.raw,_xlfn.XLOOKUP(A1203,SITE5!$C$4:$C$1223,SITE5!$E$4:$E$1223,_xlfn.XLOOKUP(A1203,SITE5!$C$4:$C$1223,SITE5!$F$4:$F$1223)),_xlpm.cleanRaw,SUBSTITUTE(_xlpm.raw,"_PIN","."),_xlpm.mainPart,MID(_xlpm.cleanRaw,2,FIND(".",_xlpm.cleanRaw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J1203" t="str">
        <f>""</f>
        <v/>
      </c>
      <c r="K1203" t="str">
        <f t="shared" si="18"/>
        <v>AY15;DDR0_CS_N[0];;82.296;0;608079;805046;701120;701120;</v>
      </c>
    </row>
    <row r="1204" spans="1:11">
      <c r="A1204" t="s">
        <v>837</v>
      </c>
      <c r="B1204" t="str">
        <f>_xlfn.XLOOKUP(A1204,SITE1!$S$4:$S$1223,SITE1!$T$4:$T$1223)</f>
        <v>DDR0_BA[0]</v>
      </c>
      <c r="C1204" t="str" cm="1">
        <f t="array" ref="C1204">_xlfn.TEXTJOIN(",",TRUE,_xlfn.UNIQUE(TRANSPOSE(_xlfn.MAP(_xlfn.XLOOKUP(A1204,SITE1!$C$4:$C$1223,SITE1!$G$4:$L$1223),_xlfn.LAMBDA(_xlpm.x,IF(_xlpm.x&lt;&gt;"",TRIM(CLEAN(LEFT(_xlpm.x,FIND(".",_xlpm.x &amp; ".")-1))),""))))))</f>
        <v/>
      </c>
      <c r="D1204">
        <v>79.004159999999999</v>
      </c>
      <c r="E1204">
        <v>0</v>
      </c>
      <c r="F1204" t="str">
        <f>_xlfn.LET(_xlpm.raw,_xlfn.XLOOKUP(A1204,SITE1!$C$4:$C$1223,SITE1!$E$4:$E$1223,_xlfn.XLOOKUP(A1204,SITE1!$C$4:$C$1223,SITE1!$F$4:$F$1223)),_xlpm.cleanRaw,SUBSTITUTE(SUBSTITUTE(_xlpm.raw,"_PIN","."),"PIN","."),_xlpm.mainPart,MID(_xlpm.cleanRaw,2,FIND(".",_xlpm.cleanRaw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1204" t="str">
        <f>_xlfn.LET(_xlpm.raw,_xlfn.XLOOKUP(A1204,SITE3!$C$4:$C$1223,SITE3!$E$4:$E$1223,_xlfn.XLOOKUP(A1204,SITE3!$C$4:$C$1223,SITE3!$F$4:$F$1223)),_xlpm.cleanRaw,SUBSTITUTE(_xlpm.raw,"_PIN","."),_xlpm.mainPart,MID(_xlpm.cleanRaw,2,FIND(".",_xlpm.cleanRaw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805048</v>
      </c>
      <c r="H1204" t="str">
        <f>_xlfn.LET(_xlpm.raw,_xlfn.XLOOKUP(A1204,SITE5!$C$4:$C$1223,SITE5!$E$4:$E$1223,_xlfn.XLOOKUP(A1204,SITE5!$C$4:$C$1223,SITE5!$F$4:$F$1223)),_xlpm.cleanRaw,SUBSTITUTE(_xlpm.raw,"_PIN","."),_xlpm.mainPart,MID(_xlpm.cleanRaw,2,FIND(".",_xlpm.cleanRaw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I1204" t="str">
        <f>_xlfn.LET(_xlpm.raw,_xlfn.XLOOKUP(A1204,SITE5!$C$4:$C$1223,SITE5!$E$4:$E$1223,_xlfn.XLOOKUP(A1204,SITE5!$C$4:$C$1223,SITE5!$F$4:$F$1223)),_xlpm.cleanRaw,SUBSTITUTE(_xlpm.raw,"_PIN","."),_xlpm.mainPart,MID(_xlpm.cleanRaw,2,FIND(".",_xlpm.cleanRaw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J1204" t="str">
        <f>""</f>
        <v/>
      </c>
      <c r="K1204" t="str">
        <f t="shared" si="18"/>
        <v>AY16;DDR0_BA[0];;79.00416;0;608081;805048;701118;701118;</v>
      </c>
    </row>
    <row r="1205" spans="1:11">
      <c r="A1205" t="s">
        <v>3796</v>
      </c>
      <c r="B1205" t="str">
        <f>_xlfn.XLOOKUP(A1205,SITE1!$S$4:$S$1223,SITE1!$T$4:$T$1223)</f>
        <v>VCCDDQ</v>
      </c>
      <c r="C1205" t="str" cm="1">
        <f t="array" ref="C1205">_xlfn.TEXTJOIN(",",TRUE,_xlfn.UNIQUE(TRANSPOSE(_xlfn.MAP(_xlfn.XLOOKUP(A1205,SITE1!$C$4:$C$1223,SITE1!$G$4:$L$1223),_xlfn.LAMBDA(_xlpm.x,IF(_xlpm.x&lt;&gt;"",TRIM(CLEAN(LEFT(_xlpm.x,FIND(".",_xlpm.x &amp; ".")-1))),""))))))</f>
        <v/>
      </c>
      <c r="D1205">
        <v>75.712320000000005</v>
      </c>
      <c r="E1205">
        <v>0</v>
      </c>
      <c r="F1205" t="str">
        <f>_xlfn.LET(_xlpm.raw,_xlfn.XLOOKUP(A1205,SITE1!$C$4:$C$1223,SITE1!$E$4:$E$1223,_xlfn.XLOOKUP(A1205,SITE1!$C$4:$C$1223,SITE1!$F$4:$F$1223)),_xlpm.cleanRaw,SUBSTITUTE(SUBSTITUTE(_xlpm.raw,"_PIN","."),"PIN","."),_xlpm.mainPart,MID(_xlpm.cleanRaw,2,FIND(".",_xlpm.cleanRaw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5" t="str">
        <f>_xlfn.LET(_xlpm.raw,_xlfn.XLOOKUP(A1205,SITE3!$C$4:$C$1223,SITE3!$E$4:$E$1223,_xlfn.XLOOKUP(A1205,SITE3!$C$4:$C$1223,SITE3!$F$4:$F$1223)),_xlpm.cleanRaw,SUBSTITUTE(_xlpm.raw,"_PIN","."),_xlpm.mainPart,MID(_xlpm.cleanRaw,2,FIND(".",_xlpm.cleanRaw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5" t="str">
        <f>_xlfn.LET(_xlpm.raw,_xlfn.XLOOKUP(A1205,SITE5!$C$4:$C$1223,SITE5!$E$4:$E$1223,_xlfn.XLOOKUP(A1205,SITE5!$C$4:$C$1223,SITE5!$F$4:$F$1223)),_xlpm.cleanRaw,SUBSTITUTE(_xlpm.raw,"_PIN","."),_xlpm.mainPart,MID(_xlpm.cleanRaw,2,FIND(".",_xlpm.cleanRaw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5" t="str">
        <f>_xlfn.LET(_xlpm.raw,_xlfn.XLOOKUP(A1205,SITE5!$C$4:$C$1223,SITE5!$E$4:$E$1223,_xlfn.XLOOKUP(A1205,SITE5!$C$4:$C$1223,SITE5!$F$4:$F$1223)),_xlpm.cleanRaw,SUBSTITUTE(_xlpm.raw,"_PIN","."),_xlpm.mainPart,MID(_xlpm.cleanRaw,2,FIND(".",_xlpm.cleanRaw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5" t="str">
        <f>""</f>
        <v/>
      </c>
      <c r="K1205" t="str">
        <f t="shared" si="18"/>
        <v>AY17;VCCDDQ;;75.71232;0;;;;;</v>
      </c>
    </row>
    <row r="1206" spans="1:11">
      <c r="A1206" t="s">
        <v>932</v>
      </c>
      <c r="B1206" t="str">
        <f>_xlfn.XLOOKUP(A1206,SITE1!$S$4:$S$1223,SITE1!$T$4:$T$1223)</f>
        <v>DDR0_CLK_P[3]</v>
      </c>
      <c r="C1206" t="str" cm="1">
        <f t="array" ref="C1206">_xlfn.TEXTJOIN(",",TRUE,_xlfn.UNIQUE(TRANSPOSE(_xlfn.MAP(_xlfn.XLOOKUP(A1206,SITE1!$C$4:$C$1223,SITE1!$G$4:$L$1223),_xlfn.LAMBDA(_xlpm.x,IF(_xlpm.x&lt;&gt;"",TRIM(CLEAN(LEFT(_xlpm.x,FIND(".",_xlpm.x &amp; ".")-1))),""))))))</f>
        <v/>
      </c>
      <c r="D1206">
        <v>72.420479999999998</v>
      </c>
      <c r="E1206">
        <v>0</v>
      </c>
      <c r="F1206" t="str">
        <f>_xlfn.LET(_xlpm.raw,_xlfn.XLOOKUP(A1206,SITE1!$C$4:$C$1223,SITE1!$E$4:$E$1223,_xlfn.XLOOKUP(A1206,SITE1!$C$4:$C$1223,SITE1!$F$4:$F$1223)),_xlpm.cleanRaw,SUBSTITUTE(SUBSTITUTE(_xlpm.raw,"_PIN","."),"PIN","."),_xlpm.mainPart,MID(_xlpm.cleanRaw,2,FIND(".",_xlpm.cleanRaw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1206" t="str">
        <f>_xlfn.LET(_xlpm.raw,_xlfn.XLOOKUP(A1206,SITE3!$C$4:$C$1223,SITE3!$E$4:$E$1223,_xlfn.XLOOKUP(A1206,SITE3!$C$4:$C$1223,SITE3!$F$4:$F$1223)),_xlpm.cleanRaw,SUBSTITUTE(_xlpm.raw,"_PIN","."),_xlpm.mainPart,MID(_xlpm.cleanRaw,2,FIND(".",_xlpm.cleanRaw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805062</v>
      </c>
      <c r="H1206" t="str">
        <f>_xlfn.LET(_xlpm.raw,_xlfn.XLOOKUP(A1206,SITE5!$C$4:$C$1223,SITE5!$E$4:$E$1223,_xlfn.XLOOKUP(A1206,SITE5!$C$4:$C$1223,SITE5!$F$4:$F$1223)),_xlpm.cleanRaw,SUBSTITUTE(_xlpm.raw,"_PIN","."),_xlpm.mainPart,MID(_xlpm.cleanRaw,2,FIND(".",_xlpm.cleanRaw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I1206" t="str">
        <f>_xlfn.LET(_xlpm.raw,_xlfn.XLOOKUP(A1206,SITE5!$C$4:$C$1223,SITE5!$E$4:$E$1223,_xlfn.XLOOKUP(A1206,SITE5!$C$4:$C$1223,SITE5!$F$4:$F$1223)),_xlpm.cleanRaw,SUBSTITUTE(_xlpm.raw,"_PIN","."),_xlpm.mainPart,MID(_xlpm.cleanRaw,2,FIND(".",_xlpm.cleanRaw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J1206" t="str">
        <f>""</f>
        <v/>
      </c>
      <c r="K1206" t="str">
        <f t="shared" si="18"/>
        <v>AY18;DDR0_CLK_P[3];;72.42048;0;607018;805062;703018;703018;</v>
      </c>
    </row>
    <row r="1207" spans="1:11">
      <c r="A1207" t="s">
        <v>920</v>
      </c>
      <c r="B1207" t="str">
        <f>_xlfn.XLOOKUP(A1207,SITE1!$S$4:$S$1223,SITE1!$T$4:$T$1223)</f>
        <v>DDR0_CLK_P[1]</v>
      </c>
      <c r="C1207" t="str" cm="1">
        <f t="array" ref="C1207">_xlfn.TEXTJOIN(",",TRUE,_xlfn.UNIQUE(TRANSPOSE(_xlfn.MAP(_xlfn.XLOOKUP(A1207,SITE1!$C$4:$C$1223,SITE1!$G$4:$L$1223),_xlfn.LAMBDA(_xlpm.x,IF(_xlpm.x&lt;&gt;"",TRIM(CLEAN(LEFT(_xlpm.x,FIND(".",_xlpm.x &amp; ".")-1))),""))))))</f>
        <v/>
      </c>
      <c r="D1207">
        <v>55.961279999999597</v>
      </c>
      <c r="E1207">
        <v>0</v>
      </c>
      <c r="F1207" t="str">
        <f>_xlfn.LET(_xlpm.raw,_xlfn.XLOOKUP(A1207,SITE1!$C$4:$C$1223,SITE1!$E$4:$E$1223,_xlfn.XLOOKUP(A1207,SITE1!$C$4:$C$1223,SITE1!$F$4:$F$1223)),_xlpm.cleanRaw,SUBSTITUTE(SUBSTITUTE(_xlpm.raw,"_PIN","."),"PIN","."),_xlpm.mainPart,MID(_xlpm.cleanRaw,2,FIND(".",_xlpm.cleanRaw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1207" t="str">
        <f>_xlfn.LET(_xlpm.raw,_xlfn.XLOOKUP(A1207,SITE3!$C$4:$C$1223,SITE3!$E$4:$E$1223,_xlfn.XLOOKUP(A1207,SITE3!$C$4:$C$1223,SITE3!$F$4:$F$1223)),_xlpm.cleanRaw,SUBSTITUTE(_xlpm.raw,"_PIN","."),_xlpm.mainPart,MID(_xlpm.cleanRaw,2,FIND(".",_xlpm.cleanRaw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804018</v>
      </c>
      <c r="H1207" t="str">
        <f>_xlfn.LET(_xlpm.raw,_xlfn.XLOOKUP(A1207,SITE5!$C$4:$C$1223,SITE5!$E$4:$E$1223,_xlfn.XLOOKUP(A1207,SITE5!$C$4:$C$1223,SITE5!$F$4:$F$1223)),_xlpm.cleanRaw,SUBSTITUTE(_xlpm.raw,"_PIN","."),_xlpm.mainPart,MID(_xlpm.cleanRaw,2,FIND(".",_xlpm.cleanRaw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I1207" t="str">
        <f>_xlfn.LET(_xlpm.raw,_xlfn.XLOOKUP(A1207,SITE5!$C$4:$C$1223,SITE5!$E$4:$E$1223,_xlfn.XLOOKUP(A1207,SITE5!$C$4:$C$1223,SITE5!$F$4:$F$1223)),_xlpm.cleanRaw,SUBSTITUTE(_xlpm.raw,"_PIN","."),_xlpm.mainPart,MID(_xlpm.cleanRaw,2,FIND(".",_xlpm.cleanRaw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J1207" t="str">
        <f>""</f>
        <v/>
      </c>
      <c r="K1207" t="str">
        <f t="shared" si="18"/>
        <v>AY23;DDR0_CLK_P[1];;55.9612799999996;0;606106;804018;704106;704106;</v>
      </c>
    </row>
    <row r="1208" spans="1:11">
      <c r="A1208" t="s">
        <v>1073</v>
      </c>
      <c r="B1208" t="str">
        <f>_xlfn.XLOOKUP(A1208,SITE1!$S$4:$S$1223,SITE1!$T$4:$T$1223)</f>
        <v>DDR0_MA[2]</v>
      </c>
      <c r="C1208" t="str" cm="1">
        <f t="array" ref="C1208">_xlfn.TEXTJOIN(",",TRUE,_xlfn.UNIQUE(TRANSPOSE(_xlfn.MAP(_xlfn.XLOOKUP(A1208,SITE1!$C$4:$C$1223,SITE1!$G$4:$L$1223),_xlfn.LAMBDA(_xlpm.x,IF(_xlpm.x&lt;&gt;"",TRIM(CLEAN(LEFT(_xlpm.x,FIND(".",_xlpm.x &amp; ".")-1))),""))))))</f>
        <v/>
      </c>
      <c r="D1208">
        <v>52.669439999999597</v>
      </c>
      <c r="E1208">
        <v>0</v>
      </c>
      <c r="F1208" t="str">
        <f>_xlfn.LET(_xlpm.raw,_xlfn.XLOOKUP(A1208,SITE1!$C$4:$C$1223,SITE1!$E$4:$E$1223,_xlfn.XLOOKUP(A1208,SITE1!$C$4:$C$1223,SITE1!$F$4:$F$1223)),_xlpm.cleanRaw,SUBSTITUTE(SUBSTITUTE(_xlpm.raw,"_PIN","."),"PIN","."),_xlpm.mainPart,MID(_xlpm.cleanRaw,2,FIND(".",_xlpm.cleanRaw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1208" t="str">
        <f>_xlfn.LET(_xlpm.raw,_xlfn.XLOOKUP(A1208,SITE3!$C$4:$C$1223,SITE3!$E$4:$E$1223,_xlfn.XLOOKUP(A1208,SITE3!$C$4:$C$1223,SITE3!$F$4:$F$1223)),_xlpm.cleanRaw,SUBSTITUTE(_xlpm.raw,"_PIN","."),_xlpm.mainPart,MID(_xlpm.cleanRaw,2,FIND(".",_xlpm.cleanRaw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803090</v>
      </c>
      <c r="H1208" t="str">
        <f>_xlfn.LET(_xlpm.raw,_xlfn.XLOOKUP(A1208,SITE5!$C$4:$C$1223,SITE5!$E$4:$E$1223,_xlfn.XLOOKUP(A1208,SITE5!$C$4:$C$1223,SITE5!$F$4:$F$1223)),_xlpm.cleanRaw,SUBSTITUTE(_xlpm.raw,"_PIN","."),_xlpm.mainPart,MID(_xlpm.cleanRaw,2,FIND(".",_xlpm.cleanRaw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I1208" t="str">
        <f>_xlfn.LET(_xlpm.raw,_xlfn.XLOOKUP(A1208,SITE5!$C$4:$C$1223,SITE5!$E$4:$E$1223,_xlfn.XLOOKUP(A1208,SITE5!$C$4:$C$1223,SITE5!$F$4:$F$1223)),_xlpm.cleanRaw,SUBSTITUTE(_xlpm.raw,"_PIN","."),_xlpm.mainPart,MID(_xlpm.cleanRaw,2,FIND(".",_xlpm.cleanRaw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J1208" t="str">
        <f>""</f>
        <v/>
      </c>
      <c r="K1208" t="str">
        <f t="shared" si="18"/>
        <v>AY24;DDR0_MA[2];;52.6694399999996;0;607039;803090;702083;702083;</v>
      </c>
    </row>
    <row r="1209" spans="1:11">
      <c r="A1209" t="s">
        <v>1031</v>
      </c>
      <c r="B1209" t="str">
        <f>_xlfn.XLOOKUP(A1209,SITE1!$S$4:$S$1223,SITE1!$T$4:$T$1223)</f>
        <v>DDR0_MA[1]</v>
      </c>
      <c r="C1209" t="str" cm="1">
        <f t="array" ref="C1209">_xlfn.TEXTJOIN(",",TRUE,_xlfn.UNIQUE(TRANSPOSE(_xlfn.MAP(_xlfn.XLOOKUP(A1209,SITE1!$C$4:$C$1223,SITE1!$G$4:$L$1223),_xlfn.LAMBDA(_xlpm.x,IF(_xlpm.x&lt;&gt;"",TRIM(CLEAN(LEFT(_xlpm.x,FIND(".",_xlpm.x &amp; ".")-1))),""))))))</f>
        <v/>
      </c>
      <c r="D1209">
        <v>49.377599999999603</v>
      </c>
      <c r="E1209">
        <v>0</v>
      </c>
      <c r="F1209" t="str">
        <f>_xlfn.LET(_xlpm.raw,_xlfn.XLOOKUP(A1209,SITE1!$C$4:$C$1223,SITE1!$E$4:$E$1223,_xlfn.XLOOKUP(A1209,SITE1!$C$4:$C$1223,SITE1!$F$4:$F$1223)),_xlpm.cleanRaw,SUBSTITUTE(SUBSTITUTE(_xlpm.raw,"_PIN","."),"PIN","."),_xlpm.mainPart,MID(_xlpm.cleanRaw,2,FIND(".",_xlpm.cleanRaw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1209" t="str">
        <f>_xlfn.LET(_xlpm.raw,_xlfn.XLOOKUP(A1209,SITE3!$C$4:$C$1223,SITE3!$E$4:$E$1223,_xlfn.XLOOKUP(A1209,SITE3!$C$4:$C$1223,SITE3!$F$4:$F$1223)),_xlpm.cleanRaw,SUBSTITUTE(_xlpm.raw,"_PIN","."),_xlpm.mainPart,MID(_xlpm.cleanRaw,2,FIND(".",_xlpm.cleanRaw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803092</v>
      </c>
      <c r="H1209" t="str">
        <f>_xlfn.LET(_xlpm.raw,_xlfn.XLOOKUP(A1209,SITE5!$C$4:$C$1223,SITE5!$E$4:$E$1223,_xlfn.XLOOKUP(A1209,SITE5!$C$4:$C$1223,SITE5!$F$4:$F$1223)),_xlpm.cleanRaw,SUBSTITUTE(_xlpm.raw,"_PIN","."),_xlpm.mainPart,MID(_xlpm.cleanRaw,2,FIND(".",_xlpm.cleanRaw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I1209" t="str">
        <f>_xlfn.LET(_xlpm.raw,_xlfn.XLOOKUP(A1209,SITE5!$C$4:$C$1223,SITE5!$E$4:$E$1223,_xlfn.XLOOKUP(A1209,SITE5!$C$4:$C$1223,SITE5!$F$4:$F$1223)),_xlpm.cleanRaw,SUBSTITUTE(_xlpm.raw,"_PIN","."),_xlpm.mainPart,MID(_xlpm.cleanRaw,2,FIND(".",_xlpm.cleanRaw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J1209" t="str">
        <f>""</f>
        <v/>
      </c>
      <c r="K1209" t="str">
        <f t="shared" si="18"/>
        <v>AY25;DDR0_MA[1];;49.3775999999996;0;607040;803092;703002;703002;</v>
      </c>
    </row>
    <row r="1210" spans="1:11">
      <c r="A1210" t="s">
        <v>1091</v>
      </c>
      <c r="B1210" t="str">
        <f>_xlfn.XLOOKUP(A1210,SITE1!$S$4:$S$1223,SITE1!$T$4:$T$1223)</f>
        <v>DDR0_MA[5]</v>
      </c>
      <c r="C1210" t="str" cm="1">
        <f t="array" ref="C1210">_xlfn.TEXTJOIN(",",TRUE,_xlfn.UNIQUE(TRANSPOSE(_xlfn.MAP(_xlfn.XLOOKUP(A1210,SITE1!$C$4:$C$1223,SITE1!$G$4:$L$1223),_xlfn.LAMBDA(_xlpm.x,IF(_xlpm.x&lt;&gt;"",TRIM(CLEAN(LEFT(_xlpm.x,FIND(".",_xlpm.x &amp; ".")-1))),""))))))</f>
        <v/>
      </c>
      <c r="D1210">
        <v>46.085759999999603</v>
      </c>
      <c r="E1210">
        <v>0</v>
      </c>
      <c r="F1210" t="str">
        <f>_xlfn.LET(_xlpm.raw,_xlfn.XLOOKUP(A1210,SITE1!$C$4:$C$1223,SITE1!$E$4:$E$1223,_xlfn.XLOOKUP(A1210,SITE1!$C$4:$C$1223,SITE1!$F$4:$F$1223)),_xlpm.cleanRaw,SUBSTITUTE(SUBSTITUTE(_xlpm.raw,"_PIN","."),"PIN","."),_xlpm.mainPart,MID(_xlpm.cleanRaw,2,FIND(".",_xlpm.cleanRaw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1210" t="str">
        <f>_xlfn.LET(_xlpm.raw,_xlfn.XLOOKUP(A1210,SITE3!$C$4:$C$1223,SITE3!$E$4:$E$1223,_xlfn.XLOOKUP(A1210,SITE3!$C$4:$C$1223,SITE3!$F$4:$F$1223)),_xlpm.cleanRaw,SUBSTITUTE(_xlpm.raw,"_PIN","."),_xlpm.mainPart,MID(_xlpm.cleanRaw,2,FIND(".",_xlpm.cleanRaw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803089</v>
      </c>
      <c r="H1210" t="str">
        <f>_xlfn.LET(_xlpm.raw,_xlfn.XLOOKUP(A1210,SITE5!$C$4:$C$1223,SITE5!$E$4:$E$1223,_xlfn.XLOOKUP(A1210,SITE5!$C$4:$C$1223,SITE5!$F$4:$F$1223)),_xlpm.cleanRaw,SUBSTITUTE(_xlpm.raw,"_PIN","."),_xlpm.mainPart,MID(_xlpm.cleanRaw,2,FIND(".",_xlpm.cleanRaw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I1210" t="str">
        <f>_xlfn.LET(_xlpm.raw,_xlfn.XLOOKUP(A1210,SITE5!$C$4:$C$1223,SITE5!$E$4:$E$1223,_xlfn.XLOOKUP(A1210,SITE5!$C$4:$C$1223,SITE5!$F$4:$F$1223)),_xlpm.cleanRaw,SUBSTITUTE(_xlpm.raw,"_PIN","."),_xlpm.mainPart,MID(_xlpm.cleanRaw,2,FIND(".",_xlpm.cleanRaw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J1210" t="str">
        <f>""</f>
        <v/>
      </c>
      <c r="K1210" t="str">
        <f t="shared" si="18"/>
        <v>AY26;DDR0_MA[5];;46.0857599999996;0;606088;803089;703001;703001;</v>
      </c>
    </row>
    <row r="1211" spans="1:11">
      <c r="A1211" t="s">
        <v>1103</v>
      </c>
      <c r="B1211" t="str">
        <f>_xlfn.XLOOKUP(A1211,SITE1!$S$4:$S$1223,SITE1!$T$4:$T$1223)</f>
        <v>DDR0_MA[7]</v>
      </c>
      <c r="C1211" t="str" cm="1">
        <f t="array" ref="C1211">_xlfn.TEXTJOIN(",",TRUE,_xlfn.UNIQUE(TRANSPOSE(_xlfn.MAP(_xlfn.XLOOKUP(A1211,SITE1!$C$4:$C$1223,SITE1!$G$4:$L$1223),_xlfn.LAMBDA(_xlpm.x,IF(_xlpm.x&lt;&gt;"",TRIM(CLEAN(LEFT(_xlpm.x,FIND(".",_xlpm.x &amp; ".")-1))),""))))))</f>
        <v/>
      </c>
      <c r="D1211">
        <v>42.793919999999602</v>
      </c>
      <c r="E1211">
        <v>0</v>
      </c>
      <c r="F1211" t="str">
        <f>_xlfn.LET(_xlpm.raw,_xlfn.XLOOKUP(A1211,SITE1!$C$4:$C$1223,SITE1!$E$4:$E$1223,_xlfn.XLOOKUP(A1211,SITE1!$C$4:$C$1223,SITE1!$F$4:$F$1223)),_xlpm.cleanRaw,SUBSTITUTE(SUBSTITUTE(_xlpm.raw,"_PIN","."),"PIN","."),_xlpm.mainPart,MID(_xlpm.cleanRaw,2,FIND(".",_xlpm.cleanRaw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1211" t="str">
        <f>_xlfn.LET(_xlpm.raw,_xlfn.XLOOKUP(A1211,SITE3!$C$4:$C$1223,SITE3!$E$4:$E$1223,_xlfn.XLOOKUP(A1211,SITE3!$C$4:$C$1223,SITE3!$F$4:$F$1223)),_xlpm.cleanRaw,SUBSTITUTE(_xlpm.raw,"_PIN","."),_xlpm.mainPart,MID(_xlpm.cleanRaw,2,FIND(".",_xlpm.cleanRaw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803125</v>
      </c>
      <c r="H1211" t="str">
        <f>_xlfn.LET(_xlpm.raw,_xlfn.XLOOKUP(A1211,SITE5!$C$4:$C$1223,SITE5!$E$4:$E$1223,_xlfn.XLOOKUP(A1211,SITE5!$C$4:$C$1223,SITE5!$F$4:$F$1223)),_xlpm.cleanRaw,SUBSTITUTE(_xlpm.raw,"_PIN","."),_xlpm.mainPart,MID(_xlpm.cleanRaw,2,FIND(".",_xlpm.cleanRaw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I1211" t="str">
        <f>_xlfn.LET(_xlpm.raw,_xlfn.XLOOKUP(A1211,SITE5!$C$4:$C$1223,SITE5!$E$4:$E$1223,_xlfn.XLOOKUP(A1211,SITE5!$C$4:$C$1223,SITE5!$F$4:$F$1223)),_xlpm.cleanRaw,SUBSTITUTE(_xlpm.raw,"_PIN","."),_xlpm.mainPart,MID(_xlpm.cleanRaw,2,FIND(".",_xlpm.cleanRaw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J1211" t="str">
        <f>""</f>
        <v/>
      </c>
      <c r="K1211" t="str">
        <f t="shared" si="18"/>
        <v>AY27;DDR0_MA[7];;42.7939199999996;0;606087;803125;703029;703029;</v>
      </c>
    </row>
    <row r="1212" spans="1:11">
      <c r="A1212" t="s">
        <v>1115</v>
      </c>
      <c r="B1212" t="str">
        <f>_xlfn.XLOOKUP(A1212,SITE1!$S$4:$S$1223,SITE1!$T$4:$T$1223)</f>
        <v>DDR0_MA[9]</v>
      </c>
      <c r="C1212" t="str" cm="1">
        <f t="array" ref="C1212">_xlfn.TEXTJOIN(",",TRUE,_xlfn.UNIQUE(TRANSPOSE(_xlfn.MAP(_xlfn.XLOOKUP(A1212,SITE1!$C$4:$C$1223,SITE1!$G$4:$L$1223),_xlfn.LAMBDA(_xlpm.x,IF(_xlpm.x&lt;&gt;"",TRIM(CLEAN(LEFT(_xlpm.x,FIND(".",_xlpm.x &amp; ".")-1))),""))))))</f>
        <v/>
      </c>
      <c r="D1212">
        <v>39.502079999999999</v>
      </c>
      <c r="E1212">
        <v>0</v>
      </c>
      <c r="F1212" t="str">
        <f>_xlfn.LET(_xlpm.raw,_xlfn.XLOOKUP(A1212,SITE1!$C$4:$C$1223,SITE1!$E$4:$E$1223,_xlfn.XLOOKUP(A1212,SITE1!$C$4:$C$1223,SITE1!$F$4:$F$1223)),_xlpm.cleanRaw,SUBSTITUTE(SUBSTITUTE(_xlpm.raw,"_PIN","."),"PIN","."),_xlpm.mainPart,MID(_xlpm.cleanRaw,2,FIND(".",_xlpm.cleanRaw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1212" t="str">
        <f>_xlfn.LET(_xlpm.raw,_xlfn.XLOOKUP(A1212,SITE3!$C$4:$C$1223,SITE3!$E$4:$E$1223,_xlfn.XLOOKUP(A1212,SITE3!$C$4:$C$1223,SITE3!$F$4:$F$1223)),_xlpm.cleanRaw,SUBSTITUTE(_xlpm.raw,"_PIN","."),_xlpm.mainPart,MID(_xlpm.cleanRaw,2,FIND(".",_xlpm.cleanRaw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802050</v>
      </c>
      <c r="H1212" t="str">
        <f>_xlfn.LET(_xlpm.raw,_xlfn.XLOOKUP(A1212,SITE5!$C$4:$C$1223,SITE5!$E$4:$E$1223,_xlfn.XLOOKUP(A1212,SITE5!$C$4:$C$1223,SITE5!$F$4:$F$1223)),_xlpm.cleanRaw,SUBSTITUTE(_xlpm.raw,"_PIN","."),_xlpm.mainPart,MID(_xlpm.cleanRaw,2,FIND(".",_xlpm.cleanRaw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I1212" t="str">
        <f>_xlfn.LET(_xlpm.raw,_xlfn.XLOOKUP(A1212,SITE5!$C$4:$C$1223,SITE5!$E$4:$E$1223,_xlfn.XLOOKUP(A1212,SITE5!$C$4:$C$1223,SITE5!$F$4:$F$1223)),_xlpm.cleanRaw,SUBSTITUTE(_xlpm.raw,"_PIN","."),_xlpm.mainPart,MID(_xlpm.cleanRaw,2,FIND(".",_xlpm.cleanRaw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J1212" t="str">
        <f>""</f>
        <v/>
      </c>
      <c r="K1212" t="str">
        <f t="shared" si="18"/>
        <v>AY28;DDR0_MA[9];;39.50208;0;606127;802050;704086;704086;</v>
      </c>
    </row>
    <row r="1213" spans="1:11">
      <c r="A1213" t="s">
        <v>829</v>
      </c>
      <c r="B1213" t="str">
        <f>_xlfn.XLOOKUP(A1213,SITE1!$S$4:$S$1223,SITE1!$T$4:$T$1223)</f>
        <v>DDR0_ALERT_N</v>
      </c>
      <c r="C1213" t="str" cm="1">
        <f t="array" ref="C1213">_xlfn.TEXTJOIN(",",TRUE,_xlfn.UNIQUE(TRANSPOSE(_xlfn.MAP(_xlfn.XLOOKUP(A1213,SITE1!$C$4:$C$1223,SITE1!$G$4:$L$1223),_xlfn.LAMBDA(_xlpm.x,IF(_xlpm.x&lt;&gt;"",TRIM(CLEAN(LEFT(_xlpm.x,FIND(".",_xlpm.x &amp; ".")-1))),""))))))</f>
        <v/>
      </c>
      <c r="D1213">
        <v>36.210239999999999</v>
      </c>
      <c r="E1213">
        <v>0</v>
      </c>
      <c r="F1213" t="str">
        <f>_xlfn.LET(_xlpm.raw,_xlfn.XLOOKUP(A1213,SITE1!$C$4:$C$1223,SITE1!$E$4:$E$1223,_xlfn.XLOOKUP(A1213,SITE1!$C$4:$C$1223,SITE1!$F$4:$F$1223)),_xlpm.cleanRaw,SUBSTITUTE(SUBSTITUTE(_xlpm.raw,"_PIN","."),"PIN","."),_xlpm.mainPart,MID(_xlpm.cleanRaw,2,FIND(".",_xlpm.cleanRaw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1213" t="str">
        <f>_xlfn.LET(_xlpm.raw,_xlfn.XLOOKUP(A1213,SITE3!$C$4:$C$1223,SITE3!$E$4:$E$1223,_xlfn.XLOOKUP(A1213,SITE3!$C$4:$C$1223,SITE3!$F$4:$F$1223)),_xlpm.cleanRaw,SUBSTITUTE(_xlpm.raw,"_PIN","."),_xlpm.mainPart,MID(_xlpm.cleanRaw,2,FIND(".",_xlpm.cleanRaw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802052</v>
      </c>
      <c r="H1213" t="str">
        <f>_xlfn.LET(_xlpm.raw,_xlfn.XLOOKUP(A1213,SITE5!$C$4:$C$1223,SITE5!$E$4:$E$1223,_xlfn.XLOOKUP(A1213,SITE5!$C$4:$C$1223,SITE5!$F$4:$F$1223)),_xlpm.cleanRaw,SUBSTITUTE(_xlpm.raw,"_PIN","."),_xlpm.mainPart,MID(_xlpm.cleanRaw,2,FIND(".",_xlpm.cleanRaw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I1213" t="str">
        <f>_xlfn.LET(_xlpm.raw,_xlfn.XLOOKUP(A1213,SITE5!$C$4:$C$1223,SITE5!$E$4:$E$1223,_xlfn.XLOOKUP(A1213,SITE5!$C$4:$C$1223,SITE5!$F$4:$F$1223)),_xlpm.cleanRaw,SUBSTITUTE(_xlpm.raw,"_PIN","."),_xlpm.mainPart,MID(_xlpm.cleanRaw,2,FIND(".",_xlpm.cleanRaw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J1213" t="str">
        <f>""</f>
        <v/>
      </c>
      <c r="K1213" t="str">
        <f t="shared" si="18"/>
        <v>AY29;DDR0_ALERT_N;;36.21024;0;606128;802052;704089;704089;</v>
      </c>
    </row>
    <row r="1214" spans="1:11">
      <c r="A1214" t="s">
        <v>1067</v>
      </c>
      <c r="B1214" t="str">
        <f>_xlfn.XLOOKUP(A1214,SITE1!$S$4:$S$1223,SITE1!$T$4:$T$1223)</f>
        <v>DDR0_ACT_N</v>
      </c>
      <c r="C1214" t="str" cm="1">
        <f t="array" ref="C1214">_xlfn.TEXTJOIN(",",TRUE,_xlfn.UNIQUE(TRANSPOSE(_xlfn.MAP(_xlfn.XLOOKUP(A1214,SITE1!$C$4:$C$1223,SITE1!$G$4:$L$1223),_xlfn.LAMBDA(_xlpm.x,IF(_xlpm.x&lt;&gt;"",TRIM(CLEAN(LEFT(_xlpm.x,FIND(".",_xlpm.x &amp; ".")-1))),""))))))</f>
        <v/>
      </c>
      <c r="D1214">
        <v>32.918399999999998</v>
      </c>
      <c r="E1214">
        <v>0</v>
      </c>
      <c r="F1214" t="str">
        <f>_xlfn.LET(_xlpm.raw,_xlfn.XLOOKUP(A1214,SITE1!$C$4:$C$1223,SITE1!$E$4:$E$1223,_xlfn.XLOOKUP(A1214,SITE1!$C$4:$C$1223,SITE1!$F$4:$F$1223)),_xlpm.cleanRaw,SUBSTITUTE(SUBSTITUTE(_xlpm.raw,"_PIN","."),"PIN","."),_xlpm.mainPart,MID(_xlpm.cleanRaw,2,FIND(".",_xlpm.cleanRaw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605042</v>
      </c>
      <c r="G1214" t="str">
        <f>_xlfn.LET(_xlpm.raw,_xlfn.XLOOKUP(A1214,SITE3!$C$4:$C$1223,SITE3!$E$4:$E$1223,_xlfn.XLOOKUP(A1214,SITE3!$C$4:$C$1223,SITE3!$F$4:$F$1223)),_xlpm.cleanRaw,SUBSTITUTE(_xlpm.raw,"_PIN","."),_xlpm.mainPart,MID(_xlpm.cleanRaw,2,FIND(".",_xlpm.cleanRaw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802049</v>
      </c>
      <c r="H1214" t="str">
        <f>_xlfn.LET(_xlpm.raw,_xlfn.XLOOKUP(A1214,SITE5!$C$4:$C$1223,SITE5!$E$4:$E$1223,_xlfn.XLOOKUP(A1214,SITE5!$C$4:$C$1223,SITE5!$F$4:$F$1223)),_xlpm.cleanRaw,SUBSTITUTE(_xlpm.raw,"_PIN","."),_xlpm.mainPart,MID(_xlpm.cleanRaw,2,FIND(".",_xlpm.cleanRaw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I1214" t="str">
        <f>_xlfn.LET(_xlpm.raw,_xlfn.XLOOKUP(A1214,SITE5!$C$4:$C$1223,SITE5!$E$4:$E$1223,_xlfn.XLOOKUP(A1214,SITE5!$C$4:$C$1223,SITE5!$F$4:$F$1223)),_xlpm.cleanRaw,SUBSTITUTE(_xlpm.raw,"_PIN","."),_xlpm.mainPart,MID(_xlpm.cleanRaw,2,FIND(".",_xlpm.cleanRaw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J1214" t="str">
        <f>""</f>
        <v/>
      </c>
      <c r="K1214" t="str">
        <f t="shared" si="18"/>
        <v>AY30;DDR0_ACT_N;;32.9184;0;605042;802049;704087;704087;</v>
      </c>
    </row>
    <row r="1215" spans="1:11">
      <c r="A1215" t="s">
        <v>862</v>
      </c>
      <c r="B1215" t="str">
        <f>_xlfn.XLOOKUP(A1215,SITE1!$S$4:$S$1223,SITE1!$T$4:$T$1223)</f>
        <v>DDR0_CKE[0]</v>
      </c>
      <c r="C1215" t="str" cm="1">
        <f t="array" ref="C1215">_xlfn.TEXTJOIN(",",TRUE,_xlfn.UNIQUE(TRANSPOSE(_xlfn.MAP(_xlfn.XLOOKUP(A1215,SITE1!$C$4:$C$1223,SITE1!$G$4:$L$1223),_xlfn.LAMBDA(_xlpm.x,IF(_xlpm.x&lt;&gt;"",TRIM(CLEAN(LEFT(_xlpm.x,FIND(".",_xlpm.x &amp; ".")-1))),""))))))</f>
        <v/>
      </c>
      <c r="D1215">
        <v>29.626560000000001</v>
      </c>
      <c r="E1215">
        <v>0</v>
      </c>
      <c r="F1215" t="str">
        <f>_xlfn.LET(_xlpm.raw,_xlfn.XLOOKUP(A1215,SITE1!$C$4:$C$1223,SITE1!$E$4:$E$1223,_xlfn.XLOOKUP(A1215,SITE1!$C$4:$C$1223,SITE1!$F$4:$F$1223)),_xlpm.cleanRaw,SUBSTITUTE(SUBSTITUTE(_xlpm.raw,"_PIN","."),"PIN","."),_xlpm.mainPart,MID(_xlpm.cleanRaw,2,FIND(".",_xlpm.cleanRaw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1215" t="str">
        <f>_xlfn.LET(_xlpm.raw,_xlfn.XLOOKUP(A1215,SITE3!$C$4:$C$1223,SITE3!$E$4:$E$1223,_xlfn.XLOOKUP(A1215,SITE3!$C$4:$C$1223,SITE3!$F$4:$F$1223)),_xlpm.cleanRaw,SUBSTITUTE(_xlpm.raw,"_PIN","."),_xlpm.mainPart,MID(_xlpm.cleanRaw,2,FIND(".",_xlpm.cleanRaw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802051</v>
      </c>
      <c r="H1215" t="str">
        <f>_xlfn.LET(_xlpm.raw,_xlfn.XLOOKUP(A1215,SITE5!$C$4:$C$1223,SITE5!$E$4:$E$1223,_xlfn.XLOOKUP(A1215,SITE5!$C$4:$C$1223,SITE5!$F$4:$F$1223)),_xlpm.cleanRaw,SUBSTITUTE(_xlpm.raw,"_PIN","."),_xlpm.mainPart,MID(_xlpm.cleanRaw,2,FIND(".",_xlpm.cleanRaw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I1215" t="str">
        <f>_xlfn.LET(_xlpm.raw,_xlfn.XLOOKUP(A1215,SITE5!$C$4:$C$1223,SITE5!$E$4:$E$1223,_xlfn.XLOOKUP(A1215,SITE5!$C$4:$C$1223,SITE5!$F$4:$F$1223)),_xlpm.cleanRaw,SUBSTITUTE(_xlpm.raw,"_PIN","."),_xlpm.mainPart,MID(_xlpm.cleanRaw,2,FIND(".",_xlpm.cleanRaw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J1215" t="str">
        <f>""</f>
        <v/>
      </c>
      <c r="K1215" t="str">
        <f t="shared" si="18"/>
        <v>AY31;DDR0_CKE[0];;29.62656;0;605044;802051;704085;704085;</v>
      </c>
    </row>
    <row r="1216" spans="1:11">
      <c r="A1216" t="s">
        <v>4047</v>
      </c>
      <c r="B1216" t="str">
        <f>_xlfn.XLOOKUP(A1216,SITE1!$S$4:$S$1223,SITE1!$T$4:$T$1223)</f>
        <v>VSS</v>
      </c>
      <c r="C1216" t="str" cm="1">
        <f t="array" ref="C1216">_xlfn.TEXTJOIN(",",TRUE,_xlfn.UNIQUE(TRANSPOSE(_xlfn.MAP(_xlfn.XLOOKUP(A1216,SITE1!$C$4:$C$1223,SITE1!$G$4:$L$1223),_xlfn.LAMBDA(_xlpm.x,IF(_xlpm.x&lt;&gt;"",TRIM(CLEAN(LEFT(_xlpm.x,FIND(".",_xlpm.x &amp; ".")-1))),""))))))</f>
        <v/>
      </c>
      <c r="D1216">
        <v>26.334719999999901</v>
      </c>
      <c r="E1216">
        <v>0</v>
      </c>
      <c r="F1216" t="str">
        <f>_xlfn.LET(_xlpm.raw,_xlfn.XLOOKUP(A1216,SITE1!$C$4:$C$1223,SITE1!$E$4:$E$1223,_xlfn.XLOOKUP(A1216,SITE1!$C$4:$C$1223,SITE1!$F$4:$F$1223)),_xlpm.cleanRaw,SUBSTITUTE(SUBSTITUTE(_xlpm.raw,"_PIN","."),"PIN","."),_xlpm.mainPart,MID(_xlpm.cleanRaw,2,FIND(".",_xlpm.cleanRaw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6" t="str">
        <f>_xlfn.LET(_xlpm.raw,_xlfn.XLOOKUP(A1216,SITE3!$C$4:$C$1223,SITE3!$E$4:$E$1223,_xlfn.XLOOKUP(A1216,SITE3!$C$4:$C$1223,SITE3!$F$4:$F$1223)),_xlpm.cleanRaw,SUBSTITUTE(_xlpm.raw,"_PIN","."),_xlpm.mainPart,MID(_xlpm.cleanRaw,2,FIND(".",_xlpm.cleanRaw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16" t="str">
        <f>_xlfn.LET(_xlpm.raw,_xlfn.XLOOKUP(A1216,SITE5!$C$4:$C$1223,SITE5!$E$4:$E$1223,_xlfn.XLOOKUP(A1216,SITE5!$C$4:$C$1223,SITE5!$F$4:$F$1223)),_xlpm.cleanRaw,SUBSTITUTE(_xlpm.raw,"_PIN","."),_xlpm.mainPart,MID(_xlpm.cleanRaw,2,FIND(".",_xlpm.cleanRaw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16" t="str">
        <f>_xlfn.LET(_xlpm.raw,_xlfn.XLOOKUP(A1216,SITE5!$C$4:$C$1223,SITE5!$E$4:$E$1223,_xlfn.XLOOKUP(A1216,SITE5!$C$4:$C$1223,SITE5!$F$4:$F$1223)),_xlpm.cleanRaw,SUBSTITUTE(_xlpm.raw,"_PIN","."),_xlpm.mainPart,MID(_xlpm.cleanRaw,2,FIND(".",_xlpm.cleanRaw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16" t="str">
        <f>""</f>
        <v/>
      </c>
      <c r="K1216" t="str">
        <f t="shared" si="18"/>
        <v>AY32;VSS;;26.3347199999999;0;;;;;</v>
      </c>
    </row>
    <row r="1217" spans="1:11">
      <c r="A1217" t="s">
        <v>1679</v>
      </c>
      <c r="B1217" t="str">
        <f>_xlfn.XLOOKUP(A1217,SITE1!$S$4:$S$1223,SITE1!$T$4:$T$1223)</f>
        <v>DDRDQ_IL03_NIL05[6]</v>
      </c>
      <c r="C1217" t="str" cm="1">
        <f t="array" ref="C1217">_xlfn.TEXTJOIN(",",TRUE,_xlfn.UNIQUE(TRANSPOSE(_xlfn.MAP(_xlfn.XLOOKUP(A1217,SITE1!$C$4:$C$1223,SITE1!$G$4:$L$1223),_xlfn.LAMBDA(_xlpm.x,IF(_xlpm.x&lt;&gt;"",TRIM(CLEAN(LEFT(_xlpm.x,FIND(".",_xlpm.x &amp; ".")-1))),""))))))</f>
        <v/>
      </c>
      <c r="D1217">
        <v>23.04288</v>
      </c>
      <c r="E1217">
        <v>0</v>
      </c>
      <c r="F1217" t="str">
        <f>_xlfn.LET(_xlpm.raw,_xlfn.XLOOKUP(A1217,SITE1!$C$4:$C$1223,SITE1!$E$4:$E$1223,_xlfn.XLOOKUP(A1217,SITE1!$C$4:$C$1223,SITE1!$F$4:$F$1223)),_xlpm.cleanRaw,SUBSTITUTE(SUBSTITUTE(_xlpm.raw,"_PIN","."),"PIN","."),_xlpm.mainPart,MID(_xlpm.cleanRaw,2,FIND(".",_xlpm.cleanRaw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1217" t="str">
        <f>_xlfn.LET(_xlpm.raw,_xlfn.XLOOKUP(A1217,SITE3!$C$4:$C$1223,SITE3!$E$4:$E$1223,_xlfn.XLOOKUP(A1217,SITE3!$C$4:$C$1223,SITE3!$F$4:$F$1223)),_xlpm.cleanRaw,SUBSTITUTE(_xlpm.raw,"_PIN","."),_xlpm.mainPart,MID(_xlpm.cleanRaw,2,FIND(".",_xlpm.cleanRaw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802048</v>
      </c>
      <c r="H1217" t="str">
        <f>_xlfn.LET(_xlpm.raw,_xlfn.XLOOKUP(A1217,SITE5!$C$4:$C$1223,SITE5!$E$4:$E$1223,_xlfn.XLOOKUP(A1217,SITE5!$C$4:$C$1223,SITE5!$F$4:$F$1223)),_xlpm.cleanRaw,SUBSTITUTE(_xlpm.raw,"_PIN","."),_xlpm.mainPart,MID(_xlpm.cleanRaw,2,FIND(".",_xlpm.cleanRaw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I1217" t="str">
        <f>_xlfn.LET(_xlpm.raw,_xlfn.XLOOKUP(A1217,SITE5!$C$4:$C$1223,SITE5!$E$4:$E$1223,_xlfn.XLOOKUP(A1217,SITE5!$C$4:$C$1223,SITE5!$F$4:$F$1223)),_xlpm.cleanRaw,SUBSTITUTE(_xlpm.raw,"_PIN","."),_xlpm.mainPart,MID(_xlpm.cleanRaw,2,FIND(".",_xlpm.cleanRaw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J1217" t="str">
        <f>""</f>
        <v/>
      </c>
      <c r="K1217" t="str">
        <f t="shared" si="18"/>
        <v>AY33;DDRDQ_IL03_NIL05[6];;23.04288;0;606092;802048;702047;702047;</v>
      </c>
    </row>
    <row r="1218" spans="1:11">
      <c r="A1218" t="s">
        <v>1661</v>
      </c>
      <c r="B1218" t="str">
        <f>_xlfn.XLOOKUP(A1218,SITE1!$S$4:$S$1223,SITE1!$T$4:$T$1223)</f>
        <v>DDRDQ_IL03_NIL05[3]</v>
      </c>
      <c r="C1218" t="str" cm="1">
        <f t="array" ref="C1218">_xlfn.TEXTJOIN(",",TRUE,_xlfn.UNIQUE(TRANSPOSE(_xlfn.MAP(_xlfn.XLOOKUP(A1218,SITE1!$C$4:$C$1223,SITE1!$G$4:$L$1223),_xlfn.LAMBDA(_xlpm.x,IF(_xlpm.x&lt;&gt;"",TRIM(CLEAN(LEFT(_xlpm.x,FIND(".",_xlpm.x &amp; ".")-1))),""))))))</f>
        <v/>
      </c>
      <c r="D1218">
        <v>19.75104</v>
      </c>
      <c r="E1218">
        <v>0</v>
      </c>
      <c r="F1218" t="str">
        <f>_xlfn.LET(_xlpm.raw,_xlfn.XLOOKUP(A1218,SITE1!$C$4:$C$1223,SITE1!$E$4:$E$1223,_xlfn.XLOOKUP(A1218,SITE1!$C$4:$C$1223,SITE1!$F$4:$F$1223)),_xlpm.cleanRaw,SUBSTITUTE(SUBSTITUTE(_xlpm.raw,"_PIN","."),"PIN","."),_xlpm.mainPart,MID(_xlpm.cleanRaw,2,FIND(".",_xlpm.cleanRaw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1218" t="str">
        <f>_xlfn.LET(_xlpm.raw,_xlfn.XLOOKUP(A1218,SITE3!$C$4:$C$1223,SITE3!$E$4:$E$1223,_xlfn.XLOOKUP(A1218,SITE3!$C$4:$C$1223,SITE3!$F$4:$F$1223)),_xlpm.cleanRaw,SUBSTITUTE(_xlpm.raw,"_PIN","."),_xlpm.mainPart,MID(_xlpm.cleanRaw,2,FIND(".",_xlpm.cleanRaw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802047</v>
      </c>
      <c r="H1218" t="str">
        <f>_xlfn.LET(_xlpm.raw,_xlfn.XLOOKUP(A1218,SITE5!$C$4:$C$1223,SITE5!$E$4:$E$1223,_xlfn.XLOOKUP(A1218,SITE5!$C$4:$C$1223,SITE5!$F$4:$F$1223)),_xlpm.cleanRaw,SUBSTITUTE(_xlpm.raw,"_PIN","."),_xlpm.mainPart,MID(_xlpm.cleanRaw,2,FIND(".",_xlpm.cleanRaw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I1218" t="str">
        <f>_xlfn.LET(_xlpm.raw,_xlfn.XLOOKUP(A1218,SITE5!$C$4:$C$1223,SITE5!$E$4:$E$1223,_xlfn.XLOOKUP(A1218,SITE5!$C$4:$C$1223,SITE5!$F$4:$F$1223)),_xlpm.cleanRaw,SUBSTITUTE(_xlpm.raw,"_PIN","."),_xlpm.mainPart,MID(_xlpm.cleanRaw,2,FIND(".",_xlpm.cleanRaw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J1218" t="str">
        <f>""</f>
        <v/>
      </c>
      <c r="K1218" t="str">
        <f t="shared" ref="K1218:K1220" si="19">A1218&amp;";"&amp;B1218&amp;";"&amp;C1218&amp;";"&amp;D1218&amp;";"&amp;E1218&amp;";"&amp;F1218&amp;";"&amp;G1218&amp;";"&amp;H1218&amp;";"&amp;I1218&amp;";"&amp;J1218</f>
        <v>AY34;DDRDQ_IL03_NIL05[3];;19.75104;0;606094;802047;702045;702045;</v>
      </c>
    </row>
    <row r="1219" spans="1:11">
      <c r="A1219" t="s">
        <v>1667</v>
      </c>
      <c r="B1219" t="str">
        <f>_xlfn.XLOOKUP(A1219,SITE1!$S$4:$S$1223,SITE1!$T$4:$T$1223)</f>
        <v>DDRDQ_IL03_NIL05[4]</v>
      </c>
      <c r="C1219" t="str" cm="1">
        <f t="array" ref="C1219">_xlfn.TEXTJOIN(",",TRUE,_xlfn.UNIQUE(TRANSPOSE(_xlfn.MAP(_xlfn.XLOOKUP(A1219,SITE1!$C$4:$C$1223,SITE1!$G$4:$L$1223),_xlfn.LAMBDA(_xlpm.x,IF(_xlpm.x&lt;&gt;"",TRIM(CLEAN(LEFT(_xlpm.x,FIND(".",_xlpm.x &amp; ".")-1))),""))))))</f>
        <v/>
      </c>
      <c r="D1219">
        <v>16.459199999999999</v>
      </c>
      <c r="E1219">
        <v>0</v>
      </c>
      <c r="F1219" t="str">
        <f>_xlfn.LET(_xlpm.raw,_xlfn.XLOOKUP(A1219,SITE1!$C$4:$C$1223,SITE1!$E$4:$E$1223,_xlfn.XLOOKUP(A1219,SITE1!$C$4:$C$1223,SITE1!$F$4:$F$1223)),_xlpm.cleanRaw,SUBSTITUTE(SUBSTITUTE(_xlpm.raw,"_PIN","."),"PIN","."),_xlpm.mainPart,MID(_xlpm.cleanRaw,2,FIND(".",_xlpm.cleanRaw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1219" t="str">
        <f>_xlfn.LET(_xlpm.raw,_xlfn.XLOOKUP(A1219,SITE3!$C$4:$C$1223,SITE3!$E$4:$E$1223,_xlfn.XLOOKUP(A1219,SITE3!$C$4:$C$1223,SITE3!$F$4:$F$1223)),_xlpm.cleanRaw,SUBSTITUTE(_xlpm.raw,"_PIN","."),_xlpm.mainPart,MID(_xlpm.cleanRaw,2,FIND(".",_xlpm.cleanRaw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802081</v>
      </c>
      <c r="H1219" t="str">
        <f>_xlfn.LET(_xlpm.raw,_xlfn.XLOOKUP(A1219,SITE5!$C$4:$C$1223,SITE5!$E$4:$E$1223,_xlfn.XLOOKUP(A1219,SITE5!$C$4:$C$1223,SITE5!$F$4:$F$1223)),_xlpm.cleanRaw,SUBSTITUTE(_xlpm.raw,"_PIN","."),_xlpm.mainPart,MID(_xlpm.cleanRaw,2,FIND(".",_xlpm.cleanRaw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I1219" t="str">
        <f>_xlfn.LET(_xlpm.raw,_xlfn.XLOOKUP(A1219,SITE5!$C$4:$C$1223,SITE5!$E$4:$E$1223,_xlfn.XLOOKUP(A1219,SITE5!$C$4:$C$1223,SITE5!$F$4:$F$1223)),_xlpm.cleanRaw,SUBSTITUTE(_xlpm.raw,"_PIN","."),_xlpm.mainPart,MID(_xlpm.cleanRaw,2,FIND(".",_xlpm.cleanRaw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J1219" t="str">
        <f>""</f>
        <v/>
      </c>
      <c r="K1219" t="str">
        <f t="shared" si="19"/>
        <v>AY35;DDRDQ_IL03_NIL05[4];;16.4592;0;606096;802081;703008;703008;</v>
      </c>
    </row>
    <row r="1220" spans="1:11">
      <c r="A1220" t="s">
        <v>1649</v>
      </c>
      <c r="B1220" t="str">
        <f>_xlfn.XLOOKUP(A1220,SITE1!$S$4:$S$1223,SITE1!$T$4:$T$1223)</f>
        <v>DDRDQ_IL03_NIL05[1]</v>
      </c>
      <c r="C1220" t="str" cm="1">
        <f t="array" ref="C1220">_xlfn.TEXTJOIN(",",TRUE,_xlfn.UNIQUE(TRANSPOSE(_xlfn.MAP(_xlfn.XLOOKUP(A1220,SITE1!$C$4:$C$1223,SITE1!$G$4:$L$1223),_xlfn.LAMBDA(_xlpm.x,IF(_xlpm.x&lt;&gt;"",TRIM(CLEAN(LEFT(_xlpm.x,FIND(".",_xlpm.x &amp; ".")-1))),""))))))</f>
        <v/>
      </c>
      <c r="D1220">
        <v>13.167359999999899</v>
      </c>
      <c r="E1220">
        <v>0</v>
      </c>
      <c r="F1220" t="str">
        <f>_xlfn.LET(_xlpm.raw,_xlfn.XLOOKUP(A1220,SITE1!$C$4:$C$1223,SITE1!$E$4:$E$1223,_xlfn.XLOOKUP(A1220,SITE1!$C$4:$C$1223,SITE1!$F$4:$F$1223)),_xlpm.cleanRaw,SUBSTITUTE(SUBSTITUTE(_xlpm.raw,"_PIN","."),"PIN","."),_xlpm.mainPart,MID(_xlpm.cleanRaw,2,FIND(".",_xlpm.cleanRaw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1220" t="str">
        <f>_xlfn.LET(_xlpm.raw,_xlfn.XLOOKUP(A1220,SITE3!$C$4:$C$1223,SITE3!$E$4:$E$1223,_xlfn.XLOOKUP(A1220,SITE3!$C$4:$C$1223,SITE3!$F$4:$F$1223)),_xlpm.cleanRaw,SUBSTITUTE(_xlpm.raw,"_PIN","."),_xlpm.mainPart,MID(_xlpm.cleanRaw,2,FIND(".",_xlpm.cleanRaw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802082</v>
      </c>
      <c r="H1220" t="str">
        <f>_xlfn.LET(_xlpm.raw,_xlfn.XLOOKUP(A1220,SITE5!$C$4:$C$1223,SITE5!$E$4:$E$1223,_xlfn.XLOOKUP(A1220,SITE5!$C$4:$C$1223,SITE5!$F$4:$F$1223)),_xlpm.cleanRaw,SUBSTITUTE(_xlpm.raw,"_PIN","."),_xlpm.mainPart,MID(_xlpm.cleanRaw,2,FIND(".",_xlpm.cleanRaw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I1220" t="str">
        <f>_xlfn.LET(_xlpm.raw,_xlfn.XLOOKUP(A1220,SITE5!$C$4:$C$1223,SITE5!$E$4:$E$1223,_xlfn.XLOOKUP(A1220,SITE5!$C$4:$C$1223,SITE5!$F$4:$F$1223)),_xlpm.cleanRaw,SUBSTITUTE(_xlpm.raw,"_PIN","."),_xlpm.mainPart,MID(_xlpm.cleanRaw,2,FIND(".",_xlpm.cleanRaw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J1220" t="str">
        <f>""</f>
        <v/>
      </c>
      <c r="K1220" t="str">
        <f t="shared" si="19"/>
        <v>AY36;DDRDQ_IL03_NIL05[1];;13.1673599999999;0;606095;802082;703010;703010;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BD1227"/>
  <sheetViews>
    <sheetView zoomScale="70" zoomScaleNormal="70" workbookViewId="0">
      <pane xSplit="3" ySplit="3" topLeftCell="D97" activePane="bottomRight" state="frozen"/>
      <selection pane="topRight" activeCell="D1" sqref="D1"/>
      <selection pane="bottomLeft" activeCell="A4" sqref="A4"/>
      <selection pane="bottomRight" activeCell="I108" sqref="I108"/>
    </sheetView>
  </sheetViews>
  <sheetFormatPr defaultRowHeight="15"/>
  <cols>
    <col min="1" max="1" width="5.5703125" style="44" bestFit="1" customWidth="1"/>
    <col min="2" max="2" width="59" customWidth="1"/>
    <col min="4" max="4" width="16.7109375" customWidth="1"/>
    <col min="5" max="6" width="12.5703125" customWidth="1"/>
    <col min="7" max="7" width="13.5703125" bestFit="1" customWidth="1"/>
    <col min="13" max="13" width="9" style="68"/>
    <col min="14" max="14" width="12" customWidth="1"/>
    <col min="15" max="15" width="10.5703125" customWidth="1"/>
    <col min="16" max="16" width="26.42578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58</v>
      </c>
      <c r="C4" s="211" t="s">
        <v>59</v>
      </c>
      <c r="D4" s="8" t="s">
        <v>60</v>
      </c>
      <c r="E4" s="8" t="s">
        <v>61</v>
      </c>
      <c r="F4" s="8" t="s">
        <v>62</v>
      </c>
      <c r="G4" s="335"/>
      <c r="H4" s="336"/>
      <c r="I4" s="336"/>
      <c r="J4" s="336"/>
      <c r="K4" s="336"/>
      <c r="L4" s="336"/>
      <c r="M4" s="334" t="s">
        <v>63</v>
      </c>
      <c r="N4" s="333">
        <v>203.20150000000001</v>
      </c>
      <c r="O4" s="8">
        <v>203.20150000000001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69</v>
      </c>
      <c r="C5" s="211" t="s">
        <v>70</v>
      </c>
      <c r="D5" s="8" t="s">
        <v>71</v>
      </c>
      <c r="E5" s="8" t="s">
        <v>72</v>
      </c>
      <c r="F5" s="8" t="s">
        <v>73</v>
      </c>
      <c r="G5" s="335"/>
      <c r="H5" s="335"/>
      <c r="I5" s="335"/>
      <c r="J5" s="335"/>
      <c r="K5" s="335"/>
      <c r="L5" s="335"/>
      <c r="M5" s="334" t="s">
        <v>63</v>
      </c>
      <c r="N5" s="333">
        <v>214.7449</v>
      </c>
      <c r="O5" s="8">
        <v>214.7449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75</v>
      </c>
      <c r="C6" s="211" t="s">
        <v>76</v>
      </c>
      <c r="D6" s="8" t="s">
        <v>77</v>
      </c>
      <c r="E6" s="8" t="s">
        <v>78</v>
      </c>
      <c r="F6" s="8" t="s">
        <v>79</v>
      </c>
      <c r="G6" s="335"/>
      <c r="H6" s="335"/>
      <c r="I6" s="335"/>
      <c r="J6" s="335"/>
      <c r="K6" s="335"/>
      <c r="L6" s="335"/>
      <c r="M6" s="334" t="s">
        <v>63</v>
      </c>
      <c r="N6" s="333">
        <v>339.03820000000002</v>
      </c>
      <c r="O6" s="8">
        <v>339.03820000000002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81</v>
      </c>
      <c r="C7" s="211" t="s">
        <v>82</v>
      </c>
      <c r="D7" s="8" t="s">
        <v>83</v>
      </c>
      <c r="E7" s="8" t="s">
        <v>84</v>
      </c>
      <c r="F7" s="8" t="s">
        <v>85</v>
      </c>
      <c r="G7" s="335"/>
      <c r="H7" s="336"/>
      <c r="I7" s="336"/>
      <c r="J7" s="336"/>
      <c r="K7" s="336"/>
      <c r="L7" s="336"/>
      <c r="M7" s="334" t="s">
        <v>63</v>
      </c>
      <c r="N7" s="333">
        <v>314.7774</v>
      </c>
      <c r="O7" s="8">
        <v>314.7774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87</v>
      </c>
      <c r="C8" s="211" t="s">
        <v>88</v>
      </c>
      <c r="D8" s="8" t="s">
        <v>89</v>
      </c>
      <c r="E8" s="8" t="s">
        <v>90</v>
      </c>
      <c r="F8" s="8" t="s">
        <v>91</v>
      </c>
      <c r="G8" s="335"/>
      <c r="H8" s="336"/>
      <c r="I8" s="336"/>
      <c r="J8" s="336"/>
      <c r="K8" s="336"/>
      <c r="L8" s="336"/>
      <c r="M8" s="334" t="s">
        <v>63</v>
      </c>
      <c r="N8" s="333">
        <v>303.9049</v>
      </c>
      <c r="O8" s="8">
        <v>303.9049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93</v>
      </c>
      <c r="C9" s="211" t="s">
        <v>94</v>
      </c>
      <c r="D9" s="8" t="s">
        <v>95</v>
      </c>
      <c r="E9" s="8" t="s">
        <v>96</v>
      </c>
      <c r="F9" s="8" t="s">
        <v>97</v>
      </c>
      <c r="G9" s="335"/>
      <c r="H9" s="336"/>
      <c r="I9" s="336"/>
      <c r="J9" s="336"/>
      <c r="K9" s="336"/>
      <c r="L9" s="336"/>
      <c r="M9" s="334" t="s">
        <v>63</v>
      </c>
      <c r="N9" s="333">
        <v>265.2527</v>
      </c>
      <c r="O9" s="8">
        <v>265.2527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99</v>
      </c>
      <c r="C10" s="211" t="s">
        <v>100</v>
      </c>
      <c r="D10" s="8" t="s">
        <v>101</v>
      </c>
      <c r="E10" s="8" t="s">
        <v>102</v>
      </c>
      <c r="F10" s="8" t="s">
        <v>103</v>
      </c>
      <c r="G10" s="335"/>
      <c r="H10" s="336"/>
      <c r="I10" s="336"/>
      <c r="J10" s="336"/>
      <c r="K10" s="336"/>
      <c r="L10" s="336"/>
      <c r="M10" s="334" t="s">
        <v>63</v>
      </c>
      <c r="N10" s="333">
        <v>339.04059999999998</v>
      </c>
      <c r="O10" s="8">
        <v>339.04059999999998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105</v>
      </c>
      <c r="C11" s="211" t="s">
        <v>106</v>
      </c>
      <c r="D11" s="8" t="s">
        <v>107</v>
      </c>
      <c r="E11" s="8" t="s">
        <v>108</v>
      </c>
      <c r="F11" s="8" t="s">
        <v>109</v>
      </c>
      <c r="G11" s="335"/>
      <c r="H11" s="336"/>
      <c r="I11" s="336"/>
      <c r="J11" s="336"/>
      <c r="K11" s="336"/>
      <c r="L11" s="336"/>
      <c r="M11" s="334" t="s">
        <v>63</v>
      </c>
      <c r="N11" s="333">
        <v>314.77679999999998</v>
      </c>
      <c r="O11" s="8">
        <v>314.77679999999998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111</v>
      </c>
      <c r="C12" s="211" t="s">
        <v>112</v>
      </c>
      <c r="D12" s="8" t="s">
        <v>113</v>
      </c>
      <c r="E12" s="8" t="s">
        <v>114</v>
      </c>
      <c r="F12" s="8" t="s">
        <v>115</v>
      </c>
      <c r="G12" s="8"/>
      <c r="H12" s="8"/>
      <c r="I12" s="8"/>
      <c r="J12" s="8"/>
      <c r="K12" s="8"/>
      <c r="L12" s="8"/>
      <c r="M12" s="334" t="s">
        <v>63</v>
      </c>
      <c r="N12" s="333">
        <v>303.90640000000002</v>
      </c>
      <c r="O12" s="8">
        <v>303.90640000000002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117</v>
      </c>
      <c r="C13" s="211" t="s">
        <v>118</v>
      </c>
      <c r="D13" s="8" t="s">
        <v>119</v>
      </c>
      <c r="E13" s="8" t="s">
        <v>120</v>
      </c>
      <c r="F13" s="8" t="s">
        <v>121</v>
      </c>
      <c r="G13" s="8"/>
      <c r="H13" s="8"/>
      <c r="I13" s="8"/>
      <c r="J13" s="8"/>
      <c r="K13" s="8"/>
      <c r="L13" s="8"/>
      <c r="M13" s="334" t="s">
        <v>63</v>
      </c>
      <c r="N13" s="333">
        <v>265.24939999999998</v>
      </c>
      <c r="O13" s="8">
        <v>265.24939999999998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123</v>
      </c>
      <c r="C14" s="211" t="s">
        <v>124</v>
      </c>
      <c r="D14" s="8" t="s">
        <v>125</v>
      </c>
      <c r="E14" s="8" t="s">
        <v>126</v>
      </c>
      <c r="F14" s="8" t="s">
        <v>127</v>
      </c>
      <c r="G14" s="8"/>
      <c r="H14" s="8"/>
      <c r="I14" s="8"/>
      <c r="J14" s="8"/>
      <c r="K14" s="8"/>
      <c r="L14" s="8"/>
      <c r="M14" s="334" t="s">
        <v>63</v>
      </c>
      <c r="N14" s="333">
        <v>220.74369999999999</v>
      </c>
      <c r="O14" s="8">
        <v>220.74369999999999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130</v>
      </c>
      <c r="C15" s="211" t="s">
        <v>131</v>
      </c>
      <c r="D15" s="8" t="s">
        <v>132</v>
      </c>
      <c r="E15" s="8" t="s">
        <v>133</v>
      </c>
      <c r="F15" s="8" t="s">
        <v>134</v>
      </c>
      <c r="G15" s="8"/>
      <c r="H15" s="8"/>
      <c r="I15" s="8"/>
      <c r="J15" s="8"/>
      <c r="K15" s="8"/>
      <c r="L15" s="8"/>
      <c r="M15" s="334" t="s">
        <v>63</v>
      </c>
      <c r="N15" s="333">
        <v>230.46770000000001</v>
      </c>
      <c r="O15" s="8">
        <v>230.46770000000001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136</v>
      </c>
      <c r="C16" s="211" t="s">
        <v>137</v>
      </c>
      <c r="D16" s="8" t="s">
        <v>138</v>
      </c>
      <c r="E16" s="8" t="s">
        <v>139</v>
      </c>
      <c r="F16" s="8" t="s">
        <v>140</v>
      </c>
      <c r="G16" s="8"/>
      <c r="H16" s="8"/>
      <c r="I16" s="8"/>
      <c r="J16" s="8"/>
      <c r="K16" s="8"/>
      <c r="L16" s="8"/>
      <c r="M16" s="334" t="s">
        <v>63</v>
      </c>
      <c r="N16" s="333">
        <v>212.7467</v>
      </c>
      <c r="O16" s="8">
        <v>212.7467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142</v>
      </c>
      <c r="C17" s="211" t="s">
        <v>143</v>
      </c>
      <c r="D17" s="8" t="s">
        <v>144</v>
      </c>
      <c r="E17" s="8" t="s">
        <v>145</v>
      </c>
      <c r="F17" s="8" t="s">
        <v>146</v>
      </c>
      <c r="G17" s="8"/>
      <c r="H17" s="8"/>
      <c r="I17" s="8"/>
      <c r="J17" s="8"/>
      <c r="K17" s="8"/>
      <c r="L17" s="8"/>
      <c r="M17" s="334" t="s">
        <v>63</v>
      </c>
      <c r="N17" s="333">
        <v>218.52539999999999</v>
      </c>
      <c r="O17" s="8">
        <v>218.52539999999999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148</v>
      </c>
      <c r="C18" s="211" t="s">
        <v>149</v>
      </c>
      <c r="D18" s="8" t="s">
        <v>150</v>
      </c>
      <c r="E18" s="8" t="s">
        <v>151</v>
      </c>
      <c r="F18" s="8" t="s">
        <v>152</v>
      </c>
      <c r="G18" s="8"/>
      <c r="H18" s="8"/>
      <c r="I18" s="8"/>
      <c r="J18" s="8"/>
      <c r="K18" s="8"/>
      <c r="L18" s="8"/>
      <c r="M18" s="334" t="s">
        <v>63</v>
      </c>
      <c r="N18" s="333">
        <v>220.7415</v>
      </c>
      <c r="O18" s="8">
        <v>220.7415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154</v>
      </c>
      <c r="C19" s="211" t="s">
        <v>155</v>
      </c>
      <c r="D19" s="8" t="s">
        <v>156</v>
      </c>
      <c r="E19" s="8" t="s">
        <v>157</v>
      </c>
      <c r="F19" s="8" t="s">
        <v>158</v>
      </c>
      <c r="G19" s="8"/>
      <c r="H19" s="8"/>
      <c r="I19" s="8"/>
      <c r="J19" s="8"/>
      <c r="K19" s="8"/>
      <c r="L19" s="8"/>
      <c r="M19" s="334" t="s">
        <v>63</v>
      </c>
      <c r="N19" s="333">
        <v>230.4682</v>
      </c>
      <c r="O19" s="8">
        <v>230.4682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160</v>
      </c>
      <c r="C20" s="211" t="s">
        <v>161</v>
      </c>
      <c r="D20" s="8" t="s">
        <v>162</v>
      </c>
      <c r="E20" s="8" t="s">
        <v>163</v>
      </c>
      <c r="F20" s="8" t="s">
        <v>164</v>
      </c>
      <c r="G20" s="8"/>
      <c r="H20" s="8"/>
      <c r="I20" s="66"/>
      <c r="J20" s="66"/>
      <c r="K20" s="66"/>
      <c r="L20" s="66"/>
      <c r="M20" s="334" t="s">
        <v>63</v>
      </c>
      <c r="N20" s="333">
        <v>212.74369999999999</v>
      </c>
      <c r="O20" s="8">
        <v>212.74369999999999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166</v>
      </c>
      <c r="C21" s="211" t="s">
        <v>167</v>
      </c>
      <c r="D21" s="8" t="s">
        <v>168</v>
      </c>
      <c r="E21" s="8" t="s">
        <v>169</v>
      </c>
      <c r="F21" s="8" t="s">
        <v>170</v>
      </c>
      <c r="G21" s="8"/>
      <c r="H21" s="8"/>
      <c r="I21" s="66"/>
      <c r="J21" s="66"/>
      <c r="K21" s="66"/>
      <c r="L21" s="66"/>
      <c r="M21" s="334" t="s">
        <v>63</v>
      </c>
      <c r="N21" s="333">
        <v>218.52709999999999</v>
      </c>
      <c r="O21" s="8">
        <v>218.52709999999999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172</v>
      </c>
      <c r="C22" s="211" t="s">
        <v>173</v>
      </c>
      <c r="D22" s="8" t="s">
        <v>174</v>
      </c>
      <c r="E22" s="8" t="s">
        <v>175</v>
      </c>
      <c r="F22" s="8" t="s">
        <v>176</v>
      </c>
      <c r="G22" s="8"/>
      <c r="H22" s="8"/>
      <c r="I22" s="66"/>
      <c r="J22" s="66"/>
      <c r="K22" s="66"/>
      <c r="L22" s="66"/>
      <c r="M22" s="334" t="s">
        <v>63</v>
      </c>
      <c r="N22" s="333">
        <v>256.75490000000002</v>
      </c>
      <c r="O22" s="8">
        <v>256.75490000000002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179</v>
      </c>
      <c r="C23" s="211" t="s">
        <v>180</v>
      </c>
      <c r="D23" s="8" t="s">
        <v>181</v>
      </c>
      <c r="E23" s="8" t="s">
        <v>182</v>
      </c>
      <c r="F23" s="8" t="s">
        <v>183</v>
      </c>
      <c r="G23" s="8"/>
      <c r="H23" s="8"/>
      <c r="I23" s="66"/>
      <c r="J23" s="66"/>
      <c r="K23" s="66"/>
      <c r="L23" s="66"/>
      <c r="M23" s="334" t="s">
        <v>63</v>
      </c>
      <c r="N23" s="333">
        <v>226.61770000000001</v>
      </c>
      <c r="O23" s="8">
        <v>226.61770000000001</v>
      </c>
      <c r="P23" s="8" t="s">
        <v>184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186</v>
      </c>
      <c r="C24" s="211" t="s">
        <v>187</v>
      </c>
      <c r="D24" s="8" t="s">
        <v>188</v>
      </c>
      <c r="E24" s="8" t="s">
        <v>189</v>
      </c>
      <c r="F24" s="8" t="s">
        <v>190</v>
      </c>
      <c r="G24" s="8"/>
      <c r="H24" s="8"/>
      <c r="I24" s="66"/>
      <c r="J24" s="66"/>
      <c r="K24" s="66"/>
      <c r="L24" s="66"/>
      <c r="M24" s="334" t="s">
        <v>63</v>
      </c>
      <c r="N24" s="333">
        <v>197.33099999999999</v>
      </c>
      <c r="O24" s="8">
        <v>197.33099999999999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192</v>
      </c>
      <c r="C25" s="211" t="s">
        <v>193</v>
      </c>
      <c r="D25" s="8" t="s">
        <v>194</v>
      </c>
      <c r="E25" s="8" t="s">
        <v>195</v>
      </c>
      <c r="F25" s="8" t="s">
        <v>196</v>
      </c>
      <c r="G25" s="8"/>
      <c r="H25" s="8"/>
      <c r="I25" s="66"/>
      <c r="J25" s="66"/>
      <c r="K25" s="66"/>
      <c r="L25" s="66"/>
      <c r="M25" s="334" t="s">
        <v>63</v>
      </c>
      <c r="N25" s="333">
        <v>194.32990000000001</v>
      </c>
      <c r="O25" s="8">
        <v>194.32990000000001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198</v>
      </c>
      <c r="C26" s="211" t="s">
        <v>199</v>
      </c>
      <c r="D26" s="8" t="s">
        <v>200</v>
      </c>
      <c r="E26" s="8" t="s">
        <v>201</v>
      </c>
      <c r="F26" s="8" t="s">
        <v>202</v>
      </c>
      <c r="G26" s="8"/>
      <c r="H26" s="8"/>
      <c r="I26" s="66"/>
      <c r="J26" s="66"/>
      <c r="K26" s="66"/>
      <c r="L26" s="66"/>
      <c r="M26" s="334" t="s">
        <v>63</v>
      </c>
      <c r="N26" s="333">
        <v>194.01759999999999</v>
      </c>
      <c r="O26" s="8">
        <v>194.01759999999999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204</v>
      </c>
      <c r="C27" s="211" t="s">
        <v>205</v>
      </c>
      <c r="D27" s="8" t="s">
        <v>206</v>
      </c>
      <c r="E27" s="8" t="s">
        <v>207</v>
      </c>
      <c r="F27" s="8" t="s">
        <v>208</v>
      </c>
      <c r="G27" s="8"/>
      <c r="H27" s="8"/>
      <c r="I27" s="66"/>
      <c r="J27" s="66"/>
      <c r="K27" s="66"/>
      <c r="L27" s="66"/>
      <c r="M27" s="334" t="s">
        <v>63</v>
      </c>
      <c r="N27" s="333">
        <v>211.88829999999999</v>
      </c>
      <c r="O27" s="8">
        <v>211.88829999999999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210</v>
      </c>
      <c r="C28" s="211" t="s">
        <v>211</v>
      </c>
      <c r="D28" s="8" t="s">
        <v>212</v>
      </c>
      <c r="E28" s="8" t="s">
        <v>213</v>
      </c>
      <c r="F28" s="8" t="s">
        <v>214</v>
      </c>
      <c r="G28" s="8"/>
      <c r="H28" s="8"/>
      <c r="I28" s="66"/>
      <c r="J28" s="66"/>
      <c r="K28" s="66"/>
      <c r="L28" s="66"/>
      <c r="M28" s="334" t="s">
        <v>63</v>
      </c>
      <c r="N28" s="333">
        <v>197.3295</v>
      </c>
      <c r="O28" s="8">
        <v>197.3295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216</v>
      </c>
      <c r="C29" s="211" t="s">
        <v>217</v>
      </c>
      <c r="D29" s="8" t="s">
        <v>218</v>
      </c>
      <c r="E29" s="8" t="s">
        <v>219</v>
      </c>
      <c r="F29" s="8" t="s">
        <v>220</v>
      </c>
      <c r="G29" s="8"/>
      <c r="H29" s="8"/>
      <c r="I29" s="66"/>
      <c r="J29" s="66"/>
      <c r="K29" s="66"/>
      <c r="L29" s="66"/>
      <c r="M29" s="334" t="s">
        <v>63</v>
      </c>
      <c r="N29" s="333">
        <v>194.33160000000001</v>
      </c>
      <c r="O29" s="8">
        <v>194.33160000000001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222</v>
      </c>
      <c r="C30" s="211" t="s">
        <v>223</v>
      </c>
      <c r="D30" s="8" t="s">
        <v>224</v>
      </c>
      <c r="E30" s="8" t="s">
        <v>225</v>
      </c>
      <c r="F30" s="8" t="s">
        <v>226</v>
      </c>
      <c r="G30" s="8"/>
      <c r="H30" s="8"/>
      <c r="I30" s="66"/>
      <c r="J30" s="66"/>
      <c r="K30" s="66"/>
      <c r="L30" s="66"/>
      <c r="M30" s="334" t="s">
        <v>63</v>
      </c>
      <c r="N30" s="333">
        <v>194.02</v>
      </c>
      <c r="O30" s="8">
        <v>194.02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228</v>
      </c>
      <c r="C31" s="211" t="s">
        <v>229</v>
      </c>
      <c r="D31" s="8" t="s">
        <v>230</v>
      </c>
      <c r="E31" s="8" t="s">
        <v>231</v>
      </c>
      <c r="F31" s="8" t="s">
        <v>232</v>
      </c>
      <c r="G31" s="8"/>
      <c r="H31" s="8"/>
      <c r="I31" s="66"/>
      <c r="J31" s="66"/>
      <c r="K31" s="66"/>
      <c r="L31" s="66"/>
      <c r="M31" s="334" t="s">
        <v>63</v>
      </c>
      <c r="N31" s="333">
        <v>211.88839999999999</v>
      </c>
      <c r="O31" s="8">
        <v>211.88839999999999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234</v>
      </c>
      <c r="C32" s="211" t="s">
        <v>235</v>
      </c>
      <c r="D32" s="8" t="s">
        <v>236</v>
      </c>
      <c r="E32" s="8" t="s">
        <v>237</v>
      </c>
      <c r="F32" s="8" t="s">
        <v>238</v>
      </c>
      <c r="G32" s="8"/>
      <c r="H32" s="8"/>
      <c r="I32" s="66"/>
      <c r="J32" s="66"/>
      <c r="K32" s="66"/>
      <c r="L32" s="66"/>
      <c r="M32" s="334" t="s">
        <v>63</v>
      </c>
      <c r="N32" s="333">
        <v>201.29509999999999</v>
      </c>
      <c r="O32" s="8">
        <v>201.29509999999999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241</v>
      </c>
      <c r="C33" s="211" t="s">
        <v>242</v>
      </c>
      <c r="D33" s="8" t="s">
        <v>243</v>
      </c>
      <c r="E33" s="8" t="s">
        <v>244</v>
      </c>
      <c r="F33" s="8" t="s">
        <v>245</v>
      </c>
      <c r="G33" s="8"/>
      <c r="H33" s="8"/>
      <c r="I33" s="66"/>
      <c r="J33" s="66"/>
      <c r="K33" s="66"/>
      <c r="L33" s="66"/>
      <c r="M33" s="334" t="s">
        <v>63</v>
      </c>
      <c r="N33" s="333">
        <v>196.50040000000001</v>
      </c>
      <c r="O33" s="8">
        <v>196.50040000000001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247</v>
      </c>
      <c r="C34" s="211" t="s">
        <v>248</v>
      </c>
      <c r="D34" s="8" t="s">
        <v>249</v>
      </c>
      <c r="E34" s="8" t="s">
        <v>250</v>
      </c>
      <c r="F34" s="8" t="s">
        <v>251</v>
      </c>
      <c r="G34" s="8"/>
      <c r="H34" s="8"/>
      <c r="I34" s="66"/>
      <c r="J34" s="66"/>
      <c r="K34" s="66"/>
      <c r="L34" s="66"/>
      <c r="M34" s="334" t="s">
        <v>63</v>
      </c>
      <c r="N34" s="333">
        <v>209.28870000000001</v>
      </c>
      <c r="O34" s="8">
        <v>209.28870000000001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253</v>
      </c>
      <c r="C35" s="211" t="s">
        <v>254</v>
      </c>
      <c r="D35" s="8" t="s">
        <v>255</v>
      </c>
      <c r="E35" s="8" t="s">
        <v>256</v>
      </c>
      <c r="F35" s="8" t="s">
        <v>257</v>
      </c>
      <c r="G35" s="8"/>
      <c r="H35" s="8"/>
      <c r="I35" s="66"/>
      <c r="J35" s="66"/>
      <c r="K35" s="66"/>
      <c r="L35" s="66"/>
      <c r="M35" s="334" t="s">
        <v>63</v>
      </c>
      <c r="N35" s="333">
        <v>199.90600000000001</v>
      </c>
      <c r="O35" s="8">
        <v>199.90600000000001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259</v>
      </c>
      <c r="C36" s="211" t="s">
        <v>260</v>
      </c>
      <c r="D36" s="8" t="s">
        <v>261</v>
      </c>
      <c r="E36" s="8" t="s">
        <v>262</v>
      </c>
      <c r="F36" s="8" t="s">
        <v>263</v>
      </c>
      <c r="G36" s="8"/>
      <c r="H36" s="8"/>
      <c r="I36" s="66"/>
      <c r="J36" s="66"/>
      <c r="K36" s="66"/>
      <c r="L36" s="66"/>
      <c r="M36" s="334" t="s">
        <v>63</v>
      </c>
      <c r="N36" s="333">
        <v>201.2919</v>
      </c>
      <c r="O36" s="8">
        <v>201.2919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265</v>
      </c>
      <c r="C37" s="211" t="s">
        <v>266</v>
      </c>
      <c r="D37" s="8" t="s">
        <v>267</v>
      </c>
      <c r="E37" s="8" t="s">
        <v>268</v>
      </c>
      <c r="F37" s="8" t="s">
        <v>269</v>
      </c>
      <c r="G37" s="8"/>
      <c r="H37" s="8"/>
      <c r="I37" s="66"/>
      <c r="J37" s="66"/>
      <c r="K37" s="66"/>
      <c r="L37" s="66"/>
      <c r="M37" s="334" t="s">
        <v>63</v>
      </c>
      <c r="N37" s="333">
        <v>196.49870000000001</v>
      </c>
      <c r="O37" s="8">
        <v>196.49870000000001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271</v>
      </c>
      <c r="C38" s="211" t="s">
        <v>272</v>
      </c>
      <c r="D38" s="8" t="s">
        <v>273</v>
      </c>
      <c r="E38" s="8" t="s">
        <v>274</v>
      </c>
      <c r="F38" s="8" t="s">
        <v>275</v>
      </c>
      <c r="G38" s="8"/>
      <c r="H38" s="8"/>
      <c r="I38" s="66"/>
      <c r="J38" s="66"/>
      <c r="K38" s="66"/>
      <c r="L38" s="66"/>
      <c r="M38" s="334" t="s">
        <v>63</v>
      </c>
      <c r="N38" s="333">
        <v>209.28700000000001</v>
      </c>
      <c r="O38" s="8">
        <v>209.28700000000001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277</v>
      </c>
      <c r="C39" s="211" t="s">
        <v>278</v>
      </c>
      <c r="D39" s="8" t="s">
        <v>279</v>
      </c>
      <c r="E39" s="8" t="s">
        <v>280</v>
      </c>
      <c r="F39" s="8" t="s">
        <v>281</v>
      </c>
      <c r="G39" s="8"/>
      <c r="H39" s="8"/>
      <c r="I39" s="66"/>
      <c r="J39" s="66"/>
      <c r="K39" s="66"/>
      <c r="L39" s="66"/>
      <c r="M39" s="334" t="s">
        <v>63</v>
      </c>
      <c r="N39" s="333">
        <v>199.90790000000001</v>
      </c>
      <c r="O39" s="8">
        <v>199.90790000000001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283</v>
      </c>
      <c r="C40" s="211" t="s">
        <v>284</v>
      </c>
      <c r="D40" s="8" t="s">
        <v>285</v>
      </c>
      <c r="E40" s="8" t="s">
        <v>286</v>
      </c>
      <c r="F40" s="8" t="s">
        <v>287</v>
      </c>
      <c r="G40" s="8"/>
      <c r="H40" s="8"/>
      <c r="I40" s="66"/>
      <c r="J40" s="66"/>
      <c r="K40" s="66"/>
      <c r="L40" s="66"/>
      <c r="M40" s="334" t="s">
        <v>63</v>
      </c>
      <c r="N40" s="333">
        <v>243.15989999999999</v>
      </c>
      <c r="O40" s="8">
        <v>243.15989999999999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289</v>
      </c>
      <c r="C41" s="211" t="s">
        <v>290</v>
      </c>
      <c r="D41" s="8" t="s">
        <v>291</v>
      </c>
      <c r="E41" s="8" t="s">
        <v>292</v>
      </c>
      <c r="F41" s="8" t="s">
        <v>293</v>
      </c>
      <c r="G41" s="8"/>
      <c r="H41" s="8"/>
      <c r="I41" s="66"/>
      <c r="J41" s="66"/>
      <c r="K41" s="66"/>
      <c r="L41" s="66"/>
      <c r="M41" s="334" t="s">
        <v>63</v>
      </c>
      <c r="N41" s="333">
        <v>249.649</v>
      </c>
      <c r="O41" s="8">
        <v>249.649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295</v>
      </c>
      <c r="C42" s="211" t="s">
        <v>296</v>
      </c>
      <c r="D42" s="8" t="s">
        <v>297</v>
      </c>
      <c r="E42" s="8" t="s">
        <v>298</v>
      </c>
      <c r="F42" s="8" t="s">
        <v>299</v>
      </c>
      <c r="G42" s="8"/>
      <c r="H42" s="8"/>
      <c r="I42" s="66"/>
      <c r="J42" s="66"/>
      <c r="K42" s="66"/>
      <c r="L42" s="66"/>
      <c r="M42" s="334" t="s">
        <v>63</v>
      </c>
      <c r="N42" s="333">
        <v>287.61470000000003</v>
      </c>
      <c r="O42" s="8">
        <v>287.61470000000003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301</v>
      </c>
      <c r="C43" s="211" t="s">
        <v>302</v>
      </c>
      <c r="D43" s="8" t="s">
        <v>303</v>
      </c>
      <c r="E43" s="8" t="s">
        <v>304</v>
      </c>
      <c r="F43" s="8" t="s">
        <v>305</v>
      </c>
      <c r="G43" s="8"/>
      <c r="H43" s="8"/>
      <c r="I43" s="66"/>
      <c r="J43" s="66"/>
      <c r="K43" s="66"/>
      <c r="L43" s="66"/>
      <c r="M43" s="334" t="s">
        <v>63</v>
      </c>
      <c r="N43" s="333">
        <v>217.07220000000001</v>
      </c>
      <c r="O43" s="8">
        <v>217.07220000000001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307</v>
      </c>
      <c r="C44" s="211" t="s">
        <v>308</v>
      </c>
      <c r="D44" s="8" t="s">
        <v>309</v>
      </c>
      <c r="E44" s="8" t="s">
        <v>310</v>
      </c>
      <c r="F44" s="8" t="s">
        <v>311</v>
      </c>
      <c r="G44" s="8"/>
      <c r="H44" s="8"/>
      <c r="I44" s="66"/>
      <c r="J44" s="66"/>
      <c r="K44" s="66"/>
      <c r="L44" s="66"/>
      <c r="M44" s="334" t="s">
        <v>63</v>
      </c>
      <c r="N44" s="333">
        <v>217.97319999999999</v>
      </c>
      <c r="O44" s="8">
        <v>217.97319999999999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313</v>
      </c>
      <c r="C45" s="211" t="s">
        <v>314</v>
      </c>
      <c r="D45" s="8" t="s">
        <v>315</v>
      </c>
      <c r="E45" s="8" t="s">
        <v>316</v>
      </c>
      <c r="F45" s="8" t="s">
        <v>317</v>
      </c>
      <c r="G45" s="8"/>
      <c r="H45" s="8"/>
      <c r="I45" s="66"/>
      <c r="J45" s="66"/>
      <c r="K45" s="66"/>
      <c r="L45" s="66"/>
      <c r="M45" s="334" t="s">
        <v>63</v>
      </c>
      <c r="N45" s="333">
        <v>276.5566</v>
      </c>
      <c r="O45" s="8">
        <v>276.5566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313</v>
      </c>
      <c r="C46" s="211" t="s">
        <v>322</v>
      </c>
      <c r="D46" s="8" t="s">
        <v>315</v>
      </c>
      <c r="E46" s="8" t="s">
        <v>316</v>
      </c>
      <c r="F46" s="8" t="s">
        <v>317</v>
      </c>
      <c r="G46" s="8"/>
      <c r="H46" s="8"/>
      <c r="I46" s="66"/>
      <c r="J46" s="66"/>
      <c r="K46" s="66"/>
      <c r="L46" s="66"/>
      <c r="M46" s="334" t="s">
        <v>63</v>
      </c>
      <c r="N46" s="333">
        <v>276.5566</v>
      </c>
      <c r="O46" s="8">
        <v>276.5566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313</v>
      </c>
      <c r="C47" s="211" t="s">
        <v>323</v>
      </c>
      <c r="D47" s="8" t="s">
        <v>315</v>
      </c>
      <c r="E47" s="8" t="s">
        <v>316</v>
      </c>
      <c r="F47" s="8" t="s">
        <v>317</v>
      </c>
      <c r="G47" s="8"/>
      <c r="H47" s="8"/>
      <c r="I47" s="66"/>
      <c r="J47" s="66"/>
      <c r="K47" s="66"/>
      <c r="L47" s="66"/>
      <c r="M47" s="334" t="s">
        <v>63</v>
      </c>
      <c r="N47" s="333">
        <v>276.5566</v>
      </c>
      <c r="O47" s="8">
        <v>276.5566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313</v>
      </c>
      <c r="C48" s="211" t="s">
        <v>324</v>
      </c>
      <c r="D48" s="8" t="s">
        <v>315</v>
      </c>
      <c r="E48" s="8" t="s">
        <v>316</v>
      </c>
      <c r="F48" s="8" t="s">
        <v>317</v>
      </c>
      <c r="G48" s="8"/>
      <c r="H48" s="8"/>
      <c r="I48" s="66"/>
      <c r="J48" s="66"/>
      <c r="K48" s="66"/>
      <c r="L48" s="66"/>
      <c r="M48" s="334" t="s">
        <v>63</v>
      </c>
      <c r="N48" s="333">
        <v>276.5566</v>
      </c>
      <c r="O48" s="8">
        <v>276.5566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325</v>
      </c>
      <c r="C49" s="211" t="s">
        <v>326</v>
      </c>
      <c r="D49" s="8" t="s">
        <v>327</v>
      </c>
      <c r="E49" s="8" t="s">
        <v>328</v>
      </c>
      <c r="F49" s="8" t="s">
        <v>329</v>
      </c>
      <c r="G49" s="8"/>
      <c r="H49" s="8"/>
      <c r="I49" s="66"/>
      <c r="J49" s="66"/>
      <c r="K49" s="66"/>
      <c r="L49" s="66"/>
      <c r="M49" s="334" t="s">
        <v>63</v>
      </c>
      <c r="N49" s="333">
        <v>258.92540000000002</v>
      </c>
      <c r="O49" s="8">
        <v>258.92540000000002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325</v>
      </c>
      <c r="C50" s="211" t="s">
        <v>332</v>
      </c>
      <c r="D50" s="8" t="s">
        <v>327</v>
      </c>
      <c r="E50" s="8" t="s">
        <v>328</v>
      </c>
      <c r="F50" s="8" t="s">
        <v>329</v>
      </c>
      <c r="G50" s="8"/>
      <c r="H50" s="8"/>
      <c r="I50" s="66"/>
      <c r="J50" s="66"/>
      <c r="K50" s="66"/>
      <c r="L50" s="66"/>
      <c r="M50" s="334" t="s">
        <v>63</v>
      </c>
      <c r="N50" s="333">
        <v>258.92540000000002</v>
      </c>
      <c r="O50" s="8">
        <v>258.92540000000002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325</v>
      </c>
      <c r="C51" s="211" t="s">
        <v>333</v>
      </c>
      <c r="D51" s="8" t="s">
        <v>327</v>
      </c>
      <c r="E51" s="8" t="s">
        <v>328</v>
      </c>
      <c r="F51" s="8" t="s">
        <v>329</v>
      </c>
      <c r="G51" s="8"/>
      <c r="H51" s="8"/>
      <c r="I51" s="66"/>
      <c r="J51" s="66"/>
      <c r="K51" s="66"/>
      <c r="L51" s="66"/>
      <c r="M51" s="334" t="s">
        <v>63</v>
      </c>
      <c r="N51" s="333">
        <v>258.92540000000002</v>
      </c>
      <c r="O51" s="8">
        <v>258.92540000000002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325</v>
      </c>
      <c r="C52" s="211" t="s">
        <v>334</v>
      </c>
      <c r="D52" s="8" t="s">
        <v>327</v>
      </c>
      <c r="E52" s="8" t="s">
        <v>328</v>
      </c>
      <c r="F52" s="8" t="s">
        <v>329</v>
      </c>
      <c r="G52" s="8"/>
      <c r="H52" s="8"/>
      <c r="I52" s="8"/>
      <c r="J52" s="8"/>
      <c r="K52" s="8"/>
      <c r="L52" s="8"/>
      <c r="M52" s="334" t="s">
        <v>63</v>
      </c>
      <c r="N52" s="333">
        <v>258.92540000000002</v>
      </c>
      <c r="O52" s="8">
        <v>258.92540000000002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325</v>
      </c>
      <c r="C53" s="211" t="s">
        <v>335</v>
      </c>
      <c r="D53" s="8" t="s">
        <v>327</v>
      </c>
      <c r="E53" s="8" t="s">
        <v>328</v>
      </c>
      <c r="F53" s="8" t="s">
        <v>329</v>
      </c>
      <c r="G53" s="8"/>
      <c r="H53" s="8"/>
      <c r="I53" s="8"/>
      <c r="J53" s="8"/>
      <c r="K53" s="8"/>
      <c r="L53" s="8"/>
      <c r="M53" s="334" t="s">
        <v>63</v>
      </c>
      <c r="N53" s="333">
        <v>258.92540000000002</v>
      </c>
      <c r="O53" s="8">
        <v>258.92540000000002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/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/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/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/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/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/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/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/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/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/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/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/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/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/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/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/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371</v>
      </c>
      <c r="C70" s="320" t="s">
        <v>372</v>
      </c>
      <c r="D70" s="8" t="s">
        <v>373</v>
      </c>
      <c r="E70" s="8" t="s">
        <v>374</v>
      </c>
      <c r="F70" s="8" t="s">
        <v>375</v>
      </c>
      <c r="G70" s="8"/>
      <c r="H70" s="8"/>
      <c r="I70" s="8"/>
      <c r="J70" s="8"/>
      <c r="K70" s="8"/>
      <c r="L70" s="8"/>
      <c r="M70" s="334" t="s">
        <v>63</v>
      </c>
      <c r="N70" s="333">
        <v>240.32499999999999</v>
      </c>
      <c r="O70" s="8">
        <v>240.32499999999999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377</v>
      </c>
      <c r="C71" s="211" t="s">
        <v>378</v>
      </c>
      <c r="D71" s="8" t="s">
        <v>379</v>
      </c>
      <c r="E71" s="8" t="s">
        <v>380</v>
      </c>
      <c r="F71" s="8" t="s">
        <v>381</v>
      </c>
      <c r="G71" s="8"/>
      <c r="H71" s="8"/>
      <c r="I71" s="8"/>
      <c r="J71" s="8"/>
      <c r="K71" s="8"/>
      <c r="L71" s="8"/>
      <c r="M71" s="334" t="s">
        <v>63</v>
      </c>
      <c r="N71" s="333">
        <v>247.5256</v>
      </c>
      <c r="O71" s="8">
        <v>247.5256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383</v>
      </c>
      <c r="C72" s="211" t="s">
        <v>384</v>
      </c>
      <c r="D72" s="8" t="s">
        <v>385</v>
      </c>
      <c r="E72" s="8" t="s">
        <v>386</v>
      </c>
      <c r="F72" s="8" t="s">
        <v>387</v>
      </c>
      <c r="G72" s="8"/>
      <c r="H72" s="8"/>
      <c r="I72" s="8"/>
      <c r="J72" s="8"/>
      <c r="K72" s="8"/>
      <c r="L72" s="8"/>
      <c r="M72" s="334" t="s">
        <v>63</v>
      </c>
      <c r="N72" s="333">
        <v>285.98849999999999</v>
      </c>
      <c r="O72" s="8">
        <v>285.98849999999999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383</v>
      </c>
      <c r="C73" s="211" t="s">
        <v>390</v>
      </c>
      <c r="D73" s="8" t="s">
        <v>385</v>
      </c>
      <c r="E73" s="8" t="s">
        <v>386</v>
      </c>
      <c r="F73" s="8" t="s">
        <v>387</v>
      </c>
      <c r="G73" s="8"/>
      <c r="H73" s="8"/>
      <c r="I73" s="8"/>
      <c r="J73" s="8"/>
      <c r="K73" s="8"/>
      <c r="L73" s="8"/>
      <c r="M73" s="334" t="s">
        <v>63</v>
      </c>
      <c r="N73" s="333">
        <v>285.98849999999999</v>
      </c>
      <c r="O73" s="8">
        <v>285.98849999999999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392</v>
      </c>
      <c r="C74" s="211" t="s">
        <v>393</v>
      </c>
      <c r="D74" s="8" t="s">
        <v>394</v>
      </c>
      <c r="E74" s="8" t="s">
        <v>395</v>
      </c>
      <c r="F74" s="8" t="s">
        <v>396</v>
      </c>
      <c r="G74" s="8"/>
      <c r="H74" s="8"/>
      <c r="I74" s="8"/>
      <c r="J74" s="8"/>
      <c r="K74" s="8"/>
      <c r="L74" s="8"/>
      <c r="M74" s="334" t="s">
        <v>63</v>
      </c>
      <c r="N74" s="333">
        <v>279.80040000000002</v>
      </c>
      <c r="O74" s="8">
        <v>279.80040000000002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392</v>
      </c>
      <c r="C75" s="211" t="s">
        <v>399</v>
      </c>
      <c r="D75" s="8" t="s">
        <v>394</v>
      </c>
      <c r="E75" s="8" t="s">
        <v>395</v>
      </c>
      <c r="F75" s="8" t="s">
        <v>396</v>
      </c>
      <c r="G75" s="8"/>
      <c r="H75" s="8"/>
      <c r="I75" s="8"/>
      <c r="J75" s="8"/>
      <c r="K75" s="8"/>
      <c r="L75" s="8"/>
      <c r="M75" s="334" t="s">
        <v>63</v>
      </c>
      <c r="N75" s="333">
        <v>279.80040000000002</v>
      </c>
      <c r="O75" s="8">
        <v>279.80040000000002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/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/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408</v>
      </c>
      <c r="C78" s="211" t="s">
        <v>409</v>
      </c>
      <c r="D78" s="8" t="s">
        <v>410</v>
      </c>
      <c r="E78" s="8" t="s">
        <v>411</v>
      </c>
      <c r="F78" s="8" t="s">
        <v>412</v>
      </c>
      <c r="G78" s="8"/>
      <c r="H78" s="8"/>
      <c r="I78" s="8"/>
      <c r="J78" s="8"/>
      <c r="K78" s="8"/>
      <c r="L78" s="8"/>
      <c r="M78" s="334" t="s">
        <v>63</v>
      </c>
      <c r="N78" s="333">
        <v>218.755</v>
      </c>
      <c r="O78" s="8">
        <v>218.755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418</v>
      </c>
      <c r="C79" s="211" t="s">
        <v>419</v>
      </c>
      <c r="D79" s="8" t="s">
        <v>420</v>
      </c>
      <c r="E79" s="8" t="s">
        <v>421</v>
      </c>
      <c r="F79" s="8" t="s">
        <v>422</v>
      </c>
      <c r="G79" s="8"/>
      <c r="H79" s="8"/>
      <c r="I79" s="8"/>
      <c r="J79" s="8"/>
      <c r="K79" s="8"/>
      <c r="L79" s="8"/>
      <c r="M79" s="334" t="s">
        <v>63</v>
      </c>
      <c r="N79" s="333">
        <v>218.81460000000001</v>
      </c>
      <c r="O79" s="8">
        <v>218.81460000000001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424</v>
      </c>
      <c r="C80" s="211" t="s">
        <v>425</v>
      </c>
      <c r="D80" s="8" t="s">
        <v>426</v>
      </c>
      <c r="E80" s="8" t="s">
        <v>427</v>
      </c>
      <c r="F80" s="8" t="s">
        <v>428</v>
      </c>
      <c r="G80" s="8"/>
      <c r="H80" s="8"/>
      <c r="I80" s="8"/>
      <c r="J80" s="8"/>
      <c r="K80" s="8"/>
      <c r="L80" s="8"/>
      <c r="M80" s="334" t="s">
        <v>63</v>
      </c>
      <c r="N80" s="333">
        <v>218.803</v>
      </c>
      <c r="O80" s="8">
        <v>218.803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430</v>
      </c>
      <c r="C81" s="211" t="s">
        <v>431</v>
      </c>
      <c r="D81" s="8" t="s">
        <v>432</v>
      </c>
      <c r="E81" s="8" t="s">
        <v>433</v>
      </c>
      <c r="F81" s="8" t="s">
        <v>434</v>
      </c>
      <c r="G81" s="8" t="s">
        <v>435</v>
      </c>
      <c r="H81" s="66" t="s">
        <v>435</v>
      </c>
      <c r="I81" s="66"/>
      <c r="J81" s="66"/>
      <c r="K81" s="66"/>
      <c r="L81" s="66"/>
      <c r="M81" s="334" t="s">
        <v>63</v>
      </c>
      <c r="N81" s="333">
        <v>225.9074</v>
      </c>
      <c r="O81" s="8">
        <v>225.9074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439</v>
      </c>
      <c r="C82" s="211" t="s">
        <v>440</v>
      </c>
      <c r="D82" s="8" t="s">
        <v>441</v>
      </c>
      <c r="E82" s="8" t="s">
        <v>442</v>
      </c>
      <c r="F82" s="8" t="s">
        <v>443</v>
      </c>
      <c r="G82" s="8" t="s">
        <v>444</v>
      </c>
      <c r="H82" s="66" t="s">
        <v>444</v>
      </c>
      <c r="I82" s="66"/>
      <c r="J82" s="66"/>
      <c r="K82" s="66"/>
      <c r="L82" s="66"/>
      <c r="M82" s="334" t="s">
        <v>63</v>
      </c>
      <c r="N82" s="333">
        <v>225.905</v>
      </c>
      <c r="O82" s="8">
        <v>225.905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446</v>
      </c>
      <c r="C83" s="211" t="s">
        <v>447</v>
      </c>
      <c r="D83" s="8" t="s">
        <v>448</v>
      </c>
      <c r="E83" s="8" t="s">
        <v>449</v>
      </c>
      <c r="F83" s="8" t="s">
        <v>450</v>
      </c>
      <c r="G83" s="8"/>
      <c r="H83" s="8"/>
      <c r="I83" s="8"/>
      <c r="J83" s="8"/>
      <c r="K83" s="8"/>
      <c r="L83" s="8"/>
      <c r="M83" s="334" t="s">
        <v>63</v>
      </c>
      <c r="N83" s="333">
        <v>217.61699999999999</v>
      </c>
      <c r="O83" s="8">
        <v>217.61699999999999</v>
      </c>
      <c r="P83" s="8" t="s">
        <v>184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452</v>
      </c>
      <c r="C84" s="211" t="s">
        <v>453</v>
      </c>
      <c r="D84" s="8" t="s">
        <v>454</v>
      </c>
      <c r="E84" s="8" t="s">
        <v>455</v>
      </c>
      <c r="F84" s="8" t="s">
        <v>456</v>
      </c>
      <c r="G84" s="8" t="s">
        <v>457</v>
      </c>
      <c r="H84" s="66" t="s">
        <v>457</v>
      </c>
      <c r="I84" s="66"/>
      <c r="J84" s="66"/>
      <c r="K84" s="66"/>
      <c r="L84" s="66"/>
      <c r="M84" s="334" t="s">
        <v>63</v>
      </c>
      <c r="N84" s="333">
        <v>232.1404</v>
      </c>
      <c r="O84" s="8">
        <v>232.1404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460</v>
      </c>
      <c r="C85" s="211" t="s">
        <v>461</v>
      </c>
      <c r="D85" s="8" t="s">
        <v>462</v>
      </c>
      <c r="E85" s="8" t="s">
        <v>463</v>
      </c>
      <c r="F85" s="8" t="s">
        <v>464</v>
      </c>
      <c r="G85" s="8" t="s">
        <v>465</v>
      </c>
      <c r="H85" s="66" t="s">
        <v>465</v>
      </c>
      <c r="I85" s="66"/>
      <c r="J85" s="66"/>
      <c r="K85" s="66"/>
      <c r="L85" s="66"/>
      <c r="M85" s="334" t="s">
        <v>63</v>
      </c>
      <c r="N85" s="333">
        <v>232.13890000000001</v>
      </c>
      <c r="O85" s="8">
        <v>232.13890000000001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467</v>
      </c>
      <c r="C86" s="211" t="s">
        <v>468</v>
      </c>
      <c r="D86" s="8" t="s">
        <v>469</v>
      </c>
      <c r="E86" s="8" t="s">
        <v>470</v>
      </c>
      <c r="F86" s="8" t="s">
        <v>471</v>
      </c>
      <c r="G86" s="8"/>
      <c r="H86" s="8"/>
      <c r="I86" s="66"/>
      <c r="J86" s="66"/>
      <c r="K86" s="66"/>
      <c r="L86" s="66"/>
      <c r="M86" s="334" t="s">
        <v>63</v>
      </c>
      <c r="N86" s="333">
        <v>213.1388</v>
      </c>
      <c r="O86" s="8">
        <v>213.1388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473</v>
      </c>
      <c r="C87" s="211" t="s">
        <v>474</v>
      </c>
      <c r="D87" s="8" t="s">
        <v>475</v>
      </c>
      <c r="E87" s="8" t="s">
        <v>476</v>
      </c>
      <c r="F87" s="8" t="s">
        <v>477</v>
      </c>
      <c r="G87" s="8"/>
      <c r="H87" s="8"/>
      <c r="I87" s="66"/>
      <c r="J87" s="66"/>
      <c r="K87" s="66"/>
      <c r="L87" s="66"/>
      <c r="M87" s="334" t="s">
        <v>63</v>
      </c>
      <c r="N87" s="333">
        <v>209.4248</v>
      </c>
      <c r="O87" s="8">
        <v>209.4248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479</v>
      </c>
      <c r="C88" s="211" t="s">
        <v>480</v>
      </c>
      <c r="D88" s="8" t="s">
        <v>481</v>
      </c>
      <c r="E88" s="8" t="s">
        <v>482</v>
      </c>
      <c r="F88" s="8" t="s">
        <v>483</v>
      </c>
      <c r="G88" s="8" t="s">
        <v>484</v>
      </c>
      <c r="H88" s="8" t="s">
        <v>485</v>
      </c>
      <c r="I88" s="66" t="s">
        <v>486</v>
      </c>
      <c r="J88" s="66" t="s">
        <v>487</v>
      </c>
      <c r="K88" s="66" t="s">
        <v>488</v>
      </c>
      <c r="L88" s="66"/>
      <c r="M88" s="334">
        <v>300.55180000000001</v>
      </c>
      <c r="N88" s="333">
        <v>180.256</v>
      </c>
      <c r="O88" s="8">
        <v>480.80780000000004</v>
      </c>
      <c r="P88" s="8" t="s">
        <v>489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494</v>
      </c>
      <c r="C89" s="211" t="s">
        <v>495</v>
      </c>
      <c r="D89" s="8" t="s">
        <v>496</v>
      </c>
      <c r="E89" s="8" t="s">
        <v>497</v>
      </c>
      <c r="F89" s="8" t="s">
        <v>498</v>
      </c>
      <c r="G89" s="8" t="s">
        <v>499</v>
      </c>
      <c r="H89" s="8" t="s">
        <v>500</v>
      </c>
      <c r="I89" s="66" t="s">
        <v>501</v>
      </c>
      <c r="J89" s="66" t="s">
        <v>502</v>
      </c>
      <c r="K89" s="66" t="s">
        <v>503</v>
      </c>
      <c r="L89" s="66"/>
      <c r="M89" s="334">
        <v>300.53449999999998</v>
      </c>
      <c r="N89" s="333">
        <v>180.25470000000001</v>
      </c>
      <c r="O89" s="8">
        <v>480.78919999999999</v>
      </c>
      <c r="P89" s="8" t="s">
        <v>489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505</v>
      </c>
      <c r="C90" s="211" t="s">
        <v>506</v>
      </c>
      <c r="D90" s="8" t="s">
        <v>507</v>
      </c>
      <c r="E90" s="8" t="s">
        <v>508</v>
      </c>
      <c r="F90" s="8" t="s">
        <v>509</v>
      </c>
      <c r="G90" s="8" t="s">
        <v>510</v>
      </c>
      <c r="H90" s="8" t="s">
        <v>511</v>
      </c>
      <c r="I90" s="66" t="s">
        <v>512</v>
      </c>
      <c r="J90" s="66" t="s">
        <v>513</v>
      </c>
      <c r="K90" s="66" t="s">
        <v>514</v>
      </c>
      <c r="L90" s="66"/>
      <c r="M90" s="334">
        <v>300.55930000000001</v>
      </c>
      <c r="N90" s="333">
        <v>180.2458</v>
      </c>
      <c r="O90" s="8">
        <v>480.80510000000004</v>
      </c>
      <c r="P90" s="8" t="s">
        <v>489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516</v>
      </c>
      <c r="C91" s="211" t="s">
        <v>517</v>
      </c>
      <c r="D91" s="8" t="s">
        <v>518</v>
      </c>
      <c r="E91" s="8" t="s">
        <v>519</v>
      </c>
      <c r="F91" s="8" t="s">
        <v>520</v>
      </c>
      <c r="G91" s="8" t="s">
        <v>521</v>
      </c>
      <c r="H91" s="8" t="s">
        <v>522</v>
      </c>
      <c r="I91" s="66" t="s">
        <v>523</v>
      </c>
      <c r="J91" s="66" t="s">
        <v>524</v>
      </c>
      <c r="K91" s="66" t="s">
        <v>525</v>
      </c>
      <c r="L91" s="66"/>
      <c r="M91" s="334">
        <v>300.5471</v>
      </c>
      <c r="N91" s="333">
        <v>180.26050000000001</v>
      </c>
      <c r="O91" s="8">
        <v>480.80759999999998</v>
      </c>
      <c r="P91" s="8" t="s">
        <v>489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527</v>
      </c>
      <c r="C92" s="211" t="s">
        <v>528</v>
      </c>
      <c r="D92" s="8" t="s">
        <v>529</v>
      </c>
      <c r="E92" s="8" t="s">
        <v>530</v>
      </c>
      <c r="F92" s="8" t="s">
        <v>531</v>
      </c>
      <c r="G92" s="8" t="s">
        <v>532</v>
      </c>
      <c r="H92" s="8" t="s">
        <v>533</v>
      </c>
      <c r="I92" s="66" t="s">
        <v>534</v>
      </c>
      <c r="J92" s="66" t="s">
        <v>535</v>
      </c>
      <c r="K92" s="66" t="s">
        <v>536</v>
      </c>
      <c r="L92" s="66"/>
      <c r="M92" s="334">
        <v>300.53429999999997</v>
      </c>
      <c r="N92" s="333">
        <v>180.25829999999999</v>
      </c>
      <c r="O92" s="8">
        <v>480.79259999999999</v>
      </c>
      <c r="P92" s="8" t="s">
        <v>489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538</v>
      </c>
      <c r="C93" s="211" t="s">
        <v>539</v>
      </c>
      <c r="D93" s="8" t="s">
        <v>540</v>
      </c>
      <c r="E93" s="8" t="s">
        <v>541</v>
      </c>
      <c r="F93" s="8" t="s">
        <v>542</v>
      </c>
      <c r="G93" s="8"/>
      <c r="H93" s="8"/>
      <c r="I93" s="66"/>
      <c r="J93" s="66"/>
      <c r="K93" s="66"/>
      <c r="L93" s="66"/>
      <c r="M93" s="334" t="s">
        <v>63</v>
      </c>
      <c r="N93" s="333">
        <v>234.2004</v>
      </c>
      <c r="O93" s="8">
        <v>234.2004</v>
      </c>
      <c r="P93" s="8" t="s">
        <v>184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544</v>
      </c>
      <c r="C94" s="211" t="s">
        <v>545</v>
      </c>
      <c r="D94" s="8" t="s">
        <v>546</v>
      </c>
      <c r="E94" s="8" t="s">
        <v>547</v>
      </c>
      <c r="F94" s="8" t="s">
        <v>548</v>
      </c>
      <c r="G94" s="8"/>
      <c r="H94" s="8"/>
      <c r="I94" s="66"/>
      <c r="J94" s="66"/>
      <c r="K94" s="66"/>
      <c r="L94" s="66"/>
      <c r="M94" s="334" t="s">
        <v>63</v>
      </c>
      <c r="N94" s="333">
        <v>237.56200000000001</v>
      </c>
      <c r="O94" s="8">
        <v>237.56200000000001</v>
      </c>
      <c r="P94" s="8" t="s">
        <v>184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550</v>
      </c>
      <c r="C95" s="211" t="s">
        <v>551</v>
      </c>
      <c r="D95" s="8" t="s">
        <v>552</v>
      </c>
      <c r="E95" s="8" t="s">
        <v>553</v>
      </c>
      <c r="F95" s="8" t="s">
        <v>554</v>
      </c>
      <c r="G95" s="8"/>
      <c r="H95" s="8"/>
      <c r="I95" s="66"/>
      <c r="J95" s="66"/>
      <c r="K95" s="66"/>
      <c r="L95" s="66"/>
      <c r="M95" s="334" t="s">
        <v>63</v>
      </c>
      <c r="N95" s="333">
        <v>233.59399999999999</v>
      </c>
      <c r="O95" s="8">
        <v>233.59399999999999</v>
      </c>
      <c r="P95" s="8" t="s">
        <v>184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556</v>
      </c>
      <c r="C96" s="211" t="s">
        <v>557</v>
      </c>
      <c r="D96" s="8" t="s">
        <v>558</v>
      </c>
      <c r="E96" s="8" t="s">
        <v>559</v>
      </c>
      <c r="F96" s="8" t="s">
        <v>560</v>
      </c>
      <c r="G96" s="8"/>
      <c r="H96" s="8"/>
      <c r="I96" s="66"/>
      <c r="J96" s="66"/>
      <c r="K96" s="66"/>
      <c r="L96" s="66"/>
      <c r="M96" s="334" t="s">
        <v>63</v>
      </c>
      <c r="N96" s="333">
        <v>238.1172</v>
      </c>
      <c r="O96" s="8">
        <v>238.1172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565</v>
      </c>
      <c r="C97" s="211" t="s">
        <v>566</v>
      </c>
      <c r="D97" s="8" t="s">
        <v>567</v>
      </c>
      <c r="E97" s="8" t="s">
        <v>568</v>
      </c>
      <c r="F97" s="8" t="s">
        <v>569</v>
      </c>
      <c r="G97" s="8"/>
      <c r="H97" s="8"/>
      <c r="I97" s="66"/>
      <c r="J97" s="66"/>
      <c r="K97" s="66"/>
      <c r="L97" s="66"/>
      <c r="M97" s="334" t="s">
        <v>63</v>
      </c>
      <c r="N97" s="333">
        <v>238.1191</v>
      </c>
      <c r="O97" s="8">
        <v>238.1191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571</v>
      </c>
      <c r="C98" s="211" t="s">
        <v>572</v>
      </c>
      <c r="D98" s="8" t="s">
        <v>573</v>
      </c>
      <c r="E98" s="8" t="s">
        <v>574</v>
      </c>
      <c r="F98" s="8" t="s">
        <v>575</v>
      </c>
      <c r="G98" s="8" t="s">
        <v>576</v>
      </c>
      <c r="H98" s="66" t="s">
        <v>577</v>
      </c>
      <c r="I98" s="66"/>
      <c r="J98" s="66"/>
      <c r="K98" s="66"/>
      <c r="L98" s="66"/>
      <c r="M98" s="334">
        <v>211.74189999999999</v>
      </c>
      <c r="N98" s="333">
        <v>26.3476</v>
      </c>
      <c r="O98" s="8">
        <v>238.08949999999999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581</v>
      </c>
      <c r="C99" s="211" t="s">
        <v>582</v>
      </c>
      <c r="D99" s="8" t="s">
        <v>583</v>
      </c>
      <c r="E99" s="8" t="s">
        <v>584</v>
      </c>
      <c r="F99" s="8" t="s">
        <v>585</v>
      </c>
      <c r="G99" s="8" t="s">
        <v>586</v>
      </c>
      <c r="H99" s="66" t="s">
        <v>587</v>
      </c>
      <c r="I99" s="66"/>
      <c r="J99" s="66"/>
      <c r="K99" s="66"/>
      <c r="L99" s="66"/>
      <c r="M99" s="334">
        <v>211.75040000000001</v>
      </c>
      <c r="N99" s="333">
        <v>26.354199999999999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591</v>
      </c>
      <c r="C100" s="211" t="s">
        <v>592</v>
      </c>
      <c r="D100" s="8" t="s">
        <v>593</v>
      </c>
      <c r="E100" s="8" t="s">
        <v>594</v>
      </c>
      <c r="F100" s="8" t="s">
        <v>595</v>
      </c>
      <c r="G100" s="8" t="s">
        <v>596</v>
      </c>
      <c r="H100" s="66" t="s">
        <v>597</v>
      </c>
      <c r="I100" s="66"/>
      <c r="J100" s="66"/>
      <c r="K100" s="66"/>
      <c r="L100" s="66"/>
      <c r="M100" s="334">
        <v>211.738</v>
      </c>
      <c r="N100" s="333">
        <v>26.348099999999999</v>
      </c>
      <c r="O100" s="8">
        <v>238.08609999999999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600</v>
      </c>
      <c r="C101" s="211" t="s">
        <v>601</v>
      </c>
      <c r="D101" s="8" t="s">
        <v>602</v>
      </c>
      <c r="E101" s="8" t="s">
        <v>603</v>
      </c>
      <c r="F101" s="8" t="s">
        <v>604</v>
      </c>
      <c r="G101" s="8" t="s">
        <v>605</v>
      </c>
      <c r="H101" s="66" t="s">
        <v>606</v>
      </c>
      <c r="I101" s="66"/>
      <c r="J101" s="66"/>
      <c r="K101" s="66"/>
      <c r="L101" s="66"/>
      <c r="M101" s="334">
        <v>211.75290000000001</v>
      </c>
      <c r="N101" s="333">
        <v>26.353100000000001</v>
      </c>
      <c r="O101" s="8">
        <v>238.10600000000002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609</v>
      </c>
      <c r="C102" s="211" t="s">
        <v>610</v>
      </c>
      <c r="D102" s="8" t="s">
        <v>611</v>
      </c>
      <c r="E102" s="8" t="s">
        <v>612</v>
      </c>
      <c r="F102" s="8" t="s">
        <v>613</v>
      </c>
      <c r="G102" s="8" t="s">
        <v>614</v>
      </c>
      <c r="H102" s="66" t="s">
        <v>615</v>
      </c>
      <c r="I102" s="66"/>
      <c r="J102" s="66"/>
      <c r="K102" s="66"/>
      <c r="L102" s="66"/>
      <c r="M102" s="334">
        <v>211.73929999999999</v>
      </c>
      <c r="N102" s="333">
        <v>26.350300000000001</v>
      </c>
      <c r="O102" s="8">
        <v>238.08959999999999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617</v>
      </c>
      <c r="C103" s="211" t="s">
        <v>618</v>
      </c>
      <c r="D103" s="8" t="s">
        <v>619</v>
      </c>
      <c r="E103" s="8" t="s">
        <v>620</v>
      </c>
      <c r="F103" s="8" t="s">
        <v>621</v>
      </c>
      <c r="G103" s="8" t="s">
        <v>622</v>
      </c>
      <c r="H103" s="66" t="s">
        <v>623</v>
      </c>
      <c r="I103" s="66"/>
      <c r="J103" s="66"/>
      <c r="K103" s="66"/>
      <c r="L103" s="66"/>
      <c r="M103" s="334">
        <v>211.7492</v>
      </c>
      <c r="N103" s="333">
        <v>26.354600000000001</v>
      </c>
      <c r="O103" s="8">
        <v>238.10380000000001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625</v>
      </c>
      <c r="C104" s="211" t="s">
        <v>626</v>
      </c>
      <c r="D104" s="8" t="s">
        <v>627</v>
      </c>
      <c r="E104" s="8" t="s">
        <v>628</v>
      </c>
      <c r="F104" s="8" t="s">
        <v>629</v>
      </c>
      <c r="G104" s="8" t="s">
        <v>630</v>
      </c>
      <c r="H104" s="66" t="s">
        <v>631</v>
      </c>
      <c r="I104" s="66"/>
      <c r="J104" s="66"/>
      <c r="K104" s="66"/>
      <c r="L104" s="66"/>
      <c r="M104" s="334">
        <v>211.73920000000001</v>
      </c>
      <c r="N104" s="333">
        <v>26.3508</v>
      </c>
      <c r="O104" s="8">
        <v>238.09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633</v>
      </c>
      <c r="C105" s="211" t="s">
        <v>634</v>
      </c>
      <c r="D105" s="8" t="s">
        <v>635</v>
      </c>
      <c r="E105" s="8" t="s">
        <v>636</v>
      </c>
      <c r="F105" s="8" t="s">
        <v>637</v>
      </c>
      <c r="G105" s="8" t="s">
        <v>638</v>
      </c>
      <c r="H105" s="66" t="s">
        <v>639</v>
      </c>
      <c r="I105" s="66"/>
      <c r="J105" s="66"/>
      <c r="K105" s="66"/>
      <c r="L105" s="66"/>
      <c r="M105" s="334">
        <v>211.7508</v>
      </c>
      <c r="N105" s="333">
        <v>26.351600000000001</v>
      </c>
      <c r="O105" s="8">
        <v>238.10239999999999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641</v>
      </c>
      <c r="C106" s="211" t="s">
        <v>642</v>
      </c>
      <c r="D106" s="8" t="s">
        <v>643</v>
      </c>
      <c r="E106" s="8" t="s">
        <v>644</v>
      </c>
      <c r="F106" s="8" t="s">
        <v>645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262.71699999999998</v>
      </c>
      <c r="O106" s="8">
        <v>262.71699999999998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649</v>
      </c>
      <c r="C107" s="211" t="s">
        <v>650</v>
      </c>
      <c r="D107" s="8" t="s">
        <v>651</v>
      </c>
      <c r="E107" s="8" t="s">
        <v>652</v>
      </c>
      <c r="F107" s="8" t="s">
        <v>653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262.71510000000001</v>
      </c>
      <c r="O107" s="8">
        <v>262.71510000000001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655</v>
      </c>
      <c r="C108" s="211" t="s">
        <v>656</v>
      </c>
      <c r="D108" s="8" t="s">
        <v>657</v>
      </c>
      <c r="E108" s="8" t="s">
        <v>658</v>
      </c>
      <c r="F108" s="8" t="s">
        <v>659</v>
      </c>
      <c r="G108" s="8" t="s">
        <v>660</v>
      </c>
      <c r="H108" s="66" t="s">
        <v>661</v>
      </c>
      <c r="I108" s="66"/>
      <c r="J108" s="66"/>
      <c r="K108" s="66"/>
      <c r="L108" s="66"/>
      <c r="M108" s="334">
        <v>238.7372</v>
      </c>
      <c r="N108" s="333">
        <v>23.947900000000001</v>
      </c>
      <c r="O108" s="8">
        <v>262.68509999999998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664</v>
      </c>
      <c r="C109" s="211" t="s">
        <v>665</v>
      </c>
      <c r="D109" s="8" t="s">
        <v>666</v>
      </c>
      <c r="E109" s="8" t="s">
        <v>667</v>
      </c>
      <c r="F109" s="8" t="s">
        <v>668</v>
      </c>
      <c r="G109" s="8" t="s">
        <v>669</v>
      </c>
      <c r="H109" s="66" t="s">
        <v>670</v>
      </c>
      <c r="I109" s="66"/>
      <c r="J109" s="66"/>
      <c r="K109" s="66"/>
      <c r="L109" s="66"/>
      <c r="M109" s="334">
        <v>238.74930000000001</v>
      </c>
      <c r="N109" s="333">
        <v>23.955100000000002</v>
      </c>
      <c r="O109" s="8">
        <v>262.70440000000002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673</v>
      </c>
      <c r="C110" s="211" t="s">
        <v>674</v>
      </c>
      <c r="D110" s="8" t="s">
        <v>675</v>
      </c>
      <c r="E110" s="8" t="s">
        <v>676</v>
      </c>
      <c r="F110" s="8" t="s">
        <v>677</v>
      </c>
      <c r="G110" s="8" t="s">
        <v>678</v>
      </c>
      <c r="H110" s="66" t="s">
        <v>679</v>
      </c>
      <c r="I110" s="66"/>
      <c r="J110" s="66"/>
      <c r="K110" s="66"/>
      <c r="L110" s="66"/>
      <c r="M110" s="334">
        <v>238.7724</v>
      </c>
      <c r="N110" s="333">
        <v>23.955100000000002</v>
      </c>
      <c r="O110" s="8">
        <v>262.72750000000002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682</v>
      </c>
      <c r="C111" s="211" t="s">
        <v>683</v>
      </c>
      <c r="D111" s="8" t="s">
        <v>684</v>
      </c>
      <c r="E111" s="8" t="s">
        <v>685</v>
      </c>
      <c r="F111" s="8" t="s">
        <v>686</v>
      </c>
      <c r="G111" s="8" t="s">
        <v>687</v>
      </c>
      <c r="H111" s="66" t="s">
        <v>688</v>
      </c>
      <c r="I111" s="66"/>
      <c r="J111" s="66"/>
      <c r="K111" s="66"/>
      <c r="L111" s="66"/>
      <c r="M111" s="334">
        <v>238.74270000000001</v>
      </c>
      <c r="N111" s="333">
        <v>23.954899999999999</v>
      </c>
      <c r="O111" s="8">
        <v>262.69760000000002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691</v>
      </c>
      <c r="C112" s="211" t="s">
        <v>692</v>
      </c>
      <c r="D112" s="8" t="s">
        <v>693</v>
      </c>
      <c r="E112" s="8" t="s">
        <v>694</v>
      </c>
      <c r="F112" s="8" t="s">
        <v>695</v>
      </c>
      <c r="G112" s="8" t="s">
        <v>696</v>
      </c>
      <c r="H112" s="66" t="s">
        <v>697</v>
      </c>
      <c r="I112" s="66"/>
      <c r="J112" s="66"/>
      <c r="K112" s="66"/>
      <c r="L112" s="66"/>
      <c r="M112" s="334">
        <v>238.73679999999999</v>
      </c>
      <c r="N112" s="333">
        <v>23.951899999999998</v>
      </c>
      <c r="O112" s="8">
        <v>262.68869999999998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699</v>
      </c>
      <c r="C113" s="211" t="s">
        <v>700</v>
      </c>
      <c r="D113" s="8" t="s">
        <v>701</v>
      </c>
      <c r="E113" s="8" t="s">
        <v>702</v>
      </c>
      <c r="F113" s="8" t="s">
        <v>703</v>
      </c>
      <c r="G113" s="8" t="s">
        <v>704</v>
      </c>
      <c r="H113" s="66" t="s">
        <v>705</v>
      </c>
      <c r="I113" s="66"/>
      <c r="J113" s="66"/>
      <c r="K113" s="66"/>
      <c r="L113" s="66"/>
      <c r="M113" s="334">
        <v>238.75149999999999</v>
      </c>
      <c r="N113" s="333">
        <v>23.957699999999999</v>
      </c>
      <c r="O113" s="8">
        <v>262.70920000000001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707</v>
      </c>
      <c r="C114" s="211" t="s">
        <v>708</v>
      </c>
      <c r="D114" s="8" t="s">
        <v>709</v>
      </c>
      <c r="E114" s="8" t="s">
        <v>710</v>
      </c>
      <c r="F114" s="8" t="s">
        <v>711</v>
      </c>
      <c r="G114" s="8" t="s">
        <v>712</v>
      </c>
      <c r="H114" s="66" t="s">
        <v>713</v>
      </c>
      <c r="I114" s="66"/>
      <c r="J114" s="66"/>
      <c r="K114" s="66"/>
      <c r="L114" s="66"/>
      <c r="M114" s="334">
        <v>238.77260000000001</v>
      </c>
      <c r="N114" s="333">
        <v>23.956299999999999</v>
      </c>
      <c r="O114" s="8">
        <v>262.72890000000001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715</v>
      </c>
      <c r="C115" s="211" t="s">
        <v>716</v>
      </c>
      <c r="D115" s="8" t="s">
        <v>717</v>
      </c>
      <c r="E115" s="8" t="s">
        <v>718</v>
      </c>
      <c r="F115" s="8" t="s">
        <v>719</v>
      </c>
      <c r="G115" s="8" t="s">
        <v>720</v>
      </c>
      <c r="H115" s="66" t="s">
        <v>721</v>
      </c>
      <c r="I115" s="66"/>
      <c r="J115" s="66"/>
      <c r="K115" s="66"/>
      <c r="L115" s="66"/>
      <c r="M115" s="334">
        <v>238.74369999999999</v>
      </c>
      <c r="N115" s="333">
        <v>23.9542</v>
      </c>
      <c r="O115" s="8">
        <v>262.6979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723</v>
      </c>
      <c r="C116" s="211" t="s">
        <v>724</v>
      </c>
      <c r="D116" s="8" t="s">
        <v>725</v>
      </c>
      <c r="E116" s="8" t="s">
        <v>726</v>
      </c>
      <c r="F116" s="8" t="s">
        <v>727</v>
      </c>
      <c r="G116" s="8"/>
      <c r="H116" s="8"/>
      <c r="I116" s="8"/>
      <c r="J116" s="8"/>
      <c r="K116" s="8"/>
      <c r="L116" s="8"/>
      <c r="M116" s="334" t="s">
        <v>63</v>
      </c>
      <c r="N116" s="333">
        <v>238.81399999999999</v>
      </c>
      <c r="O116" s="8">
        <v>238.81399999999999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731</v>
      </c>
      <c r="C117" s="211" t="s">
        <v>732</v>
      </c>
      <c r="D117" s="8" t="s">
        <v>733</v>
      </c>
      <c r="E117" s="8" t="s">
        <v>734</v>
      </c>
      <c r="F117" s="8" t="s">
        <v>735</v>
      </c>
      <c r="G117" s="8"/>
      <c r="H117" s="8"/>
      <c r="I117" s="8"/>
      <c r="J117" s="8"/>
      <c r="K117" s="8"/>
      <c r="L117" s="8"/>
      <c r="M117" s="334" t="s">
        <v>63</v>
      </c>
      <c r="N117" s="333">
        <v>238.8109</v>
      </c>
      <c r="O117" s="8">
        <v>238.8109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737</v>
      </c>
      <c r="C118" s="211" t="s">
        <v>738</v>
      </c>
      <c r="D118" s="8" t="s">
        <v>739</v>
      </c>
      <c r="E118" s="8" t="s">
        <v>740</v>
      </c>
      <c r="F118" s="8" t="s">
        <v>741</v>
      </c>
      <c r="G118" s="8" t="s">
        <v>742</v>
      </c>
      <c r="H118" s="66" t="s">
        <v>743</v>
      </c>
      <c r="I118" s="66"/>
      <c r="J118" s="66"/>
      <c r="K118" s="66"/>
      <c r="L118" s="66"/>
      <c r="M118" s="334">
        <v>212.1694</v>
      </c>
      <c r="N118" s="333">
        <v>26.7514</v>
      </c>
      <c r="O118" s="8">
        <v>238.92079999999999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746</v>
      </c>
      <c r="C119" s="211" t="s">
        <v>747</v>
      </c>
      <c r="D119" s="8" t="s">
        <v>748</v>
      </c>
      <c r="E119" s="8" t="s">
        <v>749</v>
      </c>
      <c r="F119" s="8" t="s">
        <v>750</v>
      </c>
      <c r="G119" s="8" t="s">
        <v>751</v>
      </c>
      <c r="H119" s="66" t="s">
        <v>752</v>
      </c>
      <c r="I119" s="66"/>
      <c r="J119" s="66"/>
      <c r="K119" s="66"/>
      <c r="L119" s="66"/>
      <c r="M119" s="334">
        <v>212.15819999999999</v>
      </c>
      <c r="N119" s="333">
        <v>26.752300000000002</v>
      </c>
      <c r="O119" s="8">
        <v>238.91049999999998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755</v>
      </c>
      <c r="C120" s="211" t="s">
        <v>756</v>
      </c>
      <c r="D120" s="8" t="s">
        <v>757</v>
      </c>
      <c r="E120" s="8" t="s">
        <v>758</v>
      </c>
      <c r="F120" s="8" t="s">
        <v>759</v>
      </c>
      <c r="G120" s="8" t="s">
        <v>760</v>
      </c>
      <c r="H120" s="66" t="s">
        <v>761</v>
      </c>
      <c r="I120" s="66"/>
      <c r="J120" s="66"/>
      <c r="K120" s="66"/>
      <c r="L120" s="66"/>
      <c r="M120" s="334">
        <v>212.17160000000001</v>
      </c>
      <c r="N120" s="333">
        <v>26.743600000000001</v>
      </c>
      <c r="O120" s="8">
        <v>238.91520000000003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764</v>
      </c>
      <c r="C121" s="211" t="s">
        <v>765</v>
      </c>
      <c r="D121" s="8" t="s">
        <v>766</v>
      </c>
      <c r="E121" s="8" t="s">
        <v>767</v>
      </c>
      <c r="F121" s="8" t="s">
        <v>768</v>
      </c>
      <c r="G121" s="8" t="s">
        <v>769</v>
      </c>
      <c r="H121" s="66" t="s">
        <v>770</v>
      </c>
      <c r="I121" s="66"/>
      <c r="J121" s="66"/>
      <c r="K121" s="66"/>
      <c r="L121" s="66"/>
      <c r="M121" s="334">
        <v>212.15280000000001</v>
      </c>
      <c r="N121" s="333">
        <v>26.750900000000001</v>
      </c>
      <c r="O121" s="8">
        <v>238.90370000000001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773</v>
      </c>
      <c r="C122" s="211" t="s">
        <v>774</v>
      </c>
      <c r="D122" s="8" t="s">
        <v>775</v>
      </c>
      <c r="E122" s="8" t="s">
        <v>776</v>
      </c>
      <c r="F122" s="8" t="s">
        <v>777</v>
      </c>
      <c r="G122" s="8" t="s">
        <v>778</v>
      </c>
      <c r="H122" s="66" t="s">
        <v>779</v>
      </c>
      <c r="I122" s="66"/>
      <c r="J122" s="66"/>
      <c r="K122" s="66"/>
      <c r="L122" s="66"/>
      <c r="M122" s="334">
        <v>212.16810000000001</v>
      </c>
      <c r="N122" s="333">
        <v>26.7531</v>
      </c>
      <c r="O122" s="8">
        <v>238.9212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781</v>
      </c>
      <c r="C123" s="211" t="s">
        <v>782</v>
      </c>
      <c r="D123" s="8" t="s">
        <v>783</v>
      </c>
      <c r="E123" s="8" t="s">
        <v>784</v>
      </c>
      <c r="F123" s="8" t="s">
        <v>785</v>
      </c>
      <c r="G123" s="8" t="s">
        <v>786</v>
      </c>
      <c r="H123" s="66" t="s">
        <v>787</v>
      </c>
      <c r="I123" s="66"/>
      <c r="J123" s="66"/>
      <c r="K123" s="66"/>
      <c r="L123" s="66"/>
      <c r="M123" s="334">
        <v>212.1568</v>
      </c>
      <c r="N123" s="333">
        <v>26.7501</v>
      </c>
      <c r="O123" s="8">
        <v>238.90690000000001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789</v>
      </c>
      <c r="C124" s="211" t="s">
        <v>790</v>
      </c>
      <c r="D124" s="8" t="s">
        <v>791</v>
      </c>
      <c r="E124" s="8" t="s">
        <v>792</v>
      </c>
      <c r="F124" s="8" t="s">
        <v>793</v>
      </c>
      <c r="G124" s="8" t="s">
        <v>794</v>
      </c>
      <c r="H124" s="66" t="s">
        <v>795</v>
      </c>
      <c r="I124" s="66"/>
      <c r="J124" s="66"/>
      <c r="K124" s="66"/>
      <c r="L124" s="66"/>
      <c r="M124" s="334">
        <v>212.16890000000001</v>
      </c>
      <c r="N124" s="333">
        <v>26.744599999999998</v>
      </c>
      <c r="O124" s="8">
        <v>238.9135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797</v>
      </c>
      <c r="C125" s="211" t="s">
        <v>798</v>
      </c>
      <c r="D125" s="8" t="s">
        <v>799</v>
      </c>
      <c r="E125" s="8" t="s">
        <v>800</v>
      </c>
      <c r="F125" s="8" t="s">
        <v>801</v>
      </c>
      <c r="G125" s="8" t="s">
        <v>802</v>
      </c>
      <c r="H125" s="66" t="s">
        <v>803</v>
      </c>
      <c r="I125" s="66"/>
      <c r="J125" s="66"/>
      <c r="K125" s="66"/>
      <c r="L125" s="66"/>
      <c r="M125" s="334">
        <v>212.15389999999999</v>
      </c>
      <c r="N125" s="333">
        <v>26.7532</v>
      </c>
      <c r="O125" s="8">
        <v>238.90709999999999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805</v>
      </c>
      <c r="C126" s="211" t="s">
        <v>806</v>
      </c>
      <c r="D126" s="8" t="s">
        <v>807</v>
      </c>
      <c r="E126" s="8" t="s">
        <v>808</v>
      </c>
      <c r="F126" s="8" t="s">
        <v>809</v>
      </c>
      <c r="G126" s="8" t="s">
        <v>810</v>
      </c>
      <c r="H126" s="66" t="s">
        <v>810</v>
      </c>
      <c r="I126" s="66"/>
      <c r="J126" s="66"/>
      <c r="K126" s="66"/>
      <c r="L126" s="66"/>
      <c r="M126" s="334" t="s">
        <v>63</v>
      </c>
      <c r="N126" s="333">
        <v>258.84440000000001</v>
      </c>
      <c r="O126" s="8">
        <v>258.84440000000001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814</v>
      </c>
      <c r="C127" s="211" t="s">
        <v>815</v>
      </c>
      <c r="D127" s="8" t="s">
        <v>816</v>
      </c>
      <c r="E127" s="8" t="s">
        <v>817</v>
      </c>
      <c r="F127" s="8" t="s">
        <v>818</v>
      </c>
      <c r="G127" s="8" t="s">
        <v>819</v>
      </c>
      <c r="H127" s="66" t="s">
        <v>819</v>
      </c>
      <c r="I127" s="66"/>
      <c r="J127" s="66"/>
      <c r="K127" s="66"/>
      <c r="L127" s="66"/>
      <c r="M127" s="334" t="s">
        <v>63</v>
      </c>
      <c r="N127" s="333">
        <v>258.92090000000002</v>
      </c>
      <c r="O127" s="8">
        <v>258.92090000000002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821</v>
      </c>
      <c r="C128" s="211" t="s">
        <v>822</v>
      </c>
      <c r="D128" s="8" t="s">
        <v>823</v>
      </c>
      <c r="E128" s="8" t="s">
        <v>824</v>
      </c>
      <c r="F128" s="8" t="s">
        <v>825</v>
      </c>
      <c r="G128" s="8"/>
      <c r="H128" s="8"/>
      <c r="I128" s="8"/>
      <c r="J128" s="8"/>
      <c r="K128" s="8"/>
      <c r="L128" s="8"/>
      <c r="M128" s="334" t="s">
        <v>63</v>
      </c>
      <c r="N128" s="333">
        <v>140.80439999999999</v>
      </c>
      <c r="O128" s="8">
        <v>140.80439999999999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828</v>
      </c>
      <c r="C129" s="211" t="s">
        <v>829</v>
      </c>
      <c r="D129" s="8" t="s">
        <v>830</v>
      </c>
      <c r="E129" s="8" t="s">
        <v>831</v>
      </c>
      <c r="F129" s="8" t="s">
        <v>832</v>
      </c>
      <c r="G129" s="8"/>
      <c r="H129" s="8"/>
      <c r="I129" s="8"/>
      <c r="J129" s="8"/>
      <c r="K129" s="8"/>
      <c r="L129" s="8"/>
      <c r="M129" s="334" t="s">
        <v>63</v>
      </c>
      <c r="N129" s="333">
        <v>119.7437</v>
      </c>
      <c r="O129" s="8">
        <v>119.7437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836</v>
      </c>
      <c r="C130" s="211" t="s">
        <v>837</v>
      </c>
      <c r="D130" s="8" t="s">
        <v>838</v>
      </c>
      <c r="E130" s="8" t="s">
        <v>839</v>
      </c>
      <c r="F130" s="8" t="s">
        <v>840</v>
      </c>
      <c r="G130" s="8"/>
      <c r="H130" s="8"/>
      <c r="I130" s="8"/>
      <c r="J130" s="8"/>
      <c r="K130" s="8"/>
      <c r="L130" s="8"/>
      <c r="M130" s="334" t="s">
        <v>63</v>
      </c>
      <c r="N130" s="333">
        <v>119.7488</v>
      </c>
      <c r="O130" s="8">
        <v>119.7488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842</v>
      </c>
      <c r="C131" s="211" t="s">
        <v>843</v>
      </c>
      <c r="D131" s="8" t="s">
        <v>844</v>
      </c>
      <c r="E131" s="8" t="s">
        <v>845</v>
      </c>
      <c r="F131" s="8" t="s">
        <v>846</v>
      </c>
      <c r="G131" s="8"/>
      <c r="H131" s="8"/>
      <c r="I131" s="8"/>
      <c r="J131" s="8"/>
      <c r="K131" s="8"/>
      <c r="L131" s="8"/>
      <c r="M131" s="334" t="s">
        <v>63</v>
      </c>
      <c r="N131" s="333">
        <v>119.7581</v>
      </c>
      <c r="O131" s="8">
        <v>119.7581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848</v>
      </c>
      <c r="C132" s="211" t="s">
        <v>849</v>
      </c>
      <c r="D132" s="8" t="s">
        <v>850</v>
      </c>
      <c r="E132" s="8" t="s">
        <v>851</v>
      </c>
      <c r="F132" s="8" t="s">
        <v>852</v>
      </c>
      <c r="G132" s="8"/>
      <c r="H132" s="8"/>
      <c r="I132" s="8"/>
      <c r="J132" s="8"/>
      <c r="K132" s="8"/>
      <c r="L132" s="8"/>
      <c r="M132" s="334" t="s">
        <v>63</v>
      </c>
      <c r="N132" s="333">
        <v>119.7503</v>
      </c>
      <c r="O132" s="8">
        <v>119.7503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855</v>
      </c>
      <c r="C133" s="211" t="s">
        <v>856</v>
      </c>
      <c r="D133" s="8" t="s">
        <v>857</v>
      </c>
      <c r="E133" s="8" t="s">
        <v>858</v>
      </c>
      <c r="F133" s="8" t="s">
        <v>859</v>
      </c>
      <c r="G133" s="8"/>
      <c r="H133" s="8"/>
      <c r="I133" s="8"/>
      <c r="J133" s="8"/>
      <c r="K133" s="8"/>
      <c r="L133" s="8"/>
      <c r="M133" s="334" t="s">
        <v>63</v>
      </c>
      <c r="N133" s="333">
        <v>119.74379999999999</v>
      </c>
      <c r="O133" s="8">
        <v>119.74379999999999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861</v>
      </c>
      <c r="C134" s="211" t="s">
        <v>862</v>
      </c>
      <c r="D134" s="8" t="s">
        <v>863</v>
      </c>
      <c r="E134" s="8" t="s">
        <v>864</v>
      </c>
      <c r="F134" s="8" t="s">
        <v>865</v>
      </c>
      <c r="G134" s="8"/>
      <c r="H134" s="8"/>
      <c r="I134" s="8"/>
      <c r="J134" s="8"/>
      <c r="K134" s="8"/>
      <c r="L134" s="8"/>
      <c r="M134" s="334" t="s">
        <v>63</v>
      </c>
      <c r="N134" s="333">
        <v>119.74590000000001</v>
      </c>
      <c r="O134" s="8">
        <v>119.74590000000001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867</v>
      </c>
      <c r="C135" s="211" t="s">
        <v>868</v>
      </c>
      <c r="D135" s="8" t="s">
        <v>869</v>
      </c>
      <c r="E135" s="8" t="s">
        <v>870</v>
      </c>
      <c r="F135" s="8" t="s">
        <v>871</v>
      </c>
      <c r="G135" s="8"/>
      <c r="H135" s="8"/>
      <c r="I135" s="8"/>
      <c r="J135" s="8"/>
      <c r="K135" s="8"/>
      <c r="L135" s="8"/>
      <c r="M135" s="334" t="s">
        <v>63</v>
      </c>
      <c r="N135" s="333">
        <v>119.75539999999999</v>
      </c>
      <c r="O135" s="8">
        <v>119.75539999999999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873</v>
      </c>
      <c r="C136" s="211" t="s">
        <v>874</v>
      </c>
      <c r="D136" s="8" t="s">
        <v>875</v>
      </c>
      <c r="E136" s="8" t="s">
        <v>876</v>
      </c>
      <c r="F136" s="8" t="s">
        <v>877</v>
      </c>
      <c r="G136" s="8"/>
      <c r="H136" s="8"/>
      <c r="I136" s="8"/>
      <c r="J136" s="8"/>
      <c r="K136" s="8"/>
      <c r="L136" s="8"/>
      <c r="M136" s="334" t="s">
        <v>63</v>
      </c>
      <c r="N136" s="333">
        <v>119.74769999999999</v>
      </c>
      <c r="O136" s="8">
        <v>119.74769999999999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879</v>
      </c>
      <c r="C137" s="211" t="s">
        <v>880</v>
      </c>
      <c r="D137" s="8" t="s">
        <v>881</v>
      </c>
      <c r="E137" s="8" t="s">
        <v>882</v>
      </c>
      <c r="F137" s="8" t="s">
        <v>883</v>
      </c>
      <c r="G137" s="8"/>
      <c r="H137" s="8"/>
      <c r="I137" s="8"/>
      <c r="J137" s="8"/>
      <c r="K137" s="8"/>
      <c r="L137" s="8"/>
      <c r="M137" s="334" t="s">
        <v>63</v>
      </c>
      <c r="N137" s="333">
        <v>119.7526</v>
      </c>
      <c r="O137" s="8">
        <v>119.7526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885</v>
      </c>
      <c r="C138" s="211" t="s">
        <v>886</v>
      </c>
      <c r="D138" s="8" t="s">
        <v>887</v>
      </c>
      <c r="E138" s="8" t="s">
        <v>888</v>
      </c>
      <c r="F138" s="8" t="s">
        <v>889</v>
      </c>
      <c r="G138" s="8"/>
      <c r="H138" s="8"/>
      <c r="I138" s="8"/>
      <c r="J138" s="8"/>
      <c r="K138" s="8"/>
      <c r="L138" s="8"/>
      <c r="M138" s="334" t="s">
        <v>63</v>
      </c>
      <c r="N138" s="333">
        <v>119.7473</v>
      </c>
      <c r="O138" s="8">
        <v>119.7473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892</v>
      </c>
      <c r="C139" s="211" t="s">
        <v>893</v>
      </c>
      <c r="D139" s="8" t="s">
        <v>894</v>
      </c>
      <c r="E139" s="8" t="s">
        <v>895</v>
      </c>
      <c r="F139" s="8" t="s">
        <v>896</v>
      </c>
      <c r="G139" s="8"/>
      <c r="H139" s="8"/>
      <c r="I139" s="8"/>
      <c r="J139" s="8"/>
      <c r="K139" s="8"/>
      <c r="L139" s="8"/>
      <c r="M139" s="334" t="s">
        <v>63</v>
      </c>
      <c r="N139" s="333">
        <v>119.7544</v>
      </c>
      <c r="O139" s="8">
        <v>119.7544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899</v>
      </c>
      <c r="C140" s="211" t="s">
        <v>900</v>
      </c>
      <c r="D140" s="8" t="s">
        <v>901</v>
      </c>
      <c r="E140" s="8" t="s">
        <v>902</v>
      </c>
      <c r="F140" s="8" t="s">
        <v>903</v>
      </c>
      <c r="G140" s="8"/>
      <c r="H140" s="8"/>
      <c r="I140" s="8"/>
      <c r="J140" s="8"/>
      <c r="K140" s="8"/>
      <c r="L140" s="8"/>
      <c r="M140" s="334" t="s">
        <v>63</v>
      </c>
      <c r="N140" s="333">
        <v>119.74590000000001</v>
      </c>
      <c r="O140" s="8">
        <v>119.74590000000001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906</v>
      </c>
      <c r="C141" s="211" t="s">
        <v>907</v>
      </c>
      <c r="D141" s="8" t="s">
        <v>908</v>
      </c>
      <c r="E141" s="8" t="s">
        <v>909</v>
      </c>
      <c r="F141" s="8" t="s">
        <v>910</v>
      </c>
      <c r="G141" s="8"/>
      <c r="H141" s="8"/>
      <c r="I141" s="8"/>
      <c r="J141" s="8"/>
      <c r="K141" s="8"/>
      <c r="L141" s="8"/>
      <c r="M141" s="334" t="s">
        <v>63</v>
      </c>
      <c r="N141" s="333">
        <v>119.74679999999999</v>
      </c>
      <c r="O141" s="8">
        <v>119.74679999999999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913</v>
      </c>
      <c r="C142" s="211" t="s">
        <v>914</v>
      </c>
      <c r="D142" s="8" t="s">
        <v>915</v>
      </c>
      <c r="E142" s="8" t="s">
        <v>916</v>
      </c>
      <c r="F142" s="8" t="s">
        <v>917</v>
      </c>
      <c r="G142" s="8"/>
      <c r="H142" s="8"/>
      <c r="I142" s="8"/>
      <c r="J142" s="8"/>
      <c r="K142" s="8"/>
      <c r="L142" s="8"/>
      <c r="M142" s="334" t="s">
        <v>63</v>
      </c>
      <c r="N142" s="333">
        <v>119.7479</v>
      </c>
      <c r="O142" s="8">
        <v>119.7479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919</v>
      </c>
      <c r="C143" s="211" t="s">
        <v>920</v>
      </c>
      <c r="D143" s="8" t="s">
        <v>921</v>
      </c>
      <c r="E143" s="8" t="s">
        <v>922</v>
      </c>
      <c r="F143" s="8" t="s">
        <v>923</v>
      </c>
      <c r="G143" s="8"/>
      <c r="H143" s="8"/>
      <c r="I143" s="8"/>
      <c r="J143" s="8"/>
      <c r="K143" s="8"/>
      <c r="L143" s="8"/>
      <c r="M143" s="334" t="s">
        <v>63</v>
      </c>
      <c r="N143" s="333">
        <v>119.755</v>
      </c>
      <c r="O143" s="8">
        <v>119.755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925</v>
      </c>
      <c r="C144" s="211" t="s">
        <v>926</v>
      </c>
      <c r="D144" s="8" t="s">
        <v>927</v>
      </c>
      <c r="E144" s="8" t="s">
        <v>928</v>
      </c>
      <c r="F144" s="8" t="s">
        <v>929</v>
      </c>
      <c r="G144" s="8"/>
      <c r="H144" s="8"/>
      <c r="I144" s="8"/>
      <c r="J144" s="8"/>
      <c r="K144" s="8"/>
      <c r="L144" s="8"/>
      <c r="M144" s="334" t="s">
        <v>63</v>
      </c>
      <c r="N144" s="333">
        <v>119.74930000000001</v>
      </c>
      <c r="O144" s="8">
        <v>119.74930000000001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931</v>
      </c>
      <c r="C145" s="211" t="s">
        <v>932</v>
      </c>
      <c r="D145" s="8" t="s">
        <v>933</v>
      </c>
      <c r="E145" s="8" t="s">
        <v>934</v>
      </c>
      <c r="F145" s="8" t="s">
        <v>935</v>
      </c>
      <c r="G145" s="8"/>
      <c r="H145" s="8"/>
      <c r="I145" s="8"/>
      <c r="J145" s="8"/>
      <c r="K145" s="8"/>
      <c r="L145" s="8"/>
      <c r="M145" s="334" t="s">
        <v>63</v>
      </c>
      <c r="N145" s="333">
        <v>119.74979999999999</v>
      </c>
      <c r="O145" s="8">
        <v>119.74979999999999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937</v>
      </c>
      <c r="C146" s="211" t="s">
        <v>938</v>
      </c>
      <c r="D146" s="8" t="s">
        <v>939</v>
      </c>
      <c r="E146" s="8" t="s">
        <v>940</v>
      </c>
      <c r="F146" s="8" t="s">
        <v>941</v>
      </c>
      <c r="G146" s="8"/>
      <c r="H146" s="8"/>
      <c r="I146" s="8"/>
      <c r="J146" s="8"/>
      <c r="K146" s="8"/>
      <c r="L146" s="8"/>
      <c r="M146" s="334" t="s">
        <v>63</v>
      </c>
      <c r="N146" s="333">
        <v>119.7466</v>
      </c>
      <c r="O146" s="8">
        <v>119.7466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943</v>
      </c>
      <c r="C147" s="211" t="s">
        <v>944</v>
      </c>
      <c r="D147" s="8" t="s">
        <v>945</v>
      </c>
      <c r="E147" s="8" t="s">
        <v>946</v>
      </c>
      <c r="F147" s="8" t="s">
        <v>947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949</v>
      </c>
      <c r="C148" s="211" t="s">
        <v>950</v>
      </c>
      <c r="D148" s="8" t="s">
        <v>951</v>
      </c>
      <c r="E148" s="8" t="s">
        <v>952</v>
      </c>
      <c r="F148" s="8" t="s">
        <v>953</v>
      </c>
      <c r="G148" s="8"/>
      <c r="H148" s="8"/>
      <c r="I148" s="8"/>
      <c r="J148" s="8"/>
      <c r="K148" s="8"/>
      <c r="L148" s="8"/>
      <c r="M148" s="334" t="s">
        <v>63</v>
      </c>
      <c r="N148" s="333">
        <v>119.7539</v>
      </c>
      <c r="O148" s="8">
        <v>119.7539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955</v>
      </c>
      <c r="C149" s="211" t="s">
        <v>956</v>
      </c>
      <c r="D149" s="8" t="s">
        <v>957</v>
      </c>
      <c r="E149" s="8" t="s">
        <v>958</v>
      </c>
      <c r="F149" s="8" t="s">
        <v>959</v>
      </c>
      <c r="G149" s="8"/>
      <c r="H149" s="8"/>
      <c r="I149" s="8"/>
      <c r="J149" s="8"/>
      <c r="K149" s="8"/>
      <c r="L149" s="8"/>
      <c r="M149" s="334" t="s">
        <v>63</v>
      </c>
      <c r="N149" s="333">
        <v>119.74760000000001</v>
      </c>
      <c r="O149" s="8">
        <v>119.74760000000001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961</v>
      </c>
      <c r="C150" s="211" t="s">
        <v>962</v>
      </c>
      <c r="D150" s="8" t="s">
        <v>963</v>
      </c>
      <c r="E150" s="8" t="s">
        <v>964</v>
      </c>
      <c r="F150" s="8" t="s">
        <v>965</v>
      </c>
      <c r="G150" s="8"/>
      <c r="H150" s="8"/>
      <c r="I150" s="8"/>
      <c r="J150" s="8"/>
      <c r="K150" s="8"/>
      <c r="L150" s="8"/>
      <c r="M150" s="334" t="s">
        <v>63</v>
      </c>
      <c r="N150" s="333">
        <v>114.56180000000001</v>
      </c>
      <c r="O150" s="8">
        <v>114.56180000000001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970</v>
      </c>
      <c r="C151" s="211" t="s">
        <v>971</v>
      </c>
      <c r="D151" s="8" t="s">
        <v>972</v>
      </c>
      <c r="E151" s="8" t="s">
        <v>973</v>
      </c>
      <c r="F151" s="8" t="s">
        <v>974</v>
      </c>
      <c r="G151" s="8"/>
      <c r="H151" s="8"/>
      <c r="I151" s="8"/>
      <c r="J151" s="8"/>
      <c r="K151" s="8"/>
      <c r="L151" s="8"/>
      <c r="M151" s="334" t="s">
        <v>63</v>
      </c>
      <c r="N151" s="333">
        <v>114.5613</v>
      </c>
      <c r="O151" s="8">
        <v>114.5613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976</v>
      </c>
      <c r="C152" s="211" t="s">
        <v>977</v>
      </c>
      <c r="D152" s="8" t="s">
        <v>978</v>
      </c>
      <c r="E152" s="8" t="s">
        <v>979</v>
      </c>
      <c r="F152" s="8" t="s">
        <v>980</v>
      </c>
      <c r="G152" s="8"/>
      <c r="H152" s="8"/>
      <c r="I152" s="8"/>
      <c r="J152" s="8"/>
      <c r="K152" s="8"/>
      <c r="L152" s="8"/>
      <c r="M152" s="334" t="s">
        <v>63</v>
      </c>
      <c r="N152" s="333">
        <v>114.5509</v>
      </c>
      <c r="O152" s="8">
        <v>114.5509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982</v>
      </c>
      <c r="C153" s="211" t="s">
        <v>983</v>
      </c>
      <c r="D153" s="8" t="s">
        <v>984</v>
      </c>
      <c r="E153" s="8" t="s">
        <v>985</v>
      </c>
      <c r="F153" s="8" t="s">
        <v>986</v>
      </c>
      <c r="G153" s="8"/>
      <c r="H153" s="8"/>
      <c r="I153" s="8"/>
      <c r="J153" s="8"/>
      <c r="K153" s="8"/>
      <c r="L153" s="8"/>
      <c r="M153" s="334" t="s">
        <v>63</v>
      </c>
      <c r="N153" s="333">
        <v>114.5776</v>
      </c>
      <c r="O153" s="8">
        <v>114.5776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988</v>
      </c>
      <c r="C154" s="211" t="s">
        <v>989</v>
      </c>
      <c r="D154" s="8" t="s">
        <v>990</v>
      </c>
      <c r="E154" s="8" t="s">
        <v>991</v>
      </c>
      <c r="F154" s="8" t="s">
        <v>992</v>
      </c>
      <c r="G154" s="8"/>
      <c r="H154" s="8"/>
      <c r="I154" s="8"/>
      <c r="J154" s="8"/>
      <c r="K154" s="8"/>
      <c r="L154" s="8"/>
      <c r="M154" s="334" t="s">
        <v>63</v>
      </c>
      <c r="N154" s="333">
        <v>114.54600000000001</v>
      </c>
      <c r="O154" s="8">
        <v>114.54600000000001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994</v>
      </c>
      <c r="C155" s="211" t="s">
        <v>995</v>
      </c>
      <c r="D155" s="8" t="s">
        <v>996</v>
      </c>
      <c r="E155" s="8" t="s">
        <v>997</v>
      </c>
      <c r="F155" s="8" t="s">
        <v>998</v>
      </c>
      <c r="G155" s="8"/>
      <c r="H155" s="8"/>
      <c r="I155" s="8"/>
      <c r="J155" s="8"/>
      <c r="K155" s="8"/>
      <c r="L155" s="8"/>
      <c r="M155" s="334" t="s">
        <v>63</v>
      </c>
      <c r="N155" s="333">
        <v>114.53879999999999</v>
      </c>
      <c r="O155" s="8">
        <v>114.53879999999999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1000</v>
      </c>
      <c r="C156" s="211" t="s">
        <v>1001</v>
      </c>
      <c r="D156" s="8" t="s">
        <v>1002</v>
      </c>
      <c r="E156" s="8" t="s">
        <v>1003</v>
      </c>
      <c r="F156" s="8" t="s">
        <v>1004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114.5574</v>
      </c>
      <c r="O156" s="8">
        <v>114.5574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1006</v>
      </c>
      <c r="C157" s="211" t="s">
        <v>1007</v>
      </c>
      <c r="D157" s="8" t="s">
        <v>1008</v>
      </c>
      <c r="E157" s="8" t="s">
        <v>1009</v>
      </c>
      <c r="F157" s="8" t="s">
        <v>1010</v>
      </c>
      <c r="G157" s="8"/>
      <c r="H157" s="8"/>
      <c r="I157" s="8"/>
      <c r="J157" s="8"/>
      <c r="K157" s="8"/>
      <c r="L157" s="8"/>
      <c r="M157" s="334" t="s">
        <v>63</v>
      </c>
      <c r="N157" s="333">
        <v>114.5564</v>
      </c>
      <c r="O157" s="8">
        <v>114.5564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1012</v>
      </c>
      <c r="C158" s="211" t="s">
        <v>1013</v>
      </c>
      <c r="D158" s="8" t="s">
        <v>1014</v>
      </c>
      <c r="E158" s="8" t="s">
        <v>1015</v>
      </c>
      <c r="F158" s="8" t="s">
        <v>1016</v>
      </c>
      <c r="G158" s="8"/>
      <c r="H158" s="8"/>
      <c r="I158" s="8"/>
      <c r="J158" s="8"/>
      <c r="K158" s="8"/>
      <c r="L158" s="8"/>
      <c r="M158" s="334" t="s">
        <v>63</v>
      </c>
      <c r="N158" s="333">
        <v>114.539</v>
      </c>
      <c r="O158" s="8">
        <v>114.539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1018</v>
      </c>
      <c r="C159" s="211" t="s">
        <v>1019</v>
      </c>
      <c r="D159" s="8" t="s">
        <v>1020</v>
      </c>
      <c r="E159" s="8" t="s">
        <v>1021</v>
      </c>
      <c r="F159" s="8" t="s">
        <v>1022</v>
      </c>
      <c r="G159" s="8"/>
      <c r="H159" s="8"/>
      <c r="I159" s="8"/>
      <c r="J159" s="8"/>
      <c r="K159" s="8"/>
      <c r="L159" s="8"/>
      <c r="M159" s="334" t="s">
        <v>63</v>
      </c>
      <c r="N159" s="333">
        <v>114.5806</v>
      </c>
      <c r="O159" s="8">
        <v>114.5806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1024</v>
      </c>
      <c r="C160" s="211" t="s">
        <v>1025</v>
      </c>
      <c r="D160" s="8" t="s">
        <v>1026</v>
      </c>
      <c r="E160" s="8" t="s">
        <v>1027</v>
      </c>
      <c r="F160" s="8" t="s">
        <v>1028</v>
      </c>
      <c r="G160" s="8"/>
      <c r="H160" s="8"/>
      <c r="I160" s="8"/>
      <c r="J160" s="8"/>
      <c r="K160" s="8"/>
      <c r="L160" s="8"/>
      <c r="M160" s="334" t="s">
        <v>63</v>
      </c>
      <c r="N160" s="333">
        <v>119.74930000000001</v>
      </c>
      <c r="O160" s="8">
        <v>119.74930000000001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1030</v>
      </c>
      <c r="C161" s="211" t="s">
        <v>1031</v>
      </c>
      <c r="D161" s="8" t="s">
        <v>1032</v>
      </c>
      <c r="E161" s="8" t="s">
        <v>1033</v>
      </c>
      <c r="F161" s="8" t="s">
        <v>1034</v>
      </c>
      <c r="G161" s="8"/>
      <c r="H161" s="8"/>
      <c r="I161" s="8"/>
      <c r="J161" s="8"/>
      <c r="K161" s="8"/>
      <c r="L161" s="8"/>
      <c r="M161" s="334" t="s">
        <v>63</v>
      </c>
      <c r="N161" s="333">
        <v>119.7458</v>
      </c>
      <c r="O161" s="8">
        <v>119.7458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1036</v>
      </c>
      <c r="C162" s="211" t="s">
        <v>1037</v>
      </c>
      <c r="D162" s="8" t="s">
        <v>1038</v>
      </c>
      <c r="E162" s="8" t="s">
        <v>1039</v>
      </c>
      <c r="F162" s="8" t="s">
        <v>1040</v>
      </c>
      <c r="G162" s="8"/>
      <c r="H162" s="8"/>
      <c r="I162" s="8"/>
      <c r="J162" s="8"/>
      <c r="K162" s="8"/>
      <c r="L162" s="8"/>
      <c r="M162" s="334" t="s">
        <v>63</v>
      </c>
      <c r="N162" s="333">
        <v>119.74809999999999</v>
      </c>
      <c r="O162" s="8">
        <v>119.74809999999999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1042</v>
      </c>
      <c r="C163" s="211" t="s">
        <v>1043</v>
      </c>
      <c r="D163" s="8" t="s">
        <v>1044</v>
      </c>
      <c r="E163" s="8" t="s">
        <v>1045</v>
      </c>
      <c r="F163" s="8" t="s">
        <v>1046</v>
      </c>
      <c r="G163" s="8"/>
      <c r="H163" s="8"/>
      <c r="I163" s="8"/>
      <c r="J163" s="8"/>
      <c r="K163" s="8"/>
      <c r="L163" s="8"/>
      <c r="M163" s="334" t="s">
        <v>63</v>
      </c>
      <c r="N163" s="333">
        <v>119.75320000000001</v>
      </c>
      <c r="O163" s="8">
        <v>119.75320000000001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1048</v>
      </c>
      <c r="C164" s="211" t="s">
        <v>1049</v>
      </c>
      <c r="D164" s="8" t="s">
        <v>1050</v>
      </c>
      <c r="E164" s="8" t="s">
        <v>1051</v>
      </c>
      <c r="F164" s="8" t="s">
        <v>1052</v>
      </c>
      <c r="G164" s="8"/>
      <c r="H164" s="8"/>
      <c r="I164" s="8"/>
      <c r="J164" s="8"/>
      <c r="K164" s="8"/>
      <c r="L164" s="8"/>
      <c r="M164" s="334" t="s">
        <v>63</v>
      </c>
      <c r="N164" s="333">
        <v>119.75530000000001</v>
      </c>
      <c r="O164" s="8">
        <v>119.75530000000001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1054</v>
      </c>
      <c r="C165" s="211" t="s">
        <v>1055</v>
      </c>
      <c r="D165" s="8" t="s">
        <v>1056</v>
      </c>
      <c r="E165" s="8" t="s">
        <v>1057</v>
      </c>
      <c r="F165" s="8" t="s">
        <v>1058</v>
      </c>
      <c r="G165" s="8"/>
      <c r="H165" s="8"/>
      <c r="I165" s="8"/>
      <c r="J165" s="8"/>
      <c r="K165" s="8"/>
      <c r="L165" s="8"/>
      <c r="M165" s="334" t="s">
        <v>63</v>
      </c>
      <c r="N165" s="333">
        <v>119.752</v>
      </c>
      <c r="O165" s="8">
        <v>119.752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1060</v>
      </c>
      <c r="C166" s="211" t="s">
        <v>1061</v>
      </c>
      <c r="D166" s="8" t="s">
        <v>1062</v>
      </c>
      <c r="E166" s="8" t="s">
        <v>1063</v>
      </c>
      <c r="F166" s="8" t="s">
        <v>1064</v>
      </c>
      <c r="G166" s="8"/>
      <c r="H166" s="8"/>
      <c r="I166" s="8"/>
      <c r="J166" s="8"/>
      <c r="K166" s="8"/>
      <c r="L166" s="8"/>
      <c r="M166" s="334" t="s">
        <v>63</v>
      </c>
      <c r="N166" s="333">
        <v>119.7505</v>
      </c>
      <c r="O166" s="8">
        <v>119.7505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1066</v>
      </c>
      <c r="C167" s="211" t="s">
        <v>1067</v>
      </c>
      <c r="D167" s="8" t="s">
        <v>1068</v>
      </c>
      <c r="E167" s="8" t="s">
        <v>1069</v>
      </c>
      <c r="F167" s="8" t="s">
        <v>1070</v>
      </c>
      <c r="G167" s="8"/>
      <c r="H167" s="8"/>
      <c r="I167" s="8"/>
      <c r="J167" s="8"/>
      <c r="K167" s="8"/>
      <c r="L167" s="8"/>
      <c r="M167" s="334" t="s">
        <v>63</v>
      </c>
      <c r="N167" s="333">
        <v>119.7512</v>
      </c>
      <c r="O167" s="8">
        <v>119.7512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1072</v>
      </c>
      <c r="C168" s="211" t="s">
        <v>1073</v>
      </c>
      <c r="D168" s="8" t="s">
        <v>1074</v>
      </c>
      <c r="E168" s="8" t="s">
        <v>1075</v>
      </c>
      <c r="F168" s="8" t="s">
        <v>1076</v>
      </c>
      <c r="G168" s="8"/>
      <c r="H168" s="8"/>
      <c r="I168" s="8"/>
      <c r="J168" s="8"/>
      <c r="K168" s="8"/>
      <c r="L168" s="8"/>
      <c r="M168" s="334" t="s">
        <v>63</v>
      </c>
      <c r="N168" s="333">
        <v>119.7503</v>
      </c>
      <c r="O168" s="8">
        <v>119.7503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1078</v>
      </c>
      <c r="C169" s="211" t="s">
        <v>1079</v>
      </c>
      <c r="D169" s="8" t="s">
        <v>1080</v>
      </c>
      <c r="E169" s="8" t="s">
        <v>1081</v>
      </c>
      <c r="F169" s="8" t="s">
        <v>1082</v>
      </c>
      <c r="G169" s="8"/>
      <c r="H169" s="8"/>
      <c r="I169" s="8"/>
      <c r="J169" s="8"/>
      <c r="K169" s="8"/>
      <c r="L169" s="8"/>
      <c r="M169" s="334" t="s">
        <v>63</v>
      </c>
      <c r="N169" s="333">
        <v>119.7505</v>
      </c>
      <c r="O169" s="8">
        <v>119.7505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1084</v>
      </c>
      <c r="C170" s="211" t="s">
        <v>1085</v>
      </c>
      <c r="D170" s="8" t="s">
        <v>1086</v>
      </c>
      <c r="E170" s="8" t="s">
        <v>1087</v>
      </c>
      <c r="F170" s="8" t="s">
        <v>1088</v>
      </c>
      <c r="G170" s="8"/>
      <c r="H170" s="8"/>
      <c r="I170" s="8"/>
      <c r="J170" s="8"/>
      <c r="K170" s="8"/>
      <c r="L170" s="8"/>
      <c r="M170" s="334" t="s">
        <v>63</v>
      </c>
      <c r="N170" s="333">
        <v>119.75830000000001</v>
      </c>
      <c r="O170" s="8">
        <v>119.75830000000001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1090</v>
      </c>
      <c r="C171" s="211" t="s">
        <v>1091</v>
      </c>
      <c r="D171" s="8" t="s">
        <v>1092</v>
      </c>
      <c r="E171" s="8" t="s">
        <v>1093</v>
      </c>
      <c r="F171" s="8" t="s">
        <v>1094</v>
      </c>
      <c r="G171" s="8"/>
      <c r="H171" s="8"/>
      <c r="I171" s="8"/>
      <c r="J171" s="8"/>
      <c r="K171" s="8"/>
      <c r="L171" s="8"/>
      <c r="M171" s="334" t="s">
        <v>63</v>
      </c>
      <c r="N171" s="333">
        <v>119.7469</v>
      </c>
      <c r="O171" s="8">
        <v>119.7469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1096</v>
      </c>
      <c r="C172" s="211" t="s">
        <v>1097</v>
      </c>
      <c r="D172" s="8" t="s">
        <v>1098</v>
      </c>
      <c r="E172" s="8" t="s">
        <v>1099</v>
      </c>
      <c r="F172" s="8" t="s">
        <v>1100</v>
      </c>
      <c r="G172" s="8"/>
      <c r="H172" s="8"/>
      <c r="I172" s="8"/>
      <c r="J172" s="8"/>
      <c r="K172" s="8"/>
      <c r="L172" s="8"/>
      <c r="M172" s="334" t="s">
        <v>63</v>
      </c>
      <c r="N172" s="333">
        <v>119.7547</v>
      </c>
      <c r="O172" s="8">
        <v>119.7547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1102</v>
      </c>
      <c r="C173" s="211" t="s">
        <v>1103</v>
      </c>
      <c r="D173" s="8" t="s">
        <v>1104</v>
      </c>
      <c r="E173" s="8" t="s">
        <v>1105</v>
      </c>
      <c r="F173" s="8" t="s">
        <v>1106</v>
      </c>
      <c r="G173" s="8"/>
      <c r="H173" s="8"/>
      <c r="I173" s="8"/>
      <c r="J173" s="8"/>
      <c r="K173" s="8"/>
      <c r="L173" s="8"/>
      <c r="M173" s="334" t="s">
        <v>63</v>
      </c>
      <c r="N173" s="333">
        <v>119.7581</v>
      </c>
      <c r="O173" s="8">
        <v>119.7581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1108</v>
      </c>
      <c r="C174" s="211" t="s">
        <v>1109</v>
      </c>
      <c r="D174" s="8" t="s">
        <v>1110</v>
      </c>
      <c r="E174" s="8" t="s">
        <v>1111</v>
      </c>
      <c r="F174" s="8" t="s">
        <v>1112</v>
      </c>
      <c r="G174" s="8"/>
      <c r="H174" s="8"/>
      <c r="I174" s="8"/>
      <c r="J174" s="8"/>
      <c r="K174" s="8"/>
      <c r="L174" s="8"/>
      <c r="M174" s="334" t="s">
        <v>63</v>
      </c>
      <c r="N174" s="333">
        <v>119.75230000000001</v>
      </c>
      <c r="O174" s="8">
        <v>119.75230000000001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1114</v>
      </c>
      <c r="C175" s="211" t="s">
        <v>1115</v>
      </c>
      <c r="D175" s="8" t="s">
        <v>1116</v>
      </c>
      <c r="E175" s="8" t="s">
        <v>1117</v>
      </c>
      <c r="F175" s="8" t="s">
        <v>1118</v>
      </c>
      <c r="G175" s="8"/>
      <c r="H175" s="8"/>
      <c r="I175" s="8"/>
      <c r="J175" s="8"/>
      <c r="K175" s="8"/>
      <c r="L175" s="8"/>
      <c r="M175" s="334" t="s">
        <v>63</v>
      </c>
      <c r="N175" s="333">
        <v>119.7492</v>
      </c>
      <c r="O175" s="8">
        <v>119.7492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1120</v>
      </c>
      <c r="C176" s="211" t="s">
        <v>1121</v>
      </c>
      <c r="D176" s="8" t="s">
        <v>1122</v>
      </c>
      <c r="E176" s="8" t="s">
        <v>1123</v>
      </c>
      <c r="F176" s="8" t="s">
        <v>1124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119.74639999999999</v>
      </c>
      <c r="O176" s="8">
        <v>119.74639999999999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1126</v>
      </c>
      <c r="C177" s="211" t="s">
        <v>1127</v>
      </c>
      <c r="D177" s="8" t="s">
        <v>1128</v>
      </c>
      <c r="E177" s="8" t="s">
        <v>1129</v>
      </c>
      <c r="F177" s="8" t="s">
        <v>1130</v>
      </c>
      <c r="G177" s="8"/>
      <c r="H177" s="8"/>
      <c r="I177" s="8"/>
      <c r="J177" s="8"/>
      <c r="K177" s="8"/>
      <c r="L177" s="8"/>
      <c r="M177" s="334" t="s">
        <v>63</v>
      </c>
      <c r="N177" s="333">
        <v>119.7467</v>
      </c>
      <c r="O177" s="8">
        <v>119.7467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1132</v>
      </c>
      <c r="C178" s="211" t="s">
        <v>1133</v>
      </c>
      <c r="D178" s="8" t="s">
        <v>1134</v>
      </c>
      <c r="E178" s="8" t="s">
        <v>1135</v>
      </c>
      <c r="F178" s="8" t="s">
        <v>1136</v>
      </c>
      <c r="G178" s="8"/>
      <c r="H178" s="8"/>
      <c r="I178" s="8"/>
      <c r="J178" s="8"/>
      <c r="K178" s="8"/>
      <c r="L178" s="8"/>
      <c r="M178" s="334" t="s">
        <v>63</v>
      </c>
      <c r="N178" s="333">
        <v>119.7548</v>
      </c>
      <c r="O178" s="8">
        <v>119.7548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1138</v>
      </c>
      <c r="C179" s="211" t="s">
        <v>1139</v>
      </c>
      <c r="D179" s="8" t="s">
        <v>1140</v>
      </c>
      <c r="E179" s="8" t="s">
        <v>1141</v>
      </c>
      <c r="F179" s="8" t="s">
        <v>1142</v>
      </c>
      <c r="G179" s="8"/>
      <c r="H179" s="8"/>
      <c r="I179" s="8"/>
      <c r="J179" s="8"/>
      <c r="K179" s="8"/>
      <c r="L179" s="8"/>
      <c r="M179" s="334" t="s">
        <v>63</v>
      </c>
      <c r="N179" s="333">
        <v>119.7593</v>
      </c>
      <c r="O179" s="8">
        <v>119.7593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1144</v>
      </c>
      <c r="C180" s="211" t="s">
        <v>1145</v>
      </c>
      <c r="D180" s="8" t="s">
        <v>1146</v>
      </c>
      <c r="E180" s="8" t="s">
        <v>1147</v>
      </c>
      <c r="F180" s="8" t="s">
        <v>1148</v>
      </c>
      <c r="G180" s="8"/>
      <c r="H180" s="8"/>
      <c r="I180" s="8"/>
      <c r="J180" s="8"/>
      <c r="K180" s="8"/>
      <c r="L180" s="8"/>
      <c r="M180" s="334" t="s">
        <v>63</v>
      </c>
      <c r="N180" s="333">
        <v>119.75360000000001</v>
      </c>
      <c r="O180" s="8">
        <v>119.75360000000001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1150</v>
      </c>
      <c r="C181" s="211" t="s">
        <v>1151</v>
      </c>
      <c r="D181" s="8" t="s">
        <v>1152</v>
      </c>
      <c r="E181" s="8" t="s">
        <v>1153</v>
      </c>
      <c r="F181" s="8" t="s">
        <v>1154</v>
      </c>
      <c r="G181" s="8"/>
      <c r="H181" s="8"/>
      <c r="I181" s="8"/>
      <c r="J181" s="8"/>
      <c r="K181" s="8"/>
      <c r="L181" s="8"/>
      <c r="M181" s="334" t="s">
        <v>63</v>
      </c>
      <c r="N181" s="333">
        <v>119.752</v>
      </c>
      <c r="O181" s="8">
        <v>119.752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1156</v>
      </c>
      <c r="C182" s="211" t="s">
        <v>1157</v>
      </c>
      <c r="D182" s="8" t="s">
        <v>1158</v>
      </c>
      <c r="E182" s="8" t="s">
        <v>1159</v>
      </c>
      <c r="F182" s="8" t="s">
        <v>1160</v>
      </c>
      <c r="G182" s="8"/>
      <c r="H182" s="8"/>
      <c r="I182" s="8"/>
      <c r="J182" s="8"/>
      <c r="K182" s="8"/>
      <c r="L182" s="8"/>
      <c r="M182" s="334" t="s">
        <v>63</v>
      </c>
      <c r="N182" s="333">
        <v>119.7516</v>
      </c>
      <c r="O182" s="8">
        <v>119.7516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1162</v>
      </c>
      <c r="C183" s="211" t="s">
        <v>1163</v>
      </c>
      <c r="D183" s="8" t="s">
        <v>1164</v>
      </c>
      <c r="E183" s="8" t="s">
        <v>1165</v>
      </c>
      <c r="F183" s="8" t="s">
        <v>1166</v>
      </c>
      <c r="G183" s="8"/>
      <c r="H183" s="8"/>
      <c r="I183" s="8"/>
      <c r="J183" s="8"/>
      <c r="K183" s="8"/>
      <c r="L183" s="8"/>
      <c r="M183" s="334" t="s">
        <v>63</v>
      </c>
      <c r="N183" s="333">
        <v>116.7552</v>
      </c>
      <c r="O183" s="8">
        <v>116.7552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1169</v>
      </c>
      <c r="C184" s="211" t="s">
        <v>1170</v>
      </c>
      <c r="D184" s="8" t="s">
        <v>1171</v>
      </c>
      <c r="E184" s="8" t="s">
        <v>1172</v>
      </c>
      <c r="F184" s="8" t="s">
        <v>1173</v>
      </c>
      <c r="G184" s="8"/>
      <c r="H184" s="8"/>
      <c r="I184" s="8"/>
      <c r="J184" s="8"/>
      <c r="K184" s="8"/>
      <c r="L184" s="8"/>
      <c r="M184" s="334" t="s">
        <v>63</v>
      </c>
      <c r="N184" s="333">
        <v>116.7499</v>
      </c>
      <c r="O184" s="8">
        <v>116.7499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1175</v>
      </c>
      <c r="C185" s="211" t="s">
        <v>1176</v>
      </c>
      <c r="D185" s="8" t="s">
        <v>1177</v>
      </c>
      <c r="E185" s="8" t="s">
        <v>1178</v>
      </c>
      <c r="F185" s="8" t="s">
        <v>1179</v>
      </c>
      <c r="G185" s="8"/>
      <c r="H185" s="8"/>
      <c r="I185" s="8"/>
      <c r="J185" s="8"/>
      <c r="K185" s="8"/>
      <c r="L185" s="8"/>
      <c r="M185" s="334" t="s">
        <v>63</v>
      </c>
      <c r="N185" s="333">
        <v>116.7543</v>
      </c>
      <c r="O185" s="8">
        <v>116.7543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1181</v>
      </c>
      <c r="C186" s="211" t="s">
        <v>1182</v>
      </c>
      <c r="D186" s="8" t="s">
        <v>1183</v>
      </c>
      <c r="E186" s="8" t="s">
        <v>1184</v>
      </c>
      <c r="F186" s="8" t="s">
        <v>1185</v>
      </c>
      <c r="G186" s="8"/>
      <c r="H186" s="8"/>
      <c r="I186" s="8"/>
      <c r="J186" s="8"/>
      <c r="K186" s="8"/>
      <c r="L186" s="8"/>
      <c r="M186" s="334" t="s">
        <v>63</v>
      </c>
      <c r="N186" s="333">
        <v>116.7441</v>
      </c>
      <c r="O186" s="8">
        <v>116.7441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1187</v>
      </c>
      <c r="C187" s="211" t="s">
        <v>1188</v>
      </c>
      <c r="D187" s="8" t="s">
        <v>1189</v>
      </c>
      <c r="E187" s="8" t="s">
        <v>1190</v>
      </c>
      <c r="F187" s="8" t="s">
        <v>1191</v>
      </c>
      <c r="G187" s="8"/>
      <c r="H187" s="8"/>
      <c r="I187" s="8"/>
      <c r="J187" s="8"/>
      <c r="K187" s="8"/>
      <c r="L187" s="8"/>
      <c r="M187" s="334" t="s">
        <v>63</v>
      </c>
      <c r="N187" s="333">
        <v>116.7512</v>
      </c>
      <c r="O187" s="8">
        <v>116.7512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1193</v>
      </c>
      <c r="C188" s="211" t="s">
        <v>1194</v>
      </c>
      <c r="D188" s="8" t="s">
        <v>1195</v>
      </c>
      <c r="E188" s="8" t="s">
        <v>1196</v>
      </c>
      <c r="F188" s="8" t="s">
        <v>1197</v>
      </c>
      <c r="G188" s="8"/>
      <c r="H188" s="8"/>
      <c r="I188" s="8"/>
      <c r="J188" s="8"/>
      <c r="K188" s="8"/>
      <c r="L188" s="8"/>
      <c r="M188" s="334" t="s">
        <v>63</v>
      </c>
      <c r="N188" s="333">
        <v>116.7574</v>
      </c>
      <c r="O188" s="8">
        <v>116.7574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1199</v>
      </c>
      <c r="C189" s="211" t="s">
        <v>1200</v>
      </c>
      <c r="D189" s="8" t="s">
        <v>1201</v>
      </c>
      <c r="E189" s="8" t="s">
        <v>1202</v>
      </c>
      <c r="F189" s="8" t="s">
        <v>1203</v>
      </c>
      <c r="G189" s="8"/>
      <c r="H189" s="8"/>
      <c r="I189" s="8"/>
      <c r="J189" s="8"/>
      <c r="K189" s="8"/>
      <c r="L189" s="8"/>
      <c r="M189" s="334" t="s">
        <v>63</v>
      </c>
      <c r="N189" s="333">
        <v>116.7471</v>
      </c>
      <c r="O189" s="8">
        <v>116.7471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1205</v>
      </c>
      <c r="C190" s="211" t="s">
        <v>1206</v>
      </c>
      <c r="D190" s="8" t="s">
        <v>1207</v>
      </c>
      <c r="E190" s="8" t="s">
        <v>1208</v>
      </c>
      <c r="F190" s="8" t="s">
        <v>1209</v>
      </c>
      <c r="G190" s="8"/>
      <c r="H190" s="8"/>
      <c r="I190" s="8"/>
      <c r="J190" s="8"/>
      <c r="K190" s="8"/>
      <c r="L190" s="8"/>
      <c r="M190" s="334" t="s">
        <v>63</v>
      </c>
      <c r="N190" s="333">
        <v>116.7321</v>
      </c>
      <c r="O190" s="8">
        <v>116.7321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1211</v>
      </c>
      <c r="C191" s="211" t="s">
        <v>1212</v>
      </c>
      <c r="D191" s="8" t="s">
        <v>1213</v>
      </c>
      <c r="E191" s="8" t="s">
        <v>1214</v>
      </c>
      <c r="F191" s="8" t="s">
        <v>1215</v>
      </c>
      <c r="G191" s="8"/>
      <c r="H191" s="8"/>
      <c r="I191" s="8"/>
      <c r="J191" s="8"/>
      <c r="K191" s="8"/>
      <c r="L191" s="8"/>
      <c r="M191" s="334" t="s">
        <v>63</v>
      </c>
      <c r="N191" s="333">
        <v>116.7405</v>
      </c>
      <c r="O191" s="8">
        <v>116.7405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1217</v>
      </c>
      <c r="C192" s="211" t="s">
        <v>1218</v>
      </c>
      <c r="D192" s="8" t="s">
        <v>1219</v>
      </c>
      <c r="E192" s="8" t="s">
        <v>1220</v>
      </c>
      <c r="F192" s="8" t="s">
        <v>1221</v>
      </c>
      <c r="G192" s="8"/>
      <c r="H192" s="8"/>
      <c r="I192" s="8"/>
      <c r="J192" s="8"/>
      <c r="K192" s="8"/>
      <c r="L192" s="8"/>
      <c r="M192" s="334" t="s">
        <v>63</v>
      </c>
      <c r="N192" s="333">
        <v>116.75069999999999</v>
      </c>
      <c r="O192" s="8">
        <v>116.75069999999999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1224</v>
      </c>
      <c r="C193" s="211" t="s">
        <v>1225</v>
      </c>
      <c r="D193" s="8" t="s">
        <v>1226</v>
      </c>
      <c r="E193" s="8" t="s">
        <v>1227</v>
      </c>
      <c r="F193" s="8" t="s">
        <v>1228</v>
      </c>
      <c r="G193" s="8"/>
      <c r="H193" s="8"/>
      <c r="I193" s="8"/>
      <c r="J193" s="8"/>
      <c r="K193" s="8"/>
      <c r="L193" s="8"/>
      <c r="M193" s="334" t="s">
        <v>63</v>
      </c>
      <c r="N193" s="333">
        <v>116.7419</v>
      </c>
      <c r="O193" s="8">
        <v>116.7419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1231</v>
      </c>
      <c r="C194" s="211" t="s">
        <v>1232</v>
      </c>
      <c r="D194" s="8" t="s">
        <v>1233</v>
      </c>
      <c r="E194" s="8" t="s">
        <v>1234</v>
      </c>
      <c r="F194" s="8" t="s">
        <v>1235</v>
      </c>
      <c r="G194" s="8"/>
      <c r="H194" s="8"/>
      <c r="I194" s="8"/>
      <c r="J194" s="8"/>
      <c r="K194" s="8"/>
      <c r="L194" s="8"/>
      <c r="M194" s="334" t="s">
        <v>63</v>
      </c>
      <c r="N194" s="333">
        <v>116.74639999999999</v>
      </c>
      <c r="O194" s="8">
        <v>116.74639999999999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1238</v>
      </c>
      <c r="C195" s="211" t="s">
        <v>1239</v>
      </c>
      <c r="D195" s="8" t="s">
        <v>1240</v>
      </c>
      <c r="E195" s="8" t="s">
        <v>1241</v>
      </c>
      <c r="F195" s="8" t="s">
        <v>1242</v>
      </c>
      <c r="G195" s="8"/>
      <c r="H195" s="8"/>
      <c r="I195" s="8"/>
      <c r="J195" s="8"/>
      <c r="K195" s="8"/>
      <c r="L195" s="8"/>
      <c r="M195" s="334" t="s">
        <v>63</v>
      </c>
      <c r="N195" s="333">
        <v>116.754</v>
      </c>
      <c r="O195" s="8">
        <v>116.754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1245</v>
      </c>
      <c r="C196" s="211" t="s">
        <v>1246</v>
      </c>
      <c r="D196" s="8" t="s">
        <v>1247</v>
      </c>
      <c r="E196" s="8" t="s">
        <v>1248</v>
      </c>
      <c r="F196" s="8" t="s">
        <v>1249</v>
      </c>
      <c r="G196" s="8"/>
      <c r="H196" s="8"/>
      <c r="I196" s="8"/>
      <c r="J196" s="8"/>
      <c r="K196" s="8"/>
      <c r="L196" s="8"/>
      <c r="M196" s="334" t="s">
        <v>63</v>
      </c>
      <c r="N196" s="333">
        <v>116.7474</v>
      </c>
      <c r="O196" s="8">
        <v>116.7474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1251</v>
      </c>
      <c r="C197" s="211" t="s">
        <v>1252</v>
      </c>
      <c r="D197" s="8" t="s">
        <v>1253</v>
      </c>
      <c r="E197" s="8" t="s">
        <v>1254</v>
      </c>
      <c r="F197" s="8" t="s">
        <v>1255</v>
      </c>
      <c r="G197" s="8"/>
      <c r="H197" s="8"/>
      <c r="I197" s="8"/>
      <c r="J197" s="8"/>
      <c r="K197" s="8"/>
      <c r="L197" s="8"/>
      <c r="M197" s="334" t="s">
        <v>63</v>
      </c>
      <c r="N197" s="333">
        <v>116.7423</v>
      </c>
      <c r="O197" s="8">
        <v>116.7423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1257</v>
      </c>
      <c r="C198" s="211" t="s">
        <v>1258</v>
      </c>
      <c r="D198" s="8" t="s">
        <v>1259</v>
      </c>
      <c r="E198" s="8" t="s">
        <v>1260</v>
      </c>
      <c r="F198" s="8" t="s">
        <v>1261</v>
      </c>
      <c r="G198" s="8"/>
      <c r="H198" s="8"/>
      <c r="I198" s="8"/>
      <c r="J198" s="8"/>
      <c r="K198" s="8"/>
      <c r="L198" s="8"/>
      <c r="M198" s="334" t="s">
        <v>63</v>
      </c>
      <c r="N198" s="333">
        <v>116.7448</v>
      </c>
      <c r="O198" s="8">
        <v>116.7448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1263</v>
      </c>
      <c r="C199" s="211" t="s">
        <v>1264</v>
      </c>
      <c r="D199" s="8" t="s">
        <v>1265</v>
      </c>
      <c r="E199" s="8" t="s">
        <v>1266</v>
      </c>
      <c r="F199" s="8" t="s">
        <v>1267</v>
      </c>
      <c r="G199" s="8"/>
      <c r="H199" s="8"/>
      <c r="I199" s="8"/>
      <c r="J199" s="8"/>
      <c r="K199" s="8"/>
      <c r="L199" s="8"/>
      <c r="M199" s="334" t="s">
        <v>63</v>
      </c>
      <c r="N199" s="333">
        <v>116.7542</v>
      </c>
      <c r="O199" s="8">
        <v>116.7542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1269</v>
      </c>
      <c r="C200" s="211" t="s">
        <v>1270</v>
      </c>
      <c r="D200" s="8" t="s">
        <v>1271</v>
      </c>
      <c r="E200" s="8" t="s">
        <v>1272</v>
      </c>
      <c r="F200" s="8" t="s">
        <v>1273</v>
      </c>
      <c r="G200" s="8"/>
      <c r="H200" s="8"/>
      <c r="I200" s="8"/>
      <c r="J200" s="8"/>
      <c r="K200" s="8"/>
      <c r="L200" s="8"/>
      <c r="M200" s="334" t="s">
        <v>63</v>
      </c>
      <c r="N200" s="333">
        <v>116.7452</v>
      </c>
      <c r="O200" s="8">
        <v>116.7452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1275</v>
      </c>
      <c r="C201" s="211" t="s">
        <v>1276</v>
      </c>
      <c r="D201" s="8" t="s">
        <v>1277</v>
      </c>
      <c r="E201" s="8" t="s">
        <v>1278</v>
      </c>
      <c r="F201" s="8" t="s">
        <v>1279</v>
      </c>
      <c r="G201" s="8"/>
      <c r="H201" s="8"/>
      <c r="I201" s="8"/>
      <c r="J201" s="8"/>
      <c r="K201" s="8"/>
      <c r="L201" s="8"/>
      <c r="M201" s="334" t="s">
        <v>63</v>
      </c>
      <c r="N201" s="333">
        <v>116.7581</v>
      </c>
      <c r="O201" s="8">
        <v>116.7581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1281</v>
      </c>
      <c r="C202" s="211" t="s">
        <v>1282</v>
      </c>
      <c r="D202" s="8" t="s">
        <v>1283</v>
      </c>
      <c r="E202" s="8" t="s">
        <v>1284</v>
      </c>
      <c r="F202" s="8" t="s">
        <v>1285</v>
      </c>
      <c r="G202" s="8"/>
      <c r="H202" s="8"/>
      <c r="I202" s="8"/>
      <c r="J202" s="8"/>
      <c r="K202" s="8"/>
      <c r="L202" s="8"/>
      <c r="M202" s="334" t="s">
        <v>63</v>
      </c>
      <c r="N202" s="333">
        <v>116.76179999999999</v>
      </c>
      <c r="O202" s="8">
        <v>116.76179999999999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1287</v>
      </c>
      <c r="C203" s="211" t="s">
        <v>1288</v>
      </c>
      <c r="D203" s="8" t="s">
        <v>1289</v>
      </c>
      <c r="E203" s="8" t="s">
        <v>1290</v>
      </c>
      <c r="F203" s="8" t="s">
        <v>1291</v>
      </c>
      <c r="G203" s="8"/>
      <c r="H203" s="8"/>
      <c r="I203" s="8"/>
      <c r="J203" s="8"/>
      <c r="K203" s="8"/>
      <c r="L203" s="8"/>
      <c r="M203" s="334" t="s">
        <v>63</v>
      </c>
      <c r="N203" s="333">
        <v>116.7407</v>
      </c>
      <c r="O203" s="8">
        <v>116.7407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1293</v>
      </c>
      <c r="C204" s="211" t="s">
        <v>1294</v>
      </c>
      <c r="D204" s="8" t="s">
        <v>1295</v>
      </c>
      <c r="E204" s="8" t="s">
        <v>1296</v>
      </c>
      <c r="F204" s="8" t="s">
        <v>1297</v>
      </c>
      <c r="G204" s="8"/>
      <c r="H204" s="8"/>
      <c r="I204" s="8"/>
      <c r="J204" s="8"/>
      <c r="K204" s="8"/>
      <c r="L204" s="8"/>
      <c r="M204" s="334" t="s">
        <v>63</v>
      </c>
      <c r="N204" s="333">
        <v>114.3674</v>
      </c>
      <c r="O204" s="8">
        <v>114.3674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1301</v>
      </c>
      <c r="C205" s="211" t="s">
        <v>1302</v>
      </c>
      <c r="D205" s="8" t="s">
        <v>1303</v>
      </c>
      <c r="E205" s="8" t="s">
        <v>1304</v>
      </c>
      <c r="F205" s="8" t="s">
        <v>1305</v>
      </c>
      <c r="G205" s="8"/>
      <c r="H205" s="8"/>
      <c r="I205" s="8"/>
      <c r="J205" s="8"/>
      <c r="K205" s="8"/>
      <c r="L205" s="8"/>
      <c r="M205" s="334" t="s">
        <v>63</v>
      </c>
      <c r="N205" s="333">
        <v>114.3656</v>
      </c>
      <c r="O205" s="8">
        <v>114.3656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1307</v>
      </c>
      <c r="C206" s="211" t="s">
        <v>1308</v>
      </c>
      <c r="D206" s="8" t="s">
        <v>1309</v>
      </c>
      <c r="E206" s="8" t="s">
        <v>1310</v>
      </c>
      <c r="F206" s="8" t="s">
        <v>1311</v>
      </c>
      <c r="G206" s="8"/>
      <c r="H206" s="8"/>
      <c r="I206" s="8"/>
      <c r="J206" s="8"/>
      <c r="K206" s="8"/>
      <c r="L206" s="8"/>
      <c r="M206" s="334" t="s">
        <v>63</v>
      </c>
      <c r="N206" s="333">
        <v>114.3592</v>
      </c>
      <c r="O206" s="8">
        <v>114.3592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1313</v>
      </c>
      <c r="C207" s="211" t="s">
        <v>1314</v>
      </c>
      <c r="D207" s="8" t="s">
        <v>1315</v>
      </c>
      <c r="E207" s="8" t="s">
        <v>1316</v>
      </c>
      <c r="F207" s="8" t="s">
        <v>1317</v>
      </c>
      <c r="G207" s="8"/>
      <c r="H207" s="8"/>
      <c r="I207" s="8"/>
      <c r="J207" s="8"/>
      <c r="K207" s="8"/>
      <c r="L207" s="8"/>
      <c r="M207" s="334" t="s">
        <v>63</v>
      </c>
      <c r="N207" s="333">
        <v>114.3826</v>
      </c>
      <c r="O207" s="8">
        <v>114.3826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1319</v>
      </c>
      <c r="C208" s="211" t="s">
        <v>1320</v>
      </c>
      <c r="D208" s="8" t="s">
        <v>1321</v>
      </c>
      <c r="E208" s="8" t="s">
        <v>1322</v>
      </c>
      <c r="F208" s="8" t="s">
        <v>1323</v>
      </c>
      <c r="G208" s="8"/>
      <c r="H208" s="8"/>
      <c r="I208" s="8"/>
      <c r="J208" s="8"/>
      <c r="K208" s="8"/>
      <c r="L208" s="8"/>
      <c r="M208" s="334" t="s">
        <v>63</v>
      </c>
      <c r="N208" s="333">
        <v>114.3441</v>
      </c>
      <c r="O208" s="8">
        <v>114.3441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1325</v>
      </c>
      <c r="C209" s="211" t="s">
        <v>1326</v>
      </c>
      <c r="D209" s="8" t="s">
        <v>1327</v>
      </c>
      <c r="E209" s="8" t="s">
        <v>1328</v>
      </c>
      <c r="F209" s="8" t="s">
        <v>1329</v>
      </c>
      <c r="G209" s="8"/>
      <c r="H209" s="8"/>
      <c r="I209" s="8"/>
      <c r="J209" s="8"/>
      <c r="K209" s="8"/>
      <c r="L209" s="8"/>
      <c r="M209" s="334" t="s">
        <v>63</v>
      </c>
      <c r="N209" s="333">
        <v>114.3503</v>
      </c>
      <c r="O209" s="8">
        <v>114.3503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1331</v>
      </c>
      <c r="C210" s="211" t="s">
        <v>1332</v>
      </c>
      <c r="D210" s="8" t="s">
        <v>1333</v>
      </c>
      <c r="E210" s="8" t="s">
        <v>1334</v>
      </c>
      <c r="F210" s="8" t="s">
        <v>1335</v>
      </c>
      <c r="G210" s="8"/>
      <c r="H210" s="8"/>
      <c r="I210" s="8"/>
      <c r="J210" s="8"/>
      <c r="K210" s="8"/>
      <c r="L210" s="8"/>
      <c r="M210" s="334" t="s">
        <v>63</v>
      </c>
      <c r="N210" s="333">
        <v>114.38639999999999</v>
      </c>
      <c r="O210" s="8">
        <v>114.38639999999999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1337</v>
      </c>
      <c r="C211" s="211" t="s">
        <v>1338</v>
      </c>
      <c r="D211" s="8" t="s">
        <v>1339</v>
      </c>
      <c r="E211" s="8" t="s">
        <v>1340</v>
      </c>
      <c r="F211" s="8" t="s">
        <v>1341</v>
      </c>
      <c r="G211" s="8"/>
      <c r="H211" s="8"/>
      <c r="I211" s="8"/>
      <c r="J211" s="8"/>
      <c r="K211" s="8"/>
      <c r="L211" s="8"/>
      <c r="M211" s="334" t="s">
        <v>63</v>
      </c>
      <c r="N211" s="333">
        <v>114.3694</v>
      </c>
      <c r="O211" s="8">
        <v>114.3694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1343</v>
      </c>
      <c r="C212" s="211" t="s">
        <v>1344</v>
      </c>
      <c r="D212" s="8" t="s">
        <v>1345</v>
      </c>
      <c r="E212" s="8" t="s">
        <v>1346</v>
      </c>
      <c r="F212" s="8" t="s">
        <v>1347</v>
      </c>
      <c r="G212" s="8"/>
      <c r="H212" s="8"/>
      <c r="I212" s="8"/>
      <c r="J212" s="8"/>
      <c r="K212" s="8"/>
      <c r="L212" s="8"/>
      <c r="M212" s="334" t="s">
        <v>63</v>
      </c>
      <c r="N212" s="333">
        <v>114.3856</v>
      </c>
      <c r="O212" s="8">
        <v>114.3856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1349</v>
      </c>
      <c r="C213" s="211" t="s">
        <v>1350</v>
      </c>
      <c r="D213" s="8" t="s">
        <v>1351</v>
      </c>
      <c r="E213" s="8" t="s">
        <v>1352</v>
      </c>
      <c r="F213" s="8" t="s">
        <v>1353</v>
      </c>
      <c r="G213" s="8"/>
      <c r="H213" s="8"/>
      <c r="I213" s="8"/>
      <c r="J213" s="8"/>
      <c r="K213" s="8"/>
      <c r="L213" s="8"/>
      <c r="M213" s="334" t="s">
        <v>63</v>
      </c>
      <c r="N213" s="333">
        <v>114.36799999999999</v>
      </c>
      <c r="O213" s="8">
        <v>114.36799999999999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1355</v>
      </c>
      <c r="C214" s="211" t="s">
        <v>1356</v>
      </c>
      <c r="D214" s="8" t="s">
        <v>1357</v>
      </c>
      <c r="E214" s="8" t="s">
        <v>1358</v>
      </c>
      <c r="F214" s="8" t="s">
        <v>1359</v>
      </c>
      <c r="G214" s="8"/>
      <c r="H214" s="8"/>
      <c r="I214" s="8"/>
      <c r="J214" s="8"/>
      <c r="K214" s="8"/>
      <c r="L214" s="8"/>
      <c r="M214" s="334" t="s">
        <v>63</v>
      </c>
      <c r="N214" s="333">
        <v>116.7444</v>
      </c>
      <c r="O214" s="8">
        <v>116.7444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1361</v>
      </c>
      <c r="C215" s="211" t="s">
        <v>1362</v>
      </c>
      <c r="D215" s="8" t="s">
        <v>1363</v>
      </c>
      <c r="E215" s="8" t="s">
        <v>1364</v>
      </c>
      <c r="F215" s="8" t="s">
        <v>1365</v>
      </c>
      <c r="G215" s="8"/>
      <c r="H215" s="8"/>
      <c r="I215" s="8"/>
      <c r="J215" s="8"/>
      <c r="K215" s="8"/>
      <c r="L215" s="8"/>
      <c r="M215" s="334" t="s">
        <v>63</v>
      </c>
      <c r="N215" s="333">
        <v>116.74079999999999</v>
      </c>
      <c r="O215" s="8">
        <v>116.74079999999999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1367</v>
      </c>
      <c r="C216" s="211" t="s">
        <v>1368</v>
      </c>
      <c r="D216" s="8" t="s">
        <v>1369</v>
      </c>
      <c r="E216" s="8" t="s">
        <v>1370</v>
      </c>
      <c r="F216" s="8" t="s">
        <v>1371</v>
      </c>
      <c r="G216" s="8"/>
      <c r="H216" s="8"/>
      <c r="I216" s="8"/>
      <c r="J216" s="8"/>
      <c r="K216" s="8"/>
      <c r="L216" s="8"/>
      <c r="M216" s="334" t="s">
        <v>63</v>
      </c>
      <c r="N216" s="333">
        <v>116.74979999999999</v>
      </c>
      <c r="O216" s="8">
        <v>116.74979999999999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1373</v>
      </c>
      <c r="C217" s="211" t="s">
        <v>1374</v>
      </c>
      <c r="D217" s="8" t="s">
        <v>1375</v>
      </c>
      <c r="E217" s="8" t="s">
        <v>1376</v>
      </c>
      <c r="F217" s="8" t="s">
        <v>1377</v>
      </c>
      <c r="G217" s="8"/>
      <c r="H217" s="8"/>
      <c r="I217" s="8"/>
      <c r="J217" s="8"/>
      <c r="K217" s="8"/>
      <c r="L217" s="8"/>
      <c r="M217" s="334" t="s">
        <v>63</v>
      </c>
      <c r="N217" s="333">
        <v>116.75539999999999</v>
      </c>
      <c r="O217" s="8">
        <v>116.75539999999999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1379</v>
      </c>
      <c r="C218" s="211" t="s">
        <v>1380</v>
      </c>
      <c r="D218" s="8" t="s">
        <v>1381</v>
      </c>
      <c r="E218" s="8" t="s">
        <v>1382</v>
      </c>
      <c r="F218" s="8" t="s">
        <v>1383</v>
      </c>
      <c r="G218" s="8"/>
      <c r="H218" s="8"/>
      <c r="I218" s="8"/>
      <c r="J218" s="8"/>
      <c r="K218" s="8"/>
      <c r="L218" s="8"/>
      <c r="M218" s="334" t="s">
        <v>63</v>
      </c>
      <c r="N218" s="333">
        <v>116.73820000000001</v>
      </c>
      <c r="O218" s="8">
        <v>116.73820000000001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1385</v>
      </c>
      <c r="C219" s="211" t="s">
        <v>1386</v>
      </c>
      <c r="D219" s="8" t="s">
        <v>1387</v>
      </c>
      <c r="E219" s="8" t="s">
        <v>1388</v>
      </c>
      <c r="F219" s="8" t="s">
        <v>1389</v>
      </c>
      <c r="G219" s="8"/>
      <c r="H219" s="8"/>
      <c r="I219" s="8"/>
      <c r="J219" s="8"/>
      <c r="K219" s="8"/>
      <c r="L219" s="8"/>
      <c r="M219" s="334" t="s">
        <v>63</v>
      </c>
      <c r="N219" s="333">
        <v>116.74339999999999</v>
      </c>
      <c r="O219" s="8">
        <v>116.74339999999999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1391</v>
      </c>
      <c r="C220" s="211" t="s">
        <v>1392</v>
      </c>
      <c r="D220" s="8" t="s">
        <v>1393</v>
      </c>
      <c r="E220" s="8" t="s">
        <v>1394</v>
      </c>
      <c r="F220" s="8" t="s">
        <v>1395</v>
      </c>
      <c r="G220" s="8"/>
      <c r="H220" s="8"/>
      <c r="I220" s="8"/>
      <c r="J220" s="8"/>
      <c r="K220" s="8"/>
      <c r="L220" s="8"/>
      <c r="M220" s="334" t="s">
        <v>63</v>
      </c>
      <c r="N220" s="333">
        <v>116.74979999999999</v>
      </c>
      <c r="O220" s="8">
        <v>116.74979999999999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1397</v>
      </c>
      <c r="C221" s="211" t="s">
        <v>1398</v>
      </c>
      <c r="D221" s="8" t="s">
        <v>1399</v>
      </c>
      <c r="E221" s="8" t="s">
        <v>1400</v>
      </c>
      <c r="F221" s="8" t="s">
        <v>1401</v>
      </c>
      <c r="G221" s="8"/>
      <c r="H221" s="8"/>
      <c r="I221" s="8"/>
      <c r="J221" s="8"/>
      <c r="K221" s="8"/>
      <c r="L221" s="8"/>
      <c r="M221" s="334" t="s">
        <v>63</v>
      </c>
      <c r="N221" s="333">
        <v>116.74469999999999</v>
      </c>
      <c r="O221" s="8">
        <v>116.74469999999999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1403</v>
      </c>
      <c r="C222" s="211" t="s">
        <v>1404</v>
      </c>
      <c r="D222" s="8" t="s">
        <v>1405</v>
      </c>
      <c r="E222" s="8" t="s">
        <v>1406</v>
      </c>
      <c r="F222" s="8" t="s">
        <v>1407</v>
      </c>
      <c r="G222" s="8"/>
      <c r="H222" s="8"/>
      <c r="I222" s="8"/>
      <c r="J222" s="8"/>
      <c r="K222" s="8"/>
      <c r="L222" s="8"/>
      <c r="M222" s="334" t="s">
        <v>63</v>
      </c>
      <c r="N222" s="333">
        <v>116.7561</v>
      </c>
      <c r="O222" s="8">
        <v>116.7561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1409</v>
      </c>
      <c r="C223" s="211" t="s">
        <v>1410</v>
      </c>
      <c r="D223" s="8" t="s">
        <v>1411</v>
      </c>
      <c r="E223" s="8" t="s">
        <v>1412</v>
      </c>
      <c r="F223" s="8" t="s">
        <v>1413</v>
      </c>
      <c r="G223" s="8"/>
      <c r="H223" s="8"/>
      <c r="I223" s="8"/>
      <c r="J223" s="8"/>
      <c r="K223" s="8"/>
      <c r="L223" s="8"/>
      <c r="M223" s="334" t="s">
        <v>63</v>
      </c>
      <c r="N223" s="333">
        <v>116.749</v>
      </c>
      <c r="O223" s="8">
        <v>116.749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1415</v>
      </c>
      <c r="C224" s="211" t="s">
        <v>1416</v>
      </c>
      <c r="D224" s="8" t="s">
        <v>1417</v>
      </c>
      <c r="E224" s="8" t="s">
        <v>1418</v>
      </c>
      <c r="F224" s="8" t="s">
        <v>1419</v>
      </c>
      <c r="G224" s="8"/>
      <c r="H224" s="8"/>
      <c r="I224" s="8"/>
      <c r="J224" s="8"/>
      <c r="K224" s="8"/>
      <c r="L224" s="8"/>
      <c r="M224" s="334" t="s">
        <v>63</v>
      </c>
      <c r="N224" s="333">
        <v>116.7457</v>
      </c>
      <c r="O224" s="8">
        <v>116.7457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1421</v>
      </c>
      <c r="C225" s="211" t="s">
        <v>1422</v>
      </c>
      <c r="D225" s="8" t="s">
        <v>1423</v>
      </c>
      <c r="E225" s="8" t="s">
        <v>1424</v>
      </c>
      <c r="F225" s="8" t="s">
        <v>1425</v>
      </c>
      <c r="G225" s="8"/>
      <c r="H225" s="8"/>
      <c r="I225" s="8"/>
      <c r="J225" s="8"/>
      <c r="K225" s="8"/>
      <c r="L225" s="8"/>
      <c r="M225" s="334" t="s">
        <v>63</v>
      </c>
      <c r="N225" s="333">
        <v>116.7479</v>
      </c>
      <c r="O225" s="8">
        <v>116.7479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1427</v>
      </c>
      <c r="C226" s="211" t="s">
        <v>1428</v>
      </c>
      <c r="D226" s="8" t="s">
        <v>1429</v>
      </c>
      <c r="E226" s="8" t="s">
        <v>1430</v>
      </c>
      <c r="F226" s="8" t="s">
        <v>1431</v>
      </c>
      <c r="G226" s="8"/>
      <c r="H226" s="8"/>
      <c r="I226" s="8"/>
      <c r="J226" s="8"/>
      <c r="K226" s="8"/>
      <c r="L226" s="8"/>
      <c r="M226" s="334" t="s">
        <v>63</v>
      </c>
      <c r="N226" s="333">
        <v>116.7527</v>
      </c>
      <c r="O226" s="8">
        <v>116.7527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1433</v>
      </c>
      <c r="C227" s="211" t="s">
        <v>1434</v>
      </c>
      <c r="D227" s="8" t="s">
        <v>1435</v>
      </c>
      <c r="E227" s="8" t="s">
        <v>1436</v>
      </c>
      <c r="F227" s="8" t="s">
        <v>1437</v>
      </c>
      <c r="G227" s="8"/>
      <c r="H227" s="8"/>
      <c r="I227" s="8"/>
      <c r="J227" s="8"/>
      <c r="K227" s="8"/>
      <c r="L227" s="8"/>
      <c r="M227" s="334" t="s">
        <v>63</v>
      </c>
      <c r="N227" s="333">
        <v>116.7483</v>
      </c>
      <c r="O227" s="8">
        <v>116.7483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1439</v>
      </c>
      <c r="C228" s="211" t="s">
        <v>1440</v>
      </c>
      <c r="D228" s="8" t="s">
        <v>1441</v>
      </c>
      <c r="E228" s="8" t="s">
        <v>1442</v>
      </c>
      <c r="F228" s="8" t="s">
        <v>1443</v>
      </c>
      <c r="G228" s="8"/>
      <c r="H228" s="8"/>
      <c r="I228" s="8"/>
      <c r="J228" s="8"/>
      <c r="K228" s="8"/>
      <c r="L228" s="8"/>
      <c r="M228" s="334" t="s">
        <v>63</v>
      </c>
      <c r="N228" s="333">
        <v>116.7548</v>
      </c>
      <c r="O228" s="8">
        <v>116.7548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1445</v>
      </c>
      <c r="C229" s="211" t="s">
        <v>1446</v>
      </c>
      <c r="D229" s="8" t="s">
        <v>1447</v>
      </c>
      <c r="E229" s="8" t="s">
        <v>1448</v>
      </c>
      <c r="F229" s="8" t="s">
        <v>1449</v>
      </c>
      <c r="G229" s="8"/>
      <c r="H229" s="8"/>
      <c r="I229" s="8"/>
      <c r="J229" s="8"/>
      <c r="K229" s="8"/>
      <c r="L229" s="8"/>
      <c r="M229" s="334" t="s">
        <v>63</v>
      </c>
      <c r="N229" s="333">
        <v>116.752</v>
      </c>
      <c r="O229" s="8">
        <v>116.752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1451</v>
      </c>
      <c r="C230" s="211" t="s">
        <v>1452</v>
      </c>
      <c r="D230" s="8" t="s">
        <v>1453</v>
      </c>
      <c r="E230" s="8" t="s">
        <v>1454</v>
      </c>
      <c r="F230" s="8" t="s">
        <v>1455</v>
      </c>
      <c r="G230" s="8"/>
      <c r="H230" s="8"/>
      <c r="I230" s="8"/>
      <c r="J230" s="8"/>
      <c r="K230" s="8"/>
      <c r="L230" s="8"/>
      <c r="M230" s="334" t="s">
        <v>63</v>
      </c>
      <c r="N230" s="333">
        <v>116.7504</v>
      </c>
      <c r="O230" s="8">
        <v>116.7504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1457</v>
      </c>
      <c r="C231" s="211" t="s">
        <v>1458</v>
      </c>
      <c r="D231" s="8" t="s">
        <v>1459</v>
      </c>
      <c r="E231" s="8" t="s">
        <v>1460</v>
      </c>
      <c r="F231" s="8" t="s">
        <v>1461</v>
      </c>
      <c r="G231" s="8"/>
      <c r="H231" s="8"/>
      <c r="I231" s="8"/>
      <c r="J231" s="8"/>
      <c r="K231" s="8"/>
      <c r="L231" s="8"/>
      <c r="M231" s="334" t="s">
        <v>63</v>
      </c>
      <c r="N231" s="333">
        <v>116.7598</v>
      </c>
      <c r="O231" s="8">
        <v>116.7598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1463</v>
      </c>
      <c r="C232" s="211" t="s">
        <v>1464</v>
      </c>
      <c r="D232" s="8" t="s">
        <v>1465</v>
      </c>
      <c r="E232" s="8" t="s">
        <v>1466</v>
      </c>
      <c r="F232" s="8" t="s">
        <v>1467</v>
      </c>
      <c r="G232" s="8"/>
      <c r="H232" s="8"/>
      <c r="I232" s="8"/>
      <c r="J232" s="8"/>
      <c r="K232" s="8"/>
      <c r="L232" s="8"/>
      <c r="M232" s="334" t="s">
        <v>63</v>
      </c>
      <c r="N232" s="333">
        <v>116.7453</v>
      </c>
      <c r="O232" s="8">
        <v>116.7453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1469</v>
      </c>
      <c r="C233" s="211" t="s">
        <v>1470</v>
      </c>
      <c r="D233" s="8" t="s">
        <v>1471</v>
      </c>
      <c r="E233" s="8" t="s">
        <v>1472</v>
      </c>
      <c r="F233" s="8" t="s">
        <v>1473</v>
      </c>
      <c r="G233" s="8"/>
      <c r="H233" s="8"/>
      <c r="I233" s="8"/>
      <c r="J233" s="8"/>
      <c r="K233" s="8"/>
      <c r="L233" s="8"/>
      <c r="M233" s="334" t="s">
        <v>63</v>
      </c>
      <c r="N233" s="333">
        <v>116.74299999999999</v>
      </c>
      <c r="O233" s="8">
        <v>116.74299999999999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1475</v>
      </c>
      <c r="C234" s="211" t="s">
        <v>1476</v>
      </c>
      <c r="D234" s="8" t="s">
        <v>1477</v>
      </c>
      <c r="E234" s="8" t="s">
        <v>1478</v>
      </c>
      <c r="F234" s="8" t="s">
        <v>1479</v>
      </c>
      <c r="G234" s="8"/>
      <c r="H234" s="8"/>
      <c r="I234" s="8"/>
      <c r="J234" s="8"/>
      <c r="K234" s="8"/>
      <c r="L234" s="8"/>
      <c r="M234" s="334" t="s">
        <v>63</v>
      </c>
      <c r="N234" s="333">
        <v>116.741</v>
      </c>
      <c r="O234" s="8">
        <v>116.741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1481</v>
      </c>
      <c r="C235" s="211" t="s">
        <v>1482</v>
      </c>
      <c r="D235" s="8" t="s">
        <v>1483</v>
      </c>
      <c r="E235" s="8" t="s">
        <v>1484</v>
      </c>
      <c r="F235" s="8" t="s">
        <v>1485</v>
      </c>
      <c r="G235" s="8"/>
      <c r="H235" s="8"/>
      <c r="I235" s="8"/>
      <c r="J235" s="8"/>
      <c r="K235" s="8"/>
      <c r="L235" s="8"/>
      <c r="M235" s="334" t="s">
        <v>63</v>
      </c>
      <c r="N235" s="333">
        <v>116.75709999999999</v>
      </c>
      <c r="O235" s="8">
        <v>116.75709999999999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1487</v>
      </c>
      <c r="C236" s="211" t="s">
        <v>1488</v>
      </c>
      <c r="D236" s="8" t="s">
        <v>1489</v>
      </c>
      <c r="E236" s="8" t="s">
        <v>1490</v>
      </c>
      <c r="F236" s="8" t="s">
        <v>1491</v>
      </c>
      <c r="G236" s="8"/>
      <c r="H236" s="8"/>
      <c r="I236" s="8"/>
      <c r="J236" s="8"/>
      <c r="K236" s="8"/>
      <c r="L236" s="8"/>
      <c r="M236" s="334" t="s">
        <v>63</v>
      </c>
      <c r="N236" s="333">
        <v>116.7415</v>
      </c>
      <c r="O236" s="8">
        <v>116.7415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1493</v>
      </c>
      <c r="C237" s="211" t="s">
        <v>1494</v>
      </c>
      <c r="D237" s="8" t="s">
        <v>1495</v>
      </c>
      <c r="E237" s="8" t="s">
        <v>1496</v>
      </c>
      <c r="F237" s="8" t="s">
        <v>1497</v>
      </c>
      <c r="G237" s="8"/>
      <c r="H237" s="8"/>
      <c r="I237" s="8"/>
      <c r="J237" s="8"/>
      <c r="K237" s="8"/>
      <c r="L237" s="8"/>
      <c r="M237" s="334" t="s">
        <v>63</v>
      </c>
      <c r="N237" s="333">
        <v>122.1545</v>
      </c>
      <c r="O237" s="8">
        <v>122.1545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1501</v>
      </c>
      <c r="C238" s="211" t="s">
        <v>1502</v>
      </c>
      <c r="D238" s="8" t="s">
        <v>1503</v>
      </c>
      <c r="E238" s="8" t="s">
        <v>1504</v>
      </c>
      <c r="F238" s="8" t="s">
        <v>1505</v>
      </c>
      <c r="G238" s="8"/>
      <c r="H238" s="8"/>
      <c r="I238" s="8"/>
      <c r="J238" s="8"/>
      <c r="K238" s="8"/>
      <c r="L238" s="8"/>
      <c r="M238" s="334" t="s">
        <v>63</v>
      </c>
      <c r="N238" s="333">
        <v>122.14619999999999</v>
      </c>
      <c r="O238" s="8">
        <v>122.14619999999999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1507</v>
      </c>
      <c r="C239" s="211" t="s">
        <v>1508</v>
      </c>
      <c r="D239" s="8" t="s">
        <v>1509</v>
      </c>
      <c r="E239" s="8" t="s">
        <v>1510</v>
      </c>
      <c r="F239" s="8" t="s">
        <v>1511</v>
      </c>
      <c r="G239" s="8"/>
      <c r="H239" s="8"/>
      <c r="I239" s="8"/>
      <c r="J239" s="8"/>
      <c r="K239" s="8"/>
      <c r="L239" s="8"/>
      <c r="M239" s="334" t="s">
        <v>63</v>
      </c>
      <c r="N239" s="333">
        <v>122.1455</v>
      </c>
      <c r="O239" s="8">
        <v>122.1455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1513</v>
      </c>
      <c r="C240" s="211" t="s">
        <v>1514</v>
      </c>
      <c r="D240" s="8" t="s">
        <v>1515</v>
      </c>
      <c r="E240" s="8" t="s">
        <v>1516</v>
      </c>
      <c r="F240" s="8" t="s">
        <v>1517</v>
      </c>
      <c r="G240" s="8"/>
      <c r="H240" s="8"/>
      <c r="I240" s="8"/>
      <c r="J240" s="8"/>
      <c r="K240" s="8"/>
      <c r="L240" s="8"/>
      <c r="M240" s="334" t="s">
        <v>63</v>
      </c>
      <c r="N240" s="333">
        <v>122.15260000000001</v>
      </c>
      <c r="O240" s="8">
        <v>122.15260000000001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1519</v>
      </c>
      <c r="C241" s="211" t="s">
        <v>1520</v>
      </c>
      <c r="D241" s="8" t="s">
        <v>1521</v>
      </c>
      <c r="E241" s="8" t="s">
        <v>1522</v>
      </c>
      <c r="F241" s="8" t="s">
        <v>1523</v>
      </c>
      <c r="G241" s="8"/>
      <c r="H241" s="8"/>
      <c r="I241" s="8"/>
      <c r="J241" s="8"/>
      <c r="K241" s="8"/>
      <c r="L241" s="8"/>
      <c r="M241" s="334" t="s">
        <v>63</v>
      </c>
      <c r="N241" s="333">
        <v>122.1546</v>
      </c>
      <c r="O241" s="8">
        <v>122.1546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1525</v>
      </c>
      <c r="C242" s="211" t="s">
        <v>1526</v>
      </c>
      <c r="D242" s="8" t="s">
        <v>1527</v>
      </c>
      <c r="E242" s="8" t="s">
        <v>1528</v>
      </c>
      <c r="F242" s="8" t="s">
        <v>1529</v>
      </c>
      <c r="G242" s="8"/>
      <c r="H242" s="8"/>
      <c r="I242" s="8"/>
      <c r="J242" s="8"/>
      <c r="K242" s="8"/>
      <c r="L242" s="8"/>
      <c r="M242" s="334" t="s">
        <v>63</v>
      </c>
      <c r="N242" s="333">
        <v>122.1448</v>
      </c>
      <c r="O242" s="8">
        <v>122.1448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1531</v>
      </c>
      <c r="C243" s="211" t="s">
        <v>1532</v>
      </c>
      <c r="D243" s="8" t="s">
        <v>1533</v>
      </c>
      <c r="E243" s="8" t="s">
        <v>1534</v>
      </c>
      <c r="F243" s="8" t="s">
        <v>1535</v>
      </c>
      <c r="G243" s="8"/>
      <c r="H243" s="8"/>
      <c r="I243" s="8"/>
      <c r="J243" s="8"/>
      <c r="K243" s="8"/>
      <c r="L243" s="8"/>
      <c r="M243" s="334" t="s">
        <v>63</v>
      </c>
      <c r="N243" s="333">
        <v>122.15560000000001</v>
      </c>
      <c r="O243" s="8">
        <v>122.15560000000001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1537</v>
      </c>
      <c r="C244" s="211" t="s">
        <v>1538</v>
      </c>
      <c r="D244" s="8" t="s">
        <v>1539</v>
      </c>
      <c r="E244" s="8" t="s">
        <v>1540</v>
      </c>
      <c r="F244" s="8" t="s">
        <v>1541</v>
      </c>
      <c r="G244" s="8"/>
      <c r="H244" s="8"/>
      <c r="I244" s="8"/>
      <c r="J244" s="8"/>
      <c r="K244" s="8"/>
      <c r="L244" s="8"/>
      <c r="M244" s="334" t="s">
        <v>63</v>
      </c>
      <c r="N244" s="333">
        <v>122.1474</v>
      </c>
      <c r="O244" s="8">
        <v>122.1474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1543</v>
      </c>
      <c r="C245" s="211" t="s">
        <v>1544</v>
      </c>
      <c r="D245" s="8" t="s">
        <v>1545</v>
      </c>
      <c r="E245" s="8" t="s">
        <v>1546</v>
      </c>
      <c r="F245" s="8" t="s">
        <v>1547</v>
      </c>
      <c r="G245" s="8"/>
      <c r="H245" s="8"/>
      <c r="I245" s="8"/>
      <c r="J245" s="8"/>
      <c r="K245" s="8"/>
      <c r="L245" s="8"/>
      <c r="M245" s="334" t="s">
        <v>63</v>
      </c>
      <c r="N245" s="333">
        <v>126.3561</v>
      </c>
      <c r="O245" s="8">
        <v>126.3561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1550</v>
      </c>
      <c r="C246" s="211" t="s">
        <v>1551</v>
      </c>
      <c r="D246" s="8" t="s">
        <v>1552</v>
      </c>
      <c r="E246" s="8" t="s">
        <v>1553</v>
      </c>
      <c r="F246" s="8" t="s">
        <v>1554</v>
      </c>
      <c r="G246" s="8"/>
      <c r="H246" s="8"/>
      <c r="I246" s="8"/>
      <c r="J246" s="8"/>
      <c r="K246" s="8"/>
      <c r="L246" s="8"/>
      <c r="M246" s="334" t="s">
        <v>63</v>
      </c>
      <c r="N246" s="333">
        <v>126.3687</v>
      </c>
      <c r="O246" s="8">
        <v>126.3687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1556</v>
      </c>
      <c r="C247" s="211" t="s">
        <v>1557</v>
      </c>
      <c r="D247" s="8" t="s">
        <v>1558</v>
      </c>
      <c r="E247" s="8" t="s">
        <v>1559</v>
      </c>
      <c r="F247" s="8" t="s">
        <v>1560</v>
      </c>
      <c r="G247" s="8"/>
      <c r="H247" s="8"/>
      <c r="I247" s="8"/>
      <c r="J247" s="8"/>
      <c r="K247" s="8"/>
      <c r="L247" s="8"/>
      <c r="M247" s="334" t="s">
        <v>63</v>
      </c>
      <c r="N247" s="333">
        <v>126.32089999999999</v>
      </c>
      <c r="O247" s="8">
        <v>126.32089999999999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1562</v>
      </c>
      <c r="C248" s="211" t="s">
        <v>1563</v>
      </c>
      <c r="D248" s="8" t="s">
        <v>1564</v>
      </c>
      <c r="E248" s="8" t="s">
        <v>1565</v>
      </c>
      <c r="F248" s="8" t="s">
        <v>1566</v>
      </c>
      <c r="G248" s="8"/>
      <c r="H248" s="8"/>
      <c r="I248" s="8"/>
      <c r="J248" s="8"/>
      <c r="K248" s="8"/>
      <c r="L248" s="8"/>
      <c r="M248" s="334" t="s">
        <v>63</v>
      </c>
      <c r="N248" s="333">
        <v>126.3768</v>
      </c>
      <c r="O248" s="8">
        <v>126.3768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1568</v>
      </c>
      <c r="C249" s="211" t="s">
        <v>1569</v>
      </c>
      <c r="D249" s="8" t="s">
        <v>1570</v>
      </c>
      <c r="E249" s="8" t="s">
        <v>1571</v>
      </c>
      <c r="F249" s="8" t="s">
        <v>1572</v>
      </c>
      <c r="G249" s="8"/>
      <c r="H249" s="8"/>
      <c r="I249" s="8"/>
      <c r="J249" s="8"/>
      <c r="K249" s="8"/>
      <c r="L249" s="8"/>
      <c r="M249" s="334" t="s">
        <v>63</v>
      </c>
      <c r="N249" s="333">
        <v>126.3168</v>
      </c>
      <c r="O249" s="8">
        <v>126.3168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1574</v>
      </c>
      <c r="C250" s="211" t="s">
        <v>1575</v>
      </c>
      <c r="D250" s="8" t="s">
        <v>1576</v>
      </c>
      <c r="E250" s="8" t="s">
        <v>1577</v>
      </c>
      <c r="F250" s="8" t="s">
        <v>1578</v>
      </c>
      <c r="G250" s="8"/>
      <c r="H250" s="8"/>
      <c r="I250" s="8"/>
      <c r="J250" s="8"/>
      <c r="K250" s="8"/>
      <c r="L250" s="8"/>
      <c r="M250" s="334" t="s">
        <v>63</v>
      </c>
      <c r="N250" s="333">
        <v>126.3194</v>
      </c>
      <c r="O250" s="8">
        <v>126.3194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1580</v>
      </c>
      <c r="C251" s="211" t="s">
        <v>1581</v>
      </c>
      <c r="D251" s="8" t="s">
        <v>1582</v>
      </c>
      <c r="E251" s="8" t="s">
        <v>1583</v>
      </c>
      <c r="F251" s="8" t="s">
        <v>1584</v>
      </c>
      <c r="G251" s="8"/>
      <c r="H251" s="8"/>
      <c r="I251" s="8"/>
      <c r="J251" s="8"/>
      <c r="K251" s="8"/>
      <c r="L251" s="8"/>
      <c r="M251" s="334" t="s">
        <v>63</v>
      </c>
      <c r="N251" s="333">
        <v>126.37520000000001</v>
      </c>
      <c r="O251" s="8">
        <v>126.37520000000001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1586</v>
      </c>
      <c r="C252" s="211" t="s">
        <v>1587</v>
      </c>
      <c r="D252" s="8" t="s">
        <v>1588</v>
      </c>
      <c r="E252" s="8" t="s">
        <v>1589</v>
      </c>
      <c r="F252" s="8" t="s">
        <v>1590</v>
      </c>
      <c r="G252" s="8"/>
      <c r="H252" s="8"/>
      <c r="I252" s="8"/>
      <c r="J252" s="8"/>
      <c r="K252" s="8"/>
      <c r="L252" s="8"/>
      <c r="M252" s="334" t="s">
        <v>63</v>
      </c>
      <c r="N252" s="333">
        <v>126.363</v>
      </c>
      <c r="O252" s="8">
        <v>126.363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1592</v>
      </c>
      <c r="C253" s="211" t="s">
        <v>1593</v>
      </c>
      <c r="D253" s="8" t="s">
        <v>1594</v>
      </c>
      <c r="E253" s="8" t="s">
        <v>1595</v>
      </c>
      <c r="F253" s="8" t="s">
        <v>1596</v>
      </c>
      <c r="G253" s="8"/>
      <c r="H253" s="8"/>
      <c r="I253" s="8"/>
      <c r="J253" s="8"/>
      <c r="K253" s="8"/>
      <c r="L253" s="8"/>
      <c r="M253" s="334" t="s">
        <v>63</v>
      </c>
      <c r="N253" s="333">
        <v>106.4439</v>
      </c>
      <c r="O253" s="8">
        <v>106.4439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1599</v>
      </c>
      <c r="C254" s="211" t="s">
        <v>1600</v>
      </c>
      <c r="D254" s="8" t="s">
        <v>1601</v>
      </c>
      <c r="E254" s="8" t="s">
        <v>1602</v>
      </c>
      <c r="F254" s="8" t="s">
        <v>1603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1605</v>
      </c>
      <c r="C255" s="211" t="s">
        <v>1606</v>
      </c>
      <c r="D255" s="8" t="s">
        <v>1607</v>
      </c>
      <c r="E255" s="8" t="s">
        <v>1608</v>
      </c>
      <c r="F255" s="8" t="s">
        <v>1609</v>
      </c>
      <c r="G255" s="8"/>
      <c r="H255" s="8"/>
      <c r="I255" s="8"/>
      <c r="J255" s="8"/>
      <c r="K255" s="8"/>
      <c r="L255" s="8"/>
      <c r="M255" s="334" t="s">
        <v>63</v>
      </c>
      <c r="N255" s="333">
        <v>106.4406</v>
      </c>
      <c r="O255" s="8">
        <v>106.4406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1611</v>
      </c>
      <c r="C256" s="211" t="s">
        <v>1612</v>
      </c>
      <c r="D256" s="8" t="s">
        <v>1613</v>
      </c>
      <c r="E256" s="8" t="s">
        <v>1614</v>
      </c>
      <c r="F256" s="8" t="s">
        <v>1615</v>
      </c>
      <c r="G256" s="8"/>
      <c r="H256" s="8"/>
      <c r="I256" s="8"/>
      <c r="J256" s="8"/>
      <c r="K256" s="8"/>
      <c r="L256" s="8"/>
      <c r="M256" s="334" t="s">
        <v>63</v>
      </c>
      <c r="N256" s="333">
        <v>106.4414</v>
      </c>
      <c r="O256" s="8">
        <v>106.4414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1617</v>
      </c>
      <c r="C257" s="211" t="s">
        <v>1618</v>
      </c>
      <c r="D257" s="8" t="s">
        <v>1619</v>
      </c>
      <c r="E257" s="8" t="s">
        <v>1620</v>
      </c>
      <c r="F257" s="8" t="s">
        <v>1621</v>
      </c>
      <c r="G257" s="8"/>
      <c r="H257" s="8"/>
      <c r="I257" s="8"/>
      <c r="J257" s="8"/>
      <c r="K257" s="8"/>
      <c r="L257" s="8"/>
      <c r="M257" s="334" t="s">
        <v>63</v>
      </c>
      <c r="N257" s="333">
        <v>106.44929999999999</v>
      </c>
      <c r="O257" s="8">
        <v>106.44929999999999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1623</v>
      </c>
      <c r="C258" s="211" t="s">
        <v>1624</v>
      </c>
      <c r="D258" s="8" t="s">
        <v>1625</v>
      </c>
      <c r="E258" s="8" t="s">
        <v>1626</v>
      </c>
      <c r="F258" s="8" t="s">
        <v>1627</v>
      </c>
      <c r="G258" s="8"/>
      <c r="H258" s="8"/>
      <c r="I258" s="8"/>
      <c r="J258" s="8"/>
      <c r="K258" s="8"/>
      <c r="L258" s="8"/>
      <c r="M258" s="334" t="s">
        <v>63</v>
      </c>
      <c r="N258" s="333">
        <v>106.4599</v>
      </c>
      <c r="O258" s="8">
        <v>106.4599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1629</v>
      </c>
      <c r="C259" s="211" t="s">
        <v>1630</v>
      </c>
      <c r="D259" s="8" t="s">
        <v>1631</v>
      </c>
      <c r="E259" s="8" t="s">
        <v>1632</v>
      </c>
      <c r="F259" s="8" t="s">
        <v>1633</v>
      </c>
      <c r="G259" s="8"/>
      <c r="H259" s="8"/>
      <c r="I259" s="8"/>
      <c r="J259" s="8"/>
      <c r="K259" s="8"/>
      <c r="L259" s="8"/>
      <c r="M259" s="334" t="s">
        <v>63</v>
      </c>
      <c r="N259" s="333">
        <v>106.4438</v>
      </c>
      <c r="O259" s="8">
        <v>106.4438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1635</v>
      </c>
      <c r="C260" s="211" t="s">
        <v>1636</v>
      </c>
      <c r="D260" s="8" t="s">
        <v>1637</v>
      </c>
      <c r="E260" s="8" t="s">
        <v>1638</v>
      </c>
      <c r="F260" s="8" t="s">
        <v>1639</v>
      </c>
      <c r="G260" s="8"/>
      <c r="H260" s="8"/>
      <c r="I260" s="8"/>
      <c r="J260" s="8"/>
      <c r="K260" s="8"/>
      <c r="L260" s="8"/>
      <c r="M260" s="334" t="s">
        <v>63</v>
      </c>
      <c r="N260" s="333">
        <v>106.4451</v>
      </c>
      <c r="O260" s="8">
        <v>106.4451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1641</v>
      </c>
      <c r="C261" s="211" t="s">
        <v>1642</v>
      </c>
      <c r="D261" s="8" t="s">
        <v>1643</v>
      </c>
      <c r="E261" s="8" t="s">
        <v>1644</v>
      </c>
      <c r="F261" s="8" t="s">
        <v>1645</v>
      </c>
      <c r="G261" s="8"/>
      <c r="H261" s="8"/>
      <c r="I261" s="8"/>
      <c r="J261" s="8"/>
      <c r="K261" s="8"/>
      <c r="L261" s="8"/>
      <c r="M261" s="334" t="s">
        <v>63</v>
      </c>
      <c r="N261" s="333">
        <v>123.6611</v>
      </c>
      <c r="O261" s="8">
        <v>123.6611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1648</v>
      </c>
      <c r="C262" s="211" t="s">
        <v>1649</v>
      </c>
      <c r="D262" s="8" t="s">
        <v>1650</v>
      </c>
      <c r="E262" s="8" t="s">
        <v>1651</v>
      </c>
      <c r="F262" s="8" t="s">
        <v>1652</v>
      </c>
      <c r="G262" s="8"/>
      <c r="H262" s="8"/>
      <c r="I262" s="8"/>
      <c r="J262" s="8"/>
      <c r="K262" s="8"/>
      <c r="L262" s="8"/>
      <c r="M262" s="334" t="s">
        <v>63</v>
      </c>
      <c r="N262" s="333">
        <v>123.6828</v>
      </c>
      <c r="O262" s="8">
        <v>123.6828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1654</v>
      </c>
      <c r="C263" s="211" t="s">
        <v>1655</v>
      </c>
      <c r="D263" s="8" t="s">
        <v>1656</v>
      </c>
      <c r="E263" s="8" t="s">
        <v>1657</v>
      </c>
      <c r="F263" s="8" t="s">
        <v>1658</v>
      </c>
      <c r="G263" s="8"/>
      <c r="H263" s="8"/>
      <c r="I263" s="8"/>
      <c r="J263" s="8"/>
      <c r="K263" s="8"/>
      <c r="L263" s="8"/>
      <c r="M263" s="334" t="s">
        <v>63</v>
      </c>
      <c r="N263" s="333">
        <v>123.6711</v>
      </c>
      <c r="O263" s="8">
        <v>123.6711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1660</v>
      </c>
      <c r="C264" s="211" t="s">
        <v>1661</v>
      </c>
      <c r="D264" s="8" t="s">
        <v>1662</v>
      </c>
      <c r="E264" s="8" t="s">
        <v>1663</v>
      </c>
      <c r="F264" s="8" t="s">
        <v>1664</v>
      </c>
      <c r="G264" s="8"/>
      <c r="H264" s="8"/>
      <c r="I264" s="8"/>
      <c r="J264" s="8"/>
      <c r="K264" s="8"/>
      <c r="L264" s="8"/>
      <c r="M264" s="334" t="s">
        <v>63</v>
      </c>
      <c r="N264" s="333">
        <v>123.65349999999999</v>
      </c>
      <c r="O264" s="8">
        <v>123.65349999999999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1666</v>
      </c>
      <c r="C265" s="211" t="s">
        <v>1667</v>
      </c>
      <c r="D265" s="8" t="s">
        <v>1668</v>
      </c>
      <c r="E265" s="8" t="s">
        <v>1669</v>
      </c>
      <c r="F265" s="8" t="s">
        <v>1670</v>
      </c>
      <c r="G265" s="8"/>
      <c r="H265" s="8"/>
      <c r="I265" s="8"/>
      <c r="J265" s="8"/>
      <c r="K265" s="8"/>
      <c r="L265" s="8"/>
      <c r="M265" s="334" t="s">
        <v>63</v>
      </c>
      <c r="N265" s="333">
        <v>123.6502</v>
      </c>
      <c r="O265" s="8">
        <v>123.6502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1672</v>
      </c>
      <c r="C266" s="211" t="s">
        <v>1673</v>
      </c>
      <c r="D266" s="8" t="s">
        <v>1674</v>
      </c>
      <c r="E266" s="8" t="s">
        <v>1675</v>
      </c>
      <c r="F266" s="8" t="s">
        <v>1676</v>
      </c>
      <c r="G266" s="8"/>
      <c r="H266" s="8"/>
      <c r="I266" s="8"/>
      <c r="J266" s="8"/>
      <c r="K266" s="8"/>
      <c r="L266" s="8"/>
      <c r="M266" s="334" t="s">
        <v>63</v>
      </c>
      <c r="N266" s="333">
        <v>123.6454</v>
      </c>
      <c r="O266" s="8">
        <v>123.6454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1678</v>
      </c>
      <c r="C267" s="211" t="s">
        <v>1679</v>
      </c>
      <c r="D267" s="8" t="s">
        <v>1680</v>
      </c>
      <c r="E267" s="8" t="s">
        <v>1681</v>
      </c>
      <c r="F267" s="8" t="s">
        <v>1682</v>
      </c>
      <c r="G267" s="8"/>
      <c r="H267" s="8"/>
      <c r="I267" s="8"/>
      <c r="J267" s="8"/>
      <c r="K267" s="8"/>
      <c r="L267" s="8"/>
      <c r="M267" s="334" t="s">
        <v>63</v>
      </c>
      <c r="N267" s="333">
        <v>123.6579</v>
      </c>
      <c r="O267" s="8">
        <v>123.6579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1684</v>
      </c>
      <c r="C268" s="211" t="s">
        <v>1685</v>
      </c>
      <c r="D268" s="8" t="s">
        <v>1686</v>
      </c>
      <c r="E268" s="8" t="s">
        <v>1687</v>
      </c>
      <c r="F268" s="8" t="s">
        <v>1688</v>
      </c>
      <c r="G268" s="8"/>
      <c r="H268" s="8"/>
      <c r="I268" s="8"/>
      <c r="J268" s="8"/>
      <c r="K268" s="8"/>
      <c r="L268" s="8"/>
      <c r="M268" s="334" t="s">
        <v>63</v>
      </c>
      <c r="N268" s="333">
        <v>123.6729</v>
      </c>
      <c r="O268" s="8">
        <v>123.6729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1690</v>
      </c>
      <c r="C269" s="211" t="s">
        <v>1691</v>
      </c>
      <c r="D269" s="8" t="s">
        <v>1692</v>
      </c>
      <c r="E269" s="8" t="s">
        <v>1693</v>
      </c>
      <c r="F269" s="8" t="s">
        <v>1694</v>
      </c>
      <c r="G269" s="8"/>
      <c r="H269" s="8"/>
      <c r="I269" s="8"/>
      <c r="J269" s="8"/>
      <c r="K269" s="8"/>
      <c r="L269" s="8"/>
      <c r="M269" s="334" t="s">
        <v>63</v>
      </c>
      <c r="N269" s="333">
        <v>117.0809</v>
      </c>
      <c r="O269" s="8">
        <v>117.0809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1697</v>
      </c>
      <c r="C270" s="211" t="s">
        <v>1698</v>
      </c>
      <c r="D270" s="8" t="s">
        <v>1699</v>
      </c>
      <c r="E270" s="8" t="s">
        <v>1700</v>
      </c>
      <c r="F270" s="8" t="s">
        <v>1701</v>
      </c>
      <c r="G270" s="8"/>
      <c r="H270" s="8"/>
      <c r="I270" s="8"/>
      <c r="J270" s="8"/>
      <c r="K270" s="8"/>
      <c r="L270" s="8"/>
      <c r="M270" s="334" t="s">
        <v>63</v>
      </c>
      <c r="N270" s="333">
        <v>117.0767</v>
      </c>
      <c r="O270" s="8">
        <v>117.0767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1703</v>
      </c>
      <c r="C271" s="211" t="s">
        <v>1704</v>
      </c>
      <c r="D271" s="8" t="s">
        <v>1705</v>
      </c>
      <c r="E271" s="8" t="s">
        <v>1706</v>
      </c>
      <c r="F271" s="8" t="s">
        <v>1707</v>
      </c>
      <c r="G271" s="8"/>
      <c r="H271" s="8"/>
      <c r="I271" s="8"/>
      <c r="J271" s="8"/>
      <c r="K271" s="8"/>
      <c r="L271" s="8"/>
      <c r="M271" s="334" t="s">
        <v>63</v>
      </c>
      <c r="N271" s="333">
        <v>117.01139999999999</v>
      </c>
      <c r="O271" s="8">
        <v>117.01139999999999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1709</v>
      </c>
      <c r="C272" s="211" t="s">
        <v>1710</v>
      </c>
      <c r="D272" s="8" t="s">
        <v>1711</v>
      </c>
      <c r="E272" s="8" t="s">
        <v>1712</v>
      </c>
      <c r="F272" s="8" t="s">
        <v>1713</v>
      </c>
      <c r="G272" s="8"/>
      <c r="H272" s="8"/>
      <c r="I272" s="8"/>
      <c r="J272" s="8"/>
      <c r="K272" s="8"/>
      <c r="L272" s="8"/>
      <c r="M272" s="334" t="s">
        <v>63</v>
      </c>
      <c r="N272" s="333">
        <v>117.0513</v>
      </c>
      <c r="O272" s="8">
        <v>117.0513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1715</v>
      </c>
      <c r="C273" s="211" t="s">
        <v>1716</v>
      </c>
      <c r="D273" s="8" t="s">
        <v>1717</v>
      </c>
      <c r="E273" s="8" t="s">
        <v>1718</v>
      </c>
      <c r="F273" s="8" t="s">
        <v>1719</v>
      </c>
      <c r="G273" s="8"/>
      <c r="H273" s="8"/>
      <c r="I273" s="8"/>
      <c r="J273" s="8"/>
      <c r="K273" s="8"/>
      <c r="L273" s="8"/>
      <c r="M273" s="334" t="s">
        <v>63</v>
      </c>
      <c r="N273" s="333">
        <v>117.0817</v>
      </c>
      <c r="O273" s="8">
        <v>117.0817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1721</v>
      </c>
      <c r="C274" s="211" t="s">
        <v>1722</v>
      </c>
      <c r="D274" s="8" t="s">
        <v>1723</v>
      </c>
      <c r="E274" s="8" t="s">
        <v>1724</v>
      </c>
      <c r="F274" s="8" t="s">
        <v>1725</v>
      </c>
      <c r="G274" s="8"/>
      <c r="H274" s="8"/>
      <c r="I274" s="8"/>
      <c r="J274" s="8"/>
      <c r="K274" s="8"/>
      <c r="L274" s="8"/>
      <c r="M274" s="334" t="s">
        <v>63</v>
      </c>
      <c r="N274" s="333">
        <v>117.0321</v>
      </c>
      <c r="O274" s="8">
        <v>117.0321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1727</v>
      </c>
      <c r="C275" s="211" t="s">
        <v>1728</v>
      </c>
      <c r="D275" s="8" t="s">
        <v>1729</v>
      </c>
      <c r="E275" s="8" t="s">
        <v>1730</v>
      </c>
      <c r="F275" s="8" t="s">
        <v>1731</v>
      </c>
      <c r="G275" s="8"/>
      <c r="H275" s="8"/>
      <c r="I275" s="8"/>
      <c r="J275" s="8"/>
      <c r="K275" s="8"/>
      <c r="L275" s="8"/>
      <c r="M275" s="334" t="s">
        <v>63</v>
      </c>
      <c r="N275" s="333">
        <v>117.0686</v>
      </c>
      <c r="O275" s="8">
        <v>117.0686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1733</v>
      </c>
      <c r="C276" s="211" t="s">
        <v>1734</v>
      </c>
      <c r="D276" s="8" t="s">
        <v>1735</v>
      </c>
      <c r="E276" s="8" t="s">
        <v>1736</v>
      </c>
      <c r="F276" s="8" t="s">
        <v>1737</v>
      </c>
      <c r="G276" s="8"/>
      <c r="H276" s="8"/>
      <c r="I276" s="8"/>
      <c r="J276" s="8"/>
      <c r="K276" s="8"/>
      <c r="L276" s="8"/>
      <c r="M276" s="334" t="s">
        <v>63</v>
      </c>
      <c r="N276" s="333">
        <v>117.0749</v>
      </c>
      <c r="O276" s="8">
        <v>117.0749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1739</v>
      </c>
      <c r="C277" s="211" t="s">
        <v>1740</v>
      </c>
      <c r="D277" s="8" t="s">
        <v>1741</v>
      </c>
      <c r="E277" s="8" t="s">
        <v>1742</v>
      </c>
      <c r="F277" s="8" t="s">
        <v>1743</v>
      </c>
      <c r="G277" s="8"/>
      <c r="H277" s="8"/>
      <c r="I277" s="8"/>
      <c r="J277" s="8"/>
      <c r="K277" s="8"/>
      <c r="L277" s="8"/>
      <c r="M277" s="334" t="s">
        <v>63</v>
      </c>
      <c r="N277" s="333">
        <v>100.0562</v>
      </c>
      <c r="O277" s="8">
        <v>100.0562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1746</v>
      </c>
      <c r="C278" s="211" t="s">
        <v>1747</v>
      </c>
      <c r="D278" s="8" t="s">
        <v>1748</v>
      </c>
      <c r="E278" s="8" t="s">
        <v>1749</v>
      </c>
      <c r="F278" s="8" t="s">
        <v>1750</v>
      </c>
      <c r="G278" s="8"/>
      <c r="H278" s="8"/>
      <c r="I278" s="8"/>
      <c r="J278" s="8"/>
      <c r="K278" s="8"/>
      <c r="L278" s="8"/>
      <c r="M278" s="334" t="s">
        <v>63</v>
      </c>
      <c r="N278" s="333">
        <v>100.0406</v>
      </c>
      <c r="O278" s="8">
        <v>100.0406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1752</v>
      </c>
      <c r="C279" s="211" t="s">
        <v>1753</v>
      </c>
      <c r="D279" s="8" t="s">
        <v>1754</v>
      </c>
      <c r="E279" s="8" t="s">
        <v>1755</v>
      </c>
      <c r="F279" s="8" t="s">
        <v>1756</v>
      </c>
      <c r="G279" s="8"/>
      <c r="H279" s="8"/>
      <c r="I279" s="8"/>
      <c r="J279" s="8"/>
      <c r="K279" s="8"/>
      <c r="L279" s="8"/>
      <c r="M279" s="334" t="s">
        <v>63</v>
      </c>
      <c r="N279" s="333">
        <v>100.0427</v>
      </c>
      <c r="O279" s="8">
        <v>100.0427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1758</v>
      </c>
      <c r="C280" s="211" t="s">
        <v>1759</v>
      </c>
      <c r="D280" s="8" t="s">
        <v>1760</v>
      </c>
      <c r="E280" s="8" t="s">
        <v>1761</v>
      </c>
      <c r="F280" s="8" t="s">
        <v>1762</v>
      </c>
      <c r="G280" s="8"/>
      <c r="H280" s="8"/>
      <c r="I280" s="8"/>
      <c r="J280" s="8"/>
      <c r="K280" s="8"/>
      <c r="L280" s="8"/>
      <c r="M280" s="334" t="s">
        <v>63</v>
      </c>
      <c r="N280" s="333">
        <v>100.056</v>
      </c>
      <c r="O280" s="8">
        <v>100.056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1764</v>
      </c>
      <c r="C281" s="211" t="s">
        <v>1765</v>
      </c>
      <c r="D281" s="8" t="s">
        <v>1766</v>
      </c>
      <c r="E281" s="8" t="s">
        <v>1767</v>
      </c>
      <c r="F281" s="8" t="s">
        <v>1768</v>
      </c>
      <c r="G281" s="8"/>
      <c r="H281" s="8"/>
      <c r="I281" s="8"/>
      <c r="J281" s="8"/>
      <c r="K281" s="8"/>
      <c r="L281" s="8"/>
      <c r="M281" s="334" t="s">
        <v>63</v>
      </c>
      <c r="N281" s="333">
        <v>100.0552</v>
      </c>
      <c r="O281" s="8">
        <v>100.0552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1770</v>
      </c>
      <c r="C282" s="211" t="s">
        <v>1771</v>
      </c>
      <c r="D282" s="8" t="s">
        <v>1772</v>
      </c>
      <c r="E282" s="8" t="s">
        <v>1773</v>
      </c>
      <c r="F282" s="8" t="s">
        <v>1774</v>
      </c>
      <c r="G282" s="8"/>
      <c r="H282" s="8"/>
      <c r="I282" s="8"/>
      <c r="J282" s="8"/>
      <c r="K282" s="8"/>
      <c r="L282" s="8"/>
      <c r="M282" s="334" t="s">
        <v>63</v>
      </c>
      <c r="N282" s="333">
        <v>100.05070000000001</v>
      </c>
      <c r="O282" s="8">
        <v>100.05070000000001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1776</v>
      </c>
      <c r="C283" s="211" t="s">
        <v>1777</v>
      </c>
      <c r="D283" s="8" t="s">
        <v>1778</v>
      </c>
      <c r="E283" s="8" t="s">
        <v>1779</v>
      </c>
      <c r="F283" s="8" t="s">
        <v>1780</v>
      </c>
      <c r="G283" s="8"/>
      <c r="H283" s="8"/>
      <c r="I283" s="8"/>
      <c r="J283" s="8"/>
      <c r="K283" s="8"/>
      <c r="L283" s="8"/>
      <c r="M283" s="334" t="s">
        <v>63</v>
      </c>
      <c r="N283" s="333">
        <v>100.0431</v>
      </c>
      <c r="O283" s="8">
        <v>100.0431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1782</v>
      </c>
      <c r="C284" s="211" t="s">
        <v>1783</v>
      </c>
      <c r="D284" s="8" t="s">
        <v>1784</v>
      </c>
      <c r="E284" s="8" t="s">
        <v>1785</v>
      </c>
      <c r="F284" s="8" t="s">
        <v>1786</v>
      </c>
      <c r="G284" s="8"/>
      <c r="H284" s="8"/>
      <c r="I284" s="8"/>
      <c r="J284" s="8"/>
      <c r="K284" s="8"/>
      <c r="L284" s="8"/>
      <c r="M284" s="334" t="s">
        <v>63</v>
      </c>
      <c r="N284" s="333">
        <v>100.0583</v>
      </c>
      <c r="O284" s="8">
        <v>100.0583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1788</v>
      </c>
      <c r="C285" s="211" t="s">
        <v>1789</v>
      </c>
      <c r="D285" s="8" t="s">
        <v>1790</v>
      </c>
      <c r="E285" s="8" t="s">
        <v>1791</v>
      </c>
      <c r="F285" s="8" t="s">
        <v>1792</v>
      </c>
      <c r="G285" s="8"/>
      <c r="H285" s="8"/>
      <c r="I285" s="8"/>
      <c r="J285" s="8"/>
      <c r="K285" s="8"/>
      <c r="L285" s="8"/>
      <c r="M285" s="334" t="s">
        <v>63</v>
      </c>
      <c r="N285" s="333">
        <v>143.25540000000001</v>
      </c>
      <c r="O285" s="8">
        <v>143.25540000000001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1795</v>
      </c>
      <c r="C286" s="211" t="s">
        <v>1796</v>
      </c>
      <c r="D286" s="8" t="s">
        <v>1797</v>
      </c>
      <c r="E286" s="8" t="s">
        <v>1798</v>
      </c>
      <c r="F286" s="8" t="s">
        <v>1799</v>
      </c>
      <c r="G286" s="8"/>
      <c r="H286" s="8"/>
      <c r="I286" s="8"/>
      <c r="J286" s="8"/>
      <c r="K286" s="8"/>
      <c r="L286" s="8"/>
      <c r="M286" s="334" t="s">
        <v>63</v>
      </c>
      <c r="N286" s="333">
        <v>143.25739999999999</v>
      </c>
      <c r="O286" s="8">
        <v>143.25739999999999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1801</v>
      </c>
      <c r="C287" s="211" t="s">
        <v>1802</v>
      </c>
      <c r="D287" s="8" t="s">
        <v>1803</v>
      </c>
      <c r="E287" s="8" t="s">
        <v>1804</v>
      </c>
      <c r="F287" s="8" t="s">
        <v>1805</v>
      </c>
      <c r="G287" s="8"/>
      <c r="H287" s="8"/>
      <c r="I287" s="8"/>
      <c r="J287" s="8"/>
      <c r="K287" s="8"/>
      <c r="L287" s="8"/>
      <c r="M287" s="334" t="s">
        <v>63</v>
      </c>
      <c r="N287" s="333">
        <v>143.26159999999999</v>
      </c>
      <c r="O287" s="8">
        <v>143.26159999999999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1807</v>
      </c>
      <c r="C288" s="211" t="s">
        <v>1808</v>
      </c>
      <c r="D288" s="8" t="s">
        <v>1809</v>
      </c>
      <c r="E288" s="8" t="s">
        <v>1810</v>
      </c>
      <c r="F288" s="8" t="s">
        <v>1811</v>
      </c>
      <c r="G288" s="8"/>
      <c r="H288" s="8"/>
      <c r="I288" s="8"/>
      <c r="J288" s="8"/>
      <c r="K288" s="8"/>
      <c r="L288" s="8"/>
      <c r="M288" s="334" t="s">
        <v>63</v>
      </c>
      <c r="N288" s="333">
        <v>143.25579999999999</v>
      </c>
      <c r="O288" s="8">
        <v>143.25579999999999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1813</v>
      </c>
      <c r="C289" s="211" t="s">
        <v>1814</v>
      </c>
      <c r="D289" s="8" t="s">
        <v>1815</v>
      </c>
      <c r="E289" s="8" t="s">
        <v>1816</v>
      </c>
      <c r="F289" s="8" t="s">
        <v>1817</v>
      </c>
      <c r="G289" s="8"/>
      <c r="H289" s="8"/>
      <c r="I289" s="8"/>
      <c r="J289" s="8"/>
      <c r="K289" s="8"/>
      <c r="L289" s="8"/>
      <c r="M289" s="334" t="s">
        <v>63</v>
      </c>
      <c r="N289" s="333">
        <v>143.25970000000001</v>
      </c>
      <c r="O289" s="8">
        <v>143.25970000000001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1819</v>
      </c>
      <c r="C290" s="211" t="s">
        <v>1820</v>
      </c>
      <c r="D290" s="8" t="s">
        <v>1821</v>
      </c>
      <c r="E290" s="8" t="s">
        <v>1822</v>
      </c>
      <c r="F290" s="8" t="s">
        <v>1823</v>
      </c>
      <c r="G290" s="8"/>
      <c r="H290" s="8"/>
      <c r="I290" s="8"/>
      <c r="J290" s="8"/>
      <c r="K290" s="8"/>
      <c r="L290" s="8"/>
      <c r="M290" s="334" t="s">
        <v>63</v>
      </c>
      <c r="N290" s="333">
        <v>143.27279999999999</v>
      </c>
      <c r="O290" s="8">
        <v>143.27279999999999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1825</v>
      </c>
      <c r="C291" s="211" t="s">
        <v>1826</v>
      </c>
      <c r="D291" s="8" t="s">
        <v>1827</v>
      </c>
      <c r="E291" s="8" t="s">
        <v>1828</v>
      </c>
      <c r="F291" s="8" t="s">
        <v>1829</v>
      </c>
      <c r="G291" s="8"/>
      <c r="H291" s="8"/>
      <c r="I291" s="8"/>
      <c r="J291" s="8"/>
      <c r="K291" s="8"/>
      <c r="L291" s="8"/>
      <c r="M291" s="334" t="s">
        <v>63</v>
      </c>
      <c r="N291" s="333">
        <v>143.25030000000001</v>
      </c>
      <c r="O291" s="8">
        <v>143.25030000000001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1831</v>
      </c>
      <c r="C292" s="211" t="s">
        <v>1832</v>
      </c>
      <c r="D292" s="8" t="s">
        <v>1833</v>
      </c>
      <c r="E292" s="8" t="s">
        <v>1834</v>
      </c>
      <c r="F292" s="8" t="s">
        <v>1835</v>
      </c>
      <c r="G292" s="8"/>
      <c r="H292" s="8"/>
      <c r="I292" s="8"/>
      <c r="J292" s="8"/>
      <c r="K292" s="8"/>
      <c r="L292" s="8"/>
      <c r="M292" s="334" t="s">
        <v>63</v>
      </c>
      <c r="N292" s="333">
        <v>143.2544</v>
      </c>
      <c r="O292" s="8">
        <v>143.2544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1837</v>
      </c>
      <c r="C293" s="211" t="s">
        <v>1838</v>
      </c>
      <c r="D293" s="8" t="s">
        <v>1839</v>
      </c>
      <c r="E293" s="8" t="s">
        <v>1840</v>
      </c>
      <c r="F293" s="8" t="s">
        <v>1841</v>
      </c>
      <c r="G293" s="8"/>
      <c r="H293" s="8"/>
      <c r="I293" s="8"/>
      <c r="J293" s="8"/>
      <c r="K293" s="8"/>
      <c r="L293" s="8"/>
      <c r="M293" s="334" t="s">
        <v>63</v>
      </c>
      <c r="N293" s="333">
        <v>253.5393</v>
      </c>
      <c r="O293" s="8">
        <v>253.5393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1844</v>
      </c>
      <c r="C294" s="211" t="s">
        <v>1845</v>
      </c>
      <c r="D294" s="8" t="s">
        <v>1846</v>
      </c>
      <c r="E294" s="8" t="s">
        <v>1847</v>
      </c>
      <c r="F294" s="8" t="s">
        <v>1848</v>
      </c>
      <c r="G294" s="8"/>
      <c r="H294" s="8"/>
      <c r="I294" s="8"/>
      <c r="J294" s="8"/>
      <c r="K294" s="8"/>
      <c r="L294" s="8"/>
      <c r="M294" s="334" t="s">
        <v>63</v>
      </c>
      <c r="N294" s="333">
        <v>253.5505</v>
      </c>
      <c r="O294" s="8">
        <v>253.5505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1850</v>
      </c>
      <c r="C295" s="211" t="s">
        <v>1851</v>
      </c>
      <c r="D295" s="8" t="s">
        <v>1852</v>
      </c>
      <c r="E295" s="8" t="s">
        <v>1853</v>
      </c>
      <c r="F295" s="8" t="s">
        <v>1854</v>
      </c>
      <c r="G295" s="8"/>
      <c r="H295" s="8"/>
      <c r="I295" s="8"/>
      <c r="J295" s="8"/>
      <c r="K295" s="8"/>
      <c r="L295" s="8"/>
      <c r="M295" s="334" t="s">
        <v>63</v>
      </c>
      <c r="N295" s="333">
        <v>253.54519999999999</v>
      </c>
      <c r="O295" s="8">
        <v>253.54519999999999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1856</v>
      </c>
      <c r="C296" s="211" t="s">
        <v>1857</v>
      </c>
      <c r="D296" s="8" t="s">
        <v>1858</v>
      </c>
      <c r="E296" s="8" t="s">
        <v>1859</v>
      </c>
      <c r="F296" s="8" t="s">
        <v>1860</v>
      </c>
      <c r="G296" s="8"/>
      <c r="H296" s="8"/>
      <c r="I296" s="8"/>
      <c r="J296" s="8"/>
      <c r="K296" s="8"/>
      <c r="L296" s="8"/>
      <c r="M296" s="334" t="s">
        <v>63</v>
      </c>
      <c r="N296" s="333">
        <v>253.54300000000001</v>
      </c>
      <c r="O296" s="8">
        <v>253.54300000000001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1862</v>
      </c>
      <c r="C297" s="211" t="s">
        <v>1863</v>
      </c>
      <c r="D297" s="8" t="s">
        <v>1864</v>
      </c>
      <c r="E297" s="8" t="s">
        <v>1865</v>
      </c>
      <c r="F297" s="8" t="s">
        <v>1866</v>
      </c>
      <c r="G297" s="8"/>
      <c r="H297" s="8"/>
      <c r="I297" s="8"/>
      <c r="J297" s="8"/>
      <c r="K297" s="8"/>
      <c r="L297" s="8"/>
      <c r="M297" s="334" t="s">
        <v>63</v>
      </c>
      <c r="N297" s="333">
        <v>253.54769999999999</v>
      </c>
      <c r="O297" s="8">
        <v>253.54769999999999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1868</v>
      </c>
      <c r="C298" s="211" t="s">
        <v>1869</v>
      </c>
      <c r="D298" s="8" t="s">
        <v>1870</v>
      </c>
      <c r="E298" s="8" t="s">
        <v>1871</v>
      </c>
      <c r="F298" s="8" t="s">
        <v>1872</v>
      </c>
      <c r="G298" s="8"/>
      <c r="H298" s="8"/>
      <c r="I298" s="8"/>
      <c r="J298" s="8"/>
      <c r="K298" s="8"/>
      <c r="L298" s="8"/>
      <c r="M298" s="334" t="s">
        <v>63</v>
      </c>
      <c r="N298" s="333">
        <v>253.54499999999999</v>
      </c>
      <c r="O298" s="8">
        <v>253.54499999999999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1874</v>
      </c>
      <c r="C299" s="211" t="s">
        <v>1875</v>
      </c>
      <c r="D299" s="8" t="s">
        <v>1876</v>
      </c>
      <c r="E299" s="8" t="s">
        <v>1877</v>
      </c>
      <c r="F299" s="8" t="s">
        <v>1878</v>
      </c>
      <c r="G299" s="8"/>
      <c r="H299" s="8"/>
      <c r="I299" s="8"/>
      <c r="J299" s="8"/>
      <c r="K299" s="8"/>
      <c r="L299" s="8"/>
      <c r="M299" s="334" t="s">
        <v>63</v>
      </c>
      <c r="N299" s="333">
        <v>253.5549</v>
      </c>
      <c r="O299" s="8">
        <v>253.5549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1880</v>
      </c>
      <c r="C300" s="211" t="s">
        <v>1881</v>
      </c>
      <c r="D300" s="8" t="s">
        <v>1882</v>
      </c>
      <c r="E300" s="8" t="s">
        <v>1883</v>
      </c>
      <c r="F300" s="8" t="s">
        <v>1884</v>
      </c>
      <c r="G300" s="8"/>
      <c r="H300" s="8"/>
      <c r="I300" s="8"/>
      <c r="J300" s="8"/>
      <c r="K300" s="8"/>
      <c r="L300" s="8"/>
      <c r="M300" s="334" t="s">
        <v>63</v>
      </c>
      <c r="N300" s="333">
        <v>253.54650000000001</v>
      </c>
      <c r="O300" s="8">
        <v>253.54650000000001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1886</v>
      </c>
      <c r="C301" s="211" t="s">
        <v>1887</v>
      </c>
      <c r="D301" s="8" t="s">
        <v>1888</v>
      </c>
      <c r="E301" s="8" t="s">
        <v>1889</v>
      </c>
      <c r="F301" s="8" t="s">
        <v>1890</v>
      </c>
      <c r="G301" s="8"/>
      <c r="H301" s="8"/>
      <c r="I301" s="8"/>
      <c r="J301" s="8"/>
      <c r="K301" s="8"/>
      <c r="L301" s="8"/>
      <c r="M301" s="334" t="s">
        <v>63</v>
      </c>
      <c r="N301" s="333">
        <v>131.94800000000001</v>
      </c>
      <c r="O301" s="8">
        <v>131.94800000000001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1893</v>
      </c>
      <c r="C302" s="211" t="s">
        <v>1894</v>
      </c>
      <c r="D302" s="8" t="s">
        <v>1895</v>
      </c>
      <c r="E302" s="8" t="s">
        <v>1896</v>
      </c>
      <c r="F302" s="8" t="s">
        <v>1897</v>
      </c>
      <c r="G302" s="8"/>
      <c r="H302" s="8"/>
      <c r="I302" s="8"/>
      <c r="J302" s="8"/>
      <c r="K302" s="8"/>
      <c r="L302" s="8"/>
      <c r="M302" s="334" t="s">
        <v>63</v>
      </c>
      <c r="N302" s="333">
        <v>131.95179999999999</v>
      </c>
      <c r="O302" s="8">
        <v>131.95179999999999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1899</v>
      </c>
      <c r="C303" s="211" t="s">
        <v>1900</v>
      </c>
      <c r="D303" s="8" t="s">
        <v>1901</v>
      </c>
      <c r="E303" s="8" t="s">
        <v>1902</v>
      </c>
      <c r="F303" s="8" t="s">
        <v>1903</v>
      </c>
      <c r="G303" s="8"/>
      <c r="H303" s="8"/>
      <c r="I303" s="8"/>
      <c r="J303" s="8"/>
      <c r="K303" s="8"/>
      <c r="L303" s="8"/>
      <c r="M303" s="334" t="s">
        <v>63</v>
      </c>
      <c r="N303" s="333">
        <v>131.98220000000001</v>
      </c>
      <c r="O303" s="8">
        <v>131.98220000000001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1905</v>
      </c>
      <c r="C304" s="211" t="s">
        <v>1906</v>
      </c>
      <c r="D304" s="8" t="s">
        <v>1907</v>
      </c>
      <c r="E304" s="8" t="s">
        <v>1908</v>
      </c>
      <c r="F304" s="8" t="s">
        <v>1909</v>
      </c>
      <c r="G304" s="8"/>
      <c r="H304" s="8"/>
      <c r="I304" s="8"/>
      <c r="J304" s="8"/>
      <c r="K304" s="8"/>
      <c r="L304" s="8"/>
      <c r="M304" s="334" t="s">
        <v>63</v>
      </c>
      <c r="N304" s="333">
        <v>131.9699</v>
      </c>
      <c r="O304" s="8">
        <v>131.9699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1911</v>
      </c>
      <c r="C305" s="211" t="s">
        <v>1912</v>
      </c>
      <c r="D305" s="8" t="s">
        <v>1913</v>
      </c>
      <c r="E305" s="8" t="s">
        <v>1914</v>
      </c>
      <c r="F305" s="8" t="s">
        <v>1915</v>
      </c>
      <c r="G305" s="8"/>
      <c r="H305" s="8"/>
      <c r="I305" s="8"/>
      <c r="J305" s="8"/>
      <c r="K305" s="8"/>
      <c r="L305" s="8"/>
      <c r="M305" s="334" t="s">
        <v>63</v>
      </c>
      <c r="N305" s="333">
        <v>131.96299999999999</v>
      </c>
      <c r="O305" s="8">
        <v>131.96299999999999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1917</v>
      </c>
      <c r="C306" s="211" t="s">
        <v>1918</v>
      </c>
      <c r="D306" s="8" t="s">
        <v>1919</v>
      </c>
      <c r="E306" s="8" t="s">
        <v>1920</v>
      </c>
      <c r="F306" s="8" t="s">
        <v>1921</v>
      </c>
      <c r="G306" s="8"/>
      <c r="H306" s="8"/>
      <c r="I306" s="8"/>
      <c r="J306" s="8"/>
      <c r="K306" s="8"/>
      <c r="L306" s="8"/>
      <c r="M306" s="334" t="s">
        <v>63</v>
      </c>
      <c r="N306" s="333">
        <v>131.9701</v>
      </c>
      <c r="O306" s="8">
        <v>131.9701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1923</v>
      </c>
      <c r="C307" s="211" t="s">
        <v>1924</v>
      </c>
      <c r="D307" s="8" t="s">
        <v>1925</v>
      </c>
      <c r="E307" s="8" t="s">
        <v>1926</v>
      </c>
      <c r="F307" s="8" t="s">
        <v>1927</v>
      </c>
      <c r="G307" s="8"/>
      <c r="H307" s="8"/>
      <c r="I307" s="8"/>
      <c r="J307" s="8"/>
      <c r="K307" s="8"/>
      <c r="L307" s="8"/>
      <c r="M307" s="334" t="s">
        <v>63</v>
      </c>
      <c r="N307" s="333">
        <v>131.98670000000001</v>
      </c>
      <c r="O307" s="8">
        <v>131.98670000000001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1929</v>
      </c>
      <c r="C308" s="211" t="s">
        <v>1930</v>
      </c>
      <c r="D308" s="8" t="s">
        <v>1931</v>
      </c>
      <c r="E308" s="8" t="s">
        <v>1932</v>
      </c>
      <c r="F308" s="8" t="s">
        <v>1933</v>
      </c>
      <c r="G308" s="8"/>
      <c r="H308" s="8"/>
      <c r="I308" s="8"/>
      <c r="J308" s="8"/>
      <c r="K308" s="8"/>
      <c r="L308" s="8"/>
      <c r="M308" s="334" t="s">
        <v>63</v>
      </c>
      <c r="N308" s="333">
        <v>131.94479999999999</v>
      </c>
      <c r="O308" s="8">
        <v>131.94479999999999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1935</v>
      </c>
      <c r="C309" s="211" t="s">
        <v>1936</v>
      </c>
      <c r="D309" s="8" t="s">
        <v>1937</v>
      </c>
      <c r="E309" s="8" t="s">
        <v>1938</v>
      </c>
      <c r="F309" s="8" t="s">
        <v>1939</v>
      </c>
      <c r="G309" s="8"/>
      <c r="H309" s="8"/>
      <c r="I309" s="8"/>
      <c r="J309" s="8"/>
      <c r="K309" s="8"/>
      <c r="L309" s="8"/>
      <c r="M309" s="334" t="s">
        <v>63</v>
      </c>
      <c r="N309" s="333">
        <v>136.84530000000001</v>
      </c>
      <c r="O309" s="8">
        <v>136.84530000000001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1942</v>
      </c>
      <c r="C310" s="211" t="s">
        <v>1943</v>
      </c>
      <c r="D310" s="8" t="s">
        <v>1944</v>
      </c>
      <c r="E310" s="8" t="s">
        <v>1945</v>
      </c>
      <c r="F310" s="8" t="s">
        <v>1946</v>
      </c>
      <c r="G310" s="8"/>
      <c r="H310" s="8"/>
      <c r="I310" s="8"/>
      <c r="J310" s="8"/>
      <c r="K310" s="8"/>
      <c r="L310" s="8"/>
      <c r="M310" s="334" t="s">
        <v>63</v>
      </c>
      <c r="N310" s="333">
        <v>136.8578</v>
      </c>
      <c r="O310" s="8">
        <v>136.8578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1948</v>
      </c>
      <c r="C311" s="211" t="s">
        <v>1949</v>
      </c>
      <c r="D311" s="8" t="s">
        <v>1950</v>
      </c>
      <c r="E311" s="8" t="s">
        <v>1951</v>
      </c>
      <c r="F311" s="8" t="s">
        <v>1952</v>
      </c>
      <c r="G311" s="8"/>
      <c r="H311" s="8"/>
      <c r="I311" s="8"/>
      <c r="J311" s="8"/>
      <c r="K311" s="8"/>
      <c r="L311" s="8"/>
      <c r="M311" s="334" t="s">
        <v>63</v>
      </c>
      <c r="N311" s="333">
        <v>136.85300000000001</v>
      </c>
      <c r="O311" s="8">
        <v>136.85300000000001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1954</v>
      </c>
      <c r="C312" s="211" t="s">
        <v>1955</v>
      </c>
      <c r="D312" s="8" t="s">
        <v>1956</v>
      </c>
      <c r="E312" s="8" t="s">
        <v>1957</v>
      </c>
      <c r="F312" s="8" t="s">
        <v>1958</v>
      </c>
      <c r="G312" s="8"/>
      <c r="H312" s="8"/>
      <c r="I312" s="8"/>
      <c r="J312" s="8"/>
      <c r="K312" s="8"/>
      <c r="L312" s="8"/>
      <c r="M312" s="334" t="s">
        <v>63</v>
      </c>
      <c r="N312" s="333">
        <v>136.85120000000001</v>
      </c>
      <c r="O312" s="8">
        <v>136.85120000000001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1960</v>
      </c>
      <c r="C313" s="211" t="s">
        <v>1961</v>
      </c>
      <c r="D313" s="8" t="s">
        <v>1962</v>
      </c>
      <c r="E313" s="8" t="s">
        <v>1963</v>
      </c>
      <c r="F313" s="8" t="s">
        <v>1964</v>
      </c>
      <c r="G313" s="8"/>
      <c r="H313" s="8"/>
      <c r="I313" s="8"/>
      <c r="J313" s="8"/>
      <c r="K313" s="8"/>
      <c r="L313" s="8"/>
      <c r="M313" s="334" t="s">
        <v>63</v>
      </c>
      <c r="N313" s="333">
        <v>136.86240000000001</v>
      </c>
      <c r="O313" s="8">
        <v>136.86240000000001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1966</v>
      </c>
      <c r="C314" s="211" t="s">
        <v>1967</v>
      </c>
      <c r="D314" s="8" t="s">
        <v>1968</v>
      </c>
      <c r="E314" s="8" t="s">
        <v>1969</v>
      </c>
      <c r="F314" s="8" t="s">
        <v>1970</v>
      </c>
      <c r="G314" s="8"/>
      <c r="H314" s="8"/>
      <c r="I314" s="8"/>
      <c r="J314" s="8"/>
      <c r="K314" s="8"/>
      <c r="L314" s="8"/>
      <c r="M314" s="334" t="s">
        <v>63</v>
      </c>
      <c r="N314" s="333">
        <v>136.84989999999999</v>
      </c>
      <c r="O314" s="8">
        <v>136.84989999999999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1972</v>
      </c>
      <c r="C315" s="211" t="s">
        <v>1973</v>
      </c>
      <c r="D315" s="8" t="s">
        <v>1974</v>
      </c>
      <c r="E315" s="8" t="s">
        <v>1975</v>
      </c>
      <c r="F315" s="8" t="s">
        <v>1976</v>
      </c>
      <c r="G315" s="8"/>
      <c r="H315" s="8"/>
      <c r="I315" s="8"/>
      <c r="J315" s="8"/>
      <c r="K315" s="8"/>
      <c r="L315" s="8"/>
      <c r="M315" s="334" t="s">
        <v>63</v>
      </c>
      <c r="N315" s="333">
        <v>136.84829999999999</v>
      </c>
      <c r="O315" s="8">
        <v>136.84829999999999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1978</v>
      </c>
      <c r="C316" s="211" t="s">
        <v>1979</v>
      </c>
      <c r="D316" s="8" t="s">
        <v>1980</v>
      </c>
      <c r="E316" s="8" t="s">
        <v>1981</v>
      </c>
      <c r="F316" s="8" t="s">
        <v>1982</v>
      </c>
      <c r="G316" s="8"/>
      <c r="H316" s="8"/>
      <c r="I316" s="8"/>
      <c r="J316" s="8"/>
      <c r="K316" s="8"/>
      <c r="L316" s="8"/>
      <c r="M316" s="334" t="s">
        <v>63</v>
      </c>
      <c r="N316" s="333">
        <v>136.85130000000001</v>
      </c>
      <c r="O316" s="8">
        <v>136.85130000000001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1984</v>
      </c>
      <c r="C317" s="211" t="s">
        <v>1985</v>
      </c>
      <c r="D317" s="8" t="s">
        <v>1986</v>
      </c>
      <c r="E317" s="8" t="s">
        <v>1987</v>
      </c>
      <c r="F317" s="8" t="s">
        <v>1988</v>
      </c>
      <c r="G317" s="8"/>
      <c r="H317" s="8"/>
      <c r="I317" s="8"/>
      <c r="J317" s="8"/>
      <c r="K317" s="8"/>
      <c r="L317" s="8"/>
      <c r="M317" s="334" t="s">
        <v>63</v>
      </c>
      <c r="N317" s="333">
        <v>113.3742</v>
      </c>
      <c r="O317" s="8">
        <v>113.3742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1991</v>
      </c>
      <c r="C318" s="211" t="s">
        <v>1992</v>
      </c>
      <c r="D318" s="8" t="s">
        <v>1993</v>
      </c>
      <c r="E318" s="8" t="s">
        <v>1994</v>
      </c>
      <c r="F318" s="8" t="s">
        <v>1995</v>
      </c>
      <c r="G318" s="8"/>
      <c r="H318" s="8"/>
      <c r="I318" s="8"/>
      <c r="J318" s="8"/>
      <c r="K318" s="8"/>
      <c r="L318" s="8"/>
      <c r="M318" s="334" t="s">
        <v>63</v>
      </c>
      <c r="N318" s="333">
        <v>113.3467</v>
      </c>
      <c r="O318" s="8">
        <v>113.3467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1997</v>
      </c>
      <c r="C319" s="211" t="s">
        <v>1998</v>
      </c>
      <c r="D319" s="8" t="s">
        <v>1999</v>
      </c>
      <c r="E319" s="8" t="s">
        <v>2000</v>
      </c>
      <c r="F319" s="8" t="s">
        <v>2001</v>
      </c>
      <c r="G319" s="8"/>
      <c r="H319" s="8"/>
      <c r="I319" s="8"/>
      <c r="J319" s="8"/>
      <c r="K319" s="8"/>
      <c r="L319" s="8"/>
      <c r="M319" s="334" t="s">
        <v>63</v>
      </c>
      <c r="N319" s="333">
        <v>113.3891</v>
      </c>
      <c r="O319" s="8">
        <v>113.3891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2003</v>
      </c>
      <c r="C320" s="211" t="s">
        <v>2004</v>
      </c>
      <c r="D320" s="8" t="s">
        <v>2005</v>
      </c>
      <c r="E320" s="8" t="s">
        <v>2006</v>
      </c>
      <c r="F320" s="8" t="s">
        <v>2007</v>
      </c>
      <c r="G320" s="8"/>
      <c r="H320" s="8"/>
      <c r="I320" s="8"/>
      <c r="J320" s="8"/>
      <c r="K320" s="8"/>
      <c r="L320" s="8"/>
      <c r="M320" s="334" t="s">
        <v>63</v>
      </c>
      <c r="N320" s="333">
        <v>113.32769999999999</v>
      </c>
      <c r="O320" s="8">
        <v>113.32769999999999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2009</v>
      </c>
      <c r="C321" s="211" t="s">
        <v>2010</v>
      </c>
      <c r="D321" s="8" t="s">
        <v>2011</v>
      </c>
      <c r="E321" s="8" t="s">
        <v>2012</v>
      </c>
      <c r="F321" s="8" t="s">
        <v>2013</v>
      </c>
      <c r="G321" s="8"/>
      <c r="H321" s="8"/>
      <c r="I321" s="8"/>
      <c r="J321" s="8"/>
      <c r="K321" s="8"/>
      <c r="L321" s="8"/>
      <c r="M321" s="334" t="s">
        <v>63</v>
      </c>
      <c r="N321" s="333">
        <v>113.3439</v>
      </c>
      <c r="O321" s="8">
        <v>113.3439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2015</v>
      </c>
      <c r="C322" s="211" t="s">
        <v>2016</v>
      </c>
      <c r="D322" s="8" t="s">
        <v>2017</v>
      </c>
      <c r="E322" s="8" t="s">
        <v>2018</v>
      </c>
      <c r="F322" s="8" t="s">
        <v>2019</v>
      </c>
      <c r="G322" s="8"/>
      <c r="H322" s="8"/>
      <c r="I322" s="8"/>
      <c r="J322" s="8"/>
      <c r="K322" s="8"/>
      <c r="L322" s="8"/>
      <c r="M322" s="334" t="s">
        <v>63</v>
      </c>
      <c r="N322" s="333">
        <v>113.3379</v>
      </c>
      <c r="O322" s="8">
        <v>113.3379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2021</v>
      </c>
      <c r="C323" s="211" t="s">
        <v>2022</v>
      </c>
      <c r="D323" s="8" t="s">
        <v>2023</v>
      </c>
      <c r="E323" s="8" t="s">
        <v>2024</v>
      </c>
      <c r="F323" s="8" t="s">
        <v>2025</v>
      </c>
      <c r="G323" s="8"/>
      <c r="H323" s="8"/>
      <c r="I323" s="8"/>
      <c r="J323" s="8"/>
      <c r="K323" s="8"/>
      <c r="L323" s="8"/>
      <c r="M323" s="334" t="s">
        <v>63</v>
      </c>
      <c r="N323" s="333">
        <v>113.34739999999999</v>
      </c>
      <c r="O323" s="8">
        <v>113.34739999999999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2027</v>
      </c>
      <c r="C324" s="211" t="s">
        <v>2028</v>
      </c>
      <c r="D324" s="8" t="s">
        <v>2029</v>
      </c>
      <c r="E324" s="8" t="s">
        <v>2030</v>
      </c>
      <c r="F324" s="8" t="s">
        <v>2031</v>
      </c>
      <c r="G324" s="8"/>
      <c r="H324" s="8"/>
      <c r="I324" s="8"/>
      <c r="J324" s="8"/>
      <c r="K324" s="8"/>
      <c r="L324" s="8"/>
      <c r="M324" s="334" t="s">
        <v>63</v>
      </c>
      <c r="N324" s="333">
        <v>113.34010000000001</v>
      </c>
      <c r="O324" s="8">
        <v>113.34010000000001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2033</v>
      </c>
      <c r="C325" s="211" t="s">
        <v>2034</v>
      </c>
      <c r="D325" s="8" t="s">
        <v>2035</v>
      </c>
      <c r="E325" s="8" t="s">
        <v>2036</v>
      </c>
      <c r="F325" s="8" t="s">
        <v>2037</v>
      </c>
      <c r="G325" s="8"/>
      <c r="H325" s="8"/>
      <c r="I325" s="8"/>
      <c r="J325" s="8"/>
      <c r="K325" s="8"/>
      <c r="L325" s="8"/>
      <c r="M325" s="334" t="s">
        <v>63</v>
      </c>
      <c r="N325" s="333">
        <v>108.85980000000001</v>
      </c>
      <c r="O325" s="8">
        <v>108.85980000000001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2040</v>
      </c>
      <c r="C326" s="211" t="s">
        <v>2041</v>
      </c>
      <c r="D326" s="8" t="s">
        <v>2042</v>
      </c>
      <c r="E326" s="8" t="s">
        <v>2043</v>
      </c>
      <c r="F326" s="8" t="s">
        <v>2044</v>
      </c>
      <c r="G326" s="8"/>
      <c r="H326" s="8"/>
      <c r="I326" s="8"/>
      <c r="J326" s="8"/>
      <c r="K326" s="8"/>
      <c r="L326" s="8"/>
      <c r="M326" s="334" t="s">
        <v>63</v>
      </c>
      <c r="N326" s="333">
        <v>108.83280000000001</v>
      </c>
      <c r="O326" s="8">
        <v>108.83280000000001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2046</v>
      </c>
      <c r="C327" s="211" t="s">
        <v>2047</v>
      </c>
      <c r="D327" s="8" t="s">
        <v>2048</v>
      </c>
      <c r="E327" s="8" t="s">
        <v>2049</v>
      </c>
      <c r="F327" s="8" t="s">
        <v>2050</v>
      </c>
      <c r="G327" s="8"/>
      <c r="H327" s="8"/>
      <c r="I327" s="8"/>
      <c r="J327" s="8"/>
      <c r="K327" s="8"/>
      <c r="L327" s="8"/>
      <c r="M327" s="334" t="s">
        <v>63</v>
      </c>
      <c r="N327" s="333">
        <v>108.8274</v>
      </c>
      <c r="O327" s="8">
        <v>108.8274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2052</v>
      </c>
      <c r="C328" s="211" t="s">
        <v>2053</v>
      </c>
      <c r="D328" s="8" t="s">
        <v>2054</v>
      </c>
      <c r="E328" s="8" t="s">
        <v>2055</v>
      </c>
      <c r="F328" s="8" t="s">
        <v>2056</v>
      </c>
      <c r="G328" s="8"/>
      <c r="H328" s="8"/>
      <c r="I328" s="8"/>
      <c r="J328" s="8"/>
      <c r="K328" s="8"/>
      <c r="L328" s="8"/>
      <c r="M328" s="334" t="s">
        <v>63</v>
      </c>
      <c r="N328" s="333">
        <v>108.86069999999999</v>
      </c>
      <c r="O328" s="8">
        <v>108.86069999999999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2058</v>
      </c>
      <c r="C329" s="211" t="s">
        <v>2059</v>
      </c>
      <c r="D329" s="8" t="s">
        <v>2060</v>
      </c>
      <c r="E329" s="8" t="s">
        <v>2061</v>
      </c>
      <c r="F329" s="8" t="s">
        <v>2062</v>
      </c>
      <c r="G329" s="8"/>
      <c r="H329" s="8"/>
      <c r="I329" s="8"/>
      <c r="J329" s="8"/>
      <c r="K329" s="8"/>
      <c r="L329" s="8"/>
      <c r="M329" s="334" t="s">
        <v>63</v>
      </c>
      <c r="N329" s="333">
        <v>108.83280000000001</v>
      </c>
      <c r="O329" s="8">
        <v>108.83280000000001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2064</v>
      </c>
      <c r="C330" s="211" t="s">
        <v>2065</v>
      </c>
      <c r="D330" s="8" t="s">
        <v>2066</v>
      </c>
      <c r="E330" s="8" t="s">
        <v>2067</v>
      </c>
      <c r="F330" s="8" t="s">
        <v>2068</v>
      </c>
      <c r="G330" s="8"/>
      <c r="H330" s="8"/>
      <c r="I330" s="8"/>
      <c r="J330" s="8"/>
      <c r="K330" s="8"/>
      <c r="L330" s="8"/>
      <c r="M330" s="334" t="s">
        <v>63</v>
      </c>
      <c r="N330" s="333">
        <v>108.87560000000001</v>
      </c>
      <c r="O330" s="8">
        <v>108.87560000000001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2070</v>
      </c>
      <c r="C331" s="211" t="s">
        <v>2071</v>
      </c>
      <c r="D331" s="8" t="s">
        <v>2072</v>
      </c>
      <c r="E331" s="8" t="s">
        <v>2073</v>
      </c>
      <c r="F331" s="8" t="s">
        <v>2074</v>
      </c>
      <c r="G331" s="8"/>
      <c r="H331" s="8"/>
      <c r="I331" s="8"/>
      <c r="J331" s="8"/>
      <c r="K331" s="8"/>
      <c r="L331" s="8"/>
      <c r="M331" s="334" t="s">
        <v>63</v>
      </c>
      <c r="N331" s="333">
        <v>108.85899999999999</v>
      </c>
      <c r="O331" s="8">
        <v>108.85899999999999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2076</v>
      </c>
      <c r="C332" s="211" t="s">
        <v>2077</v>
      </c>
      <c r="D332" s="8" t="s">
        <v>2078</v>
      </c>
      <c r="E332" s="8" t="s">
        <v>2079</v>
      </c>
      <c r="F332" s="8" t="s">
        <v>2080</v>
      </c>
      <c r="G332" s="8"/>
      <c r="H332" s="8"/>
      <c r="I332" s="8"/>
      <c r="J332" s="8"/>
      <c r="K332" s="8"/>
      <c r="L332" s="8"/>
      <c r="M332" s="334" t="s">
        <v>63</v>
      </c>
      <c r="N332" s="333">
        <v>108.83969999999999</v>
      </c>
      <c r="O332" s="8">
        <v>108.83969999999999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2082</v>
      </c>
      <c r="C333" s="211" t="s">
        <v>2083</v>
      </c>
      <c r="D333" s="8" t="s">
        <v>2084</v>
      </c>
      <c r="E333" s="8" t="s">
        <v>2085</v>
      </c>
      <c r="F333" s="8" t="s">
        <v>2086</v>
      </c>
      <c r="G333" s="8"/>
      <c r="H333" s="8"/>
      <c r="I333" s="8"/>
      <c r="J333" s="8"/>
      <c r="K333" s="8"/>
      <c r="L333" s="8"/>
      <c r="M333" s="334" t="s">
        <v>63</v>
      </c>
      <c r="N333" s="333">
        <v>103.14960000000001</v>
      </c>
      <c r="O333" s="8">
        <v>103.14960000000001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2088</v>
      </c>
      <c r="C334" s="211" t="s">
        <v>2089</v>
      </c>
      <c r="D334" s="8" t="s">
        <v>2090</v>
      </c>
      <c r="E334" s="8" t="s">
        <v>2091</v>
      </c>
      <c r="F334" s="8" t="s">
        <v>2092</v>
      </c>
      <c r="G334" s="8"/>
      <c r="H334" s="8"/>
      <c r="I334" s="8"/>
      <c r="J334" s="8"/>
      <c r="K334" s="8"/>
      <c r="L334" s="8"/>
      <c r="M334" s="334" t="s">
        <v>63</v>
      </c>
      <c r="N334" s="333">
        <v>103.1514</v>
      </c>
      <c r="O334" s="8">
        <v>103.1514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2094</v>
      </c>
      <c r="C335" s="211" t="s">
        <v>2095</v>
      </c>
      <c r="D335" s="8" t="s">
        <v>2096</v>
      </c>
      <c r="E335" s="8" t="s">
        <v>2097</v>
      </c>
      <c r="F335" s="8" t="s">
        <v>2098</v>
      </c>
      <c r="G335" s="8"/>
      <c r="H335" s="8"/>
      <c r="I335" s="8"/>
      <c r="J335" s="8"/>
      <c r="K335" s="8"/>
      <c r="L335" s="8"/>
      <c r="M335" s="334" t="s">
        <v>63</v>
      </c>
      <c r="N335" s="333">
        <v>103.117</v>
      </c>
      <c r="O335" s="8">
        <v>103.117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2100</v>
      </c>
      <c r="C336" s="211" t="s">
        <v>2101</v>
      </c>
      <c r="D336" s="8" t="s">
        <v>2102</v>
      </c>
      <c r="E336" s="8" t="s">
        <v>2103</v>
      </c>
      <c r="F336" s="8" t="s">
        <v>2104</v>
      </c>
      <c r="G336" s="8"/>
      <c r="H336" s="8"/>
      <c r="I336" s="8"/>
      <c r="J336" s="8"/>
      <c r="K336" s="8"/>
      <c r="L336" s="8"/>
      <c r="M336" s="334" t="s">
        <v>63</v>
      </c>
      <c r="N336" s="333">
        <v>103.175</v>
      </c>
      <c r="O336" s="8">
        <v>103.175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2106</v>
      </c>
      <c r="C337" s="211" t="s">
        <v>2107</v>
      </c>
      <c r="D337" s="8" t="s">
        <v>2108</v>
      </c>
      <c r="E337" s="8" t="s">
        <v>2109</v>
      </c>
      <c r="F337" s="8" t="s">
        <v>2110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103.18810000000001</v>
      </c>
      <c r="O337" s="8">
        <v>103.18810000000001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2112</v>
      </c>
      <c r="C338" s="211" t="s">
        <v>2113</v>
      </c>
      <c r="D338" s="8" t="s">
        <v>2114</v>
      </c>
      <c r="E338" s="8" t="s">
        <v>2115</v>
      </c>
      <c r="F338" s="8" t="s">
        <v>2116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103.1284</v>
      </c>
      <c r="O338" s="8">
        <v>103.1284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2118</v>
      </c>
      <c r="C339" s="211" t="s">
        <v>2119</v>
      </c>
      <c r="D339" s="8" t="s">
        <v>2120</v>
      </c>
      <c r="E339" s="8" t="s">
        <v>2121</v>
      </c>
      <c r="F339" s="8" t="s">
        <v>2122</v>
      </c>
      <c r="G339" s="8"/>
      <c r="H339" s="8"/>
      <c r="I339" s="8"/>
      <c r="J339" s="8"/>
      <c r="K339" s="8"/>
      <c r="L339" s="8"/>
      <c r="M339" s="334" t="s">
        <v>63</v>
      </c>
      <c r="N339" s="333">
        <v>103.178</v>
      </c>
      <c r="O339" s="8">
        <v>103.178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2124</v>
      </c>
      <c r="C340" s="211" t="s">
        <v>2125</v>
      </c>
      <c r="D340" s="8" t="s">
        <v>2126</v>
      </c>
      <c r="E340" s="8" t="s">
        <v>2127</v>
      </c>
      <c r="F340" s="8" t="s">
        <v>2128</v>
      </c>
      <c r="G340" s="8"/>
      <c r="H340" s="8"/>
      <c r="I340" s="8"/>
      <c r="J340" s="8"/>
      <c r="K340" s="8"/>
      <c r="L340" s="8"/>
      <c r="M340" s="334" t="s">
        <v>63</v>
      </c>
      <c r="N340" s="333">
        <v>103.11709999999999</v>
      </c>
      <c r="O340" s="8">
        <v>103.11709999999999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2130</v>
      </c>
      <c r="C341" s="211" t="s">
        <v>2131</v>
      </c>
      <c r="D341" s="8" t="s">
        <v>2132</v>
      </c>
      <c r="E341" s="8" t="s">
        <v>2133</v>
      </c>
      <c r="F341" s="8" t="s">
        <v>2134</v>
      </c>
      <c r="G341" s="8"/>
      <c r="H341" s="8"/>
      <c r="I341" s="8"/>
      <c r="J341" s="8"/>
      <c r="K341" s="8"/>
      <c r="L341" s="8"/>
      <c r="M341" s="334" t="s">
        <v>63</v>
      </c>
      <c r="N341" s="333">
        <v>268.94299999999998</v>
      </c>
      <c r="O341" s="8">
        <v>268.94299999999998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2137</v>
      </c>
      <c r="C342" s="211" t="s">
        <v>2138</v>
      </c>
      <c r="D342" s="8" t="s">
        <v>2139</v>
      </c>
      <c r="E342" s="8" t="s">
        <v>2140</v>
      </c>
      <c r="F342" s="8" t="s">
        <v>2141</v>
      </c>
      <c r="G342" s="8"/>
      <c r="H342" s="8"/>
      <c r="I342" s="8"/>
      <c r="J342" s="8"/>
      <c r="K342" s="8"/>
      <c r="L342" s="8"/>
      <c r="M342" s="334" t="s">
        <v>63</v>
      </c>
      <c r="N342" s="333">
        <v>268.94940000000003</v>
      </c>
      <c r="O342" s="8">
        <v>268.94940000000003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2143</v>
      </c>
      <c r="C343" s="211" t="s">
        <v>2144</v>
      </c>
      <c r="D343" s="8" t="s">
        <v>2145</v>
      </c>
      <c r="E343" s="8" t="s">
        <v>2146</v>
      </c>
      <c r="F343" s="8" t="s">
        <v>2147</v>
      </c>
      <c r="G343" s="8"/>
      <c r="H343" s="8"/>
      <c r="I343" s="8"/>
      <c r="J343" s="8"/>
      <c r="K343" s="8"/>
      <c r="L343" s="8"/>
      <c r="M343" s="334" t="s">
        <v>63</v>
      </c>
      <c r="N343" s="333">
        <v>268.95589999999999</v>
      </c>
      <c r="O343" s="8">
        <v>268.95589999999999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2149</v>
      </c>
      <c r="C344" s="211" t="s">
        <v>2150</v>
      </c>
      <c r="D344" s="8" t="s">
        <v>2151</v>
      </c>
      <c r="E344" s="8" t="s">
        <v>2152</v>
      </c>
      <c r="F344" s="8" t="s">
        <v>2153</v>
      </c>
      <c r="G344" s="8"/>
      <c r="H344" s="8"/>
      <c r="I344" s="8"/>
      <c r="J344" s="8"/>
      <c r="K344" s="8"/>
      <c r="L344" s="8"/>
      <c r="M344" s="334" t="s">
        <v>63</v>
      </c>
      <c r="N344" s="333">
        <v>268.9443</v>
      </c>
      <c r="O344" s="8">
        <v>268.9443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2155</v>
      </c>
      <c r="C345" s="211" t="s">
        <v>2156</v>
      </c>
      <c r="D345" s="8" t="s">
        <v>2157</v>
      </c>
      <c r="E345" s="8" t="s">
        <v>2158</v>
      </c>
      <c r="F345" s="8" t="s">
        <v>2159</v>
      </c>
      <c r="G345" s="8"/>
      <c r="H345" s="8"/>
      <c r="I345" s="8"/>
      <c r="J345" s="8"/>
      <c r="K345" s="8"/>
      <c r="L345" s="8"/>
      <c r="M345" s="334" t="s">
        <v>63</v>
      </c>
      <c r="N345" s="333">
        <v>268.95330000000001</v>
      </c>
      <c r="O345" s="8">
        <v>268.95330000000001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2161</v>
      </c>
      <c r="C346" s="211" t="s">
        <v>2162</v>
      </c>
      <c r="D346" s="8" t="s">
        <v>2163</v>
      </c>
      <c r="E346" s="8" t="s">
        <v>2164</v>
      </c>
      <c r="F346" s="8" t="s">
        <v>2165</v>
      </c>
      <c r="G346" s="8"/>
      <c r="H346" s="8"/>
      <c r="I346" s="8"/>
      <c r="J346" s="8"/>
      <c r="K346" s="8"/>
      <c r="L346" s="8"/>
      <c r="M346" s="334" t="s">
        <v>63</v>
      </c>
      <c r="N346" s="333">
        <v>268.95580000000001</v>
      </c>
      <c r="O346" s="8">
        <v>268.95580000000001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2167</v>
      </c>
      <c r="C347" s="211" t="s">
        <v>2168</v>
      </c>
      <c r="D347" s="8" t="s">
        <v>2169</v>
      </c>
      <c r="E347" s="8" t="s">
        <v>2170</v>
      </c>
      <c r="F347" s="8" t="s">
        <v>2171</v>
      </c>
      <c r="G347" s="8"/>
      <c r="H347" s="8"/>
      <c r="I347" s="8"/>
      <c r="J347" s="8"/>
      <c r="K347" s="8"/>
      <c r="L347" s="8"/>
      <c r="M347" s="334" t="s">
        <v>63</v>
      </c>
      <c r="N347" s="333">
        <v>268.95119999999997</v>
      </c>
      <c r="O347" s="8">
        <v>268.95119999999997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2173</v>
      </c>
      <c r="C348" s="211" t="s">
        <v>2174</v>
      </c>
      <c r="D348" s="8" t="s">
        <v>2175</v>
      </c>
      <c r="E348" s="8" t="s">
        <v>2176</v>
      </c>
      <c r="F348" s="8" t="s">
        <v>2177</v>
      </c>
      <c r="G348" s="8"/>
      <c r="H348" s="8"/>
      <c r="I348" s="8"/>
      <c r="J348" s="8"/>
      <c r="K348" s="8"/>
      <c r="L348" s="8"/>
      <c r="M348" s="334" t="s">
        <v>63</v>
      </c>
      <c r="N348" s="333">
        <v>268.9468</v>
      </c>
      <c r="O348" s="8">
        <v>268.9468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2179</v>
      </c>
      <c r="C349" s="211" t="s">
        <v>2180</v>
      </c>
      <c r="D349" s="8" t="s">
        <v>2181</v>
      </c>
      <c r="E349" s="8" t="s">
        <v>2182</v>
      </c>
      <c r="F349" s="8" t="s">
        <v>2183</v>
      </c>
      <c r="G349" s="8"/>
      <c r="H349" s="8"/>
      <c r="I349" s="8"/>
      <c r="J349" s="8"/>
      <c r="K349" s="8"/>
      <c r="L349" s="8"/>
      <c r="M349" s="334" t="s">
        <v>63</v>
      </c>
      <c r="N349" s="333">
        <v>251.55009999999999</v>
      </c>
      <c r="O349" s="8">
        <v>251.55009999999999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2186</v>
      </c>
      <c r="C350" s="211" t="s">
        <v>2187</v>
      </c>
      <c r="D350" s="8" t="s">
        <v>2188</v>
      </c>
      <c r="E350" s="8" t="s">
        <v>2189</v>
      </c>
      <c r="F350" s="8" t="s">
        <v>2190</v>
      </c>
      <c r="G350" s="8"/>
      <c r="H350" s="8"/>
      <c r="I350" s="8"/>
      <c r="J350" s="8"/>
      <c r="K350" s="8"/>
      <c r="L350" s="8"/>
      <c r="M350" s="334" t="s">
        <v>63</v>
      </c>
      <c r="N350" s="333">
        <v>251.55690000000001</v>
      </c>
      <c r="O350" s="8">
        <v>251.55690000000001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2192</v>
      </c>
      <c r="C351" s="211" t="s">
        <v>2193</v>
      </c>
      <c r="D351" s="8" t="s">
        <v>2194</v>
      </c>
      <c r="E351" s="8" t="s">
        <v>2195</v>
      </c>
      <c r="F351" s="8" t="s">
        <v>2196</v>
      </c>
      <c r="G351" s="8"/>
      <c r="H351" s="8"/>
      <c r="I351" s="8"/>
      <c r="J351" s="8"/>
      <c r="K351" s="8"/>
      <c r="L351" s="8"/>
      <c r="M351" s="334" t="s">
        <v>63</v>
      </c>
      <c r="N351" s="333">
        <v>251.54390000000001</v>
      </c>
      <c r="O351" s="8">
        <v>251.54390000000001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2198</v>
      </c>
      <c r="C352" s="211" t="s">
        <v>2199</v>
      </c>
      <c r="D352" s="8" t="s">
        <v>2200</v>
      </c>
      <c r="E352" s="8" t="s">
        <v>2201</v>
      </c>
      <c r="F352" s="8" t="s">
        <v>2202</v>
      </c>
      <c r="G352" s="8"/>
      <c r="H352" s="8"/>
      <c r="I352" s="8"/>
      <c r="J352" s="8"/>
      <c r="K352" s="8"/>
      <c r="L352" s="8"/>
      <c r="M352" s="334" t="s">
        <v>63</v>
      </c>
      <c r="N352" s="333">
        <v>251.55529999999999</v>
      </c>
      <c r="O352" s="8">
        <v>251.55529999999999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2204</v>
      </c>
      <c r="C353" s="211" t="s">
        <v>2205</v>
      </c>
      <c r="D353" s="8" t="s">
        <v>2206</v>
      </c>
      <c r="E353" s="8" t="s">
        <v>2207</v>
      </c>
      <c r="F353" s="8" t="s">
        <v>2208</v>
      </c>
      <c r="G353" s="8"/>
      <c r="H353" s="8"/>
      <c r="I353" s="8"/>
      <c r="J353" s="8"/>
      <c r="K353" s="8"/>
      <c r="L353" s="8"/>
      <c r="M353" s="334" t="s">
        <v>63</v>
      </c>
      <c r="N353" s="333">
        <v>251.5514</v>
      </c>
      <c r="O353" s="8">
        <v>251.5514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2210</v>
      </c>
      <c r="C354" s="211" t="s">
        <v>2211</v>
      </c>
      <c r="D354" s="8" t="s">
        <v>2212</v>
      </c>
      <c r="E354" s="8" t="s">
        <v>2213</v>
      </c>
      <c r="F354" s="8" t="s">
        <v>2214</v>
      </c>
      <c r="G354" s="8"/>
      <c r="H354" s="8"/>
      <c r="I354" s="8"/>
      <c r="J354" s="8"/>
      <c r="K354" s="8"/>
      <c r="L354" s="8"/>
      <c r="M354" s="334" t="s">
        <v>63</v>
      </c>
      <c r="N354" s="333">
        <v>251.54990000000001</v>
      </c>
      <c r="O354" s="8">
        <v>251.54990000000001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2216</v>
      </c>
      <c r="C355" s="211" t="s">
        <v>2217</v>
      </c>
      <c r="D355" s="8" t="s">
        <v>2218</v>
      </c>
      <c r="E355" s="8" t="s">
        <v>2219</v>
      </c>
      <c r="F355" s="8" t="s">
        <v>2220</v>
      </c>
      <c r="G355" s="8"/>
      <c r="H355" s="8"/>
      <c r="I355" s="8"/>
      <c r="J355" s="8"/>
      <c r="K355" s="8"/>
      <c r="L355" s="8"/>
      <c r="M355" s="334" t="s">
        <v>63</v>
      </c>
      <c r="N355" s="333">
        <v>251.54079999999999</v>
      </c>
      <c r="O355" s="8">
        <v>251.54079999999999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2222</v>
      </c>
      <c r="C356" s="211" t="s">
        <v>2223</v>
      </c>
      <c r="D356" s="8" t="s">
        <v>2224</v>
      </c>
      <c r="E356" s="8" t="s">
        <v>2225</v>
      </c>
      <c r="F356" s="8" t="s">
        <v>2226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251.55029999999999</v>
      </c>
      <c r="O356" s="8">
        <v>251.55029999999999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2228</v>
      </c>
      <c r="C357" s="211" t="s">
        <v>2229</v>
      </c>
      <c r="D357" s="8" t="s">
        <v>2230</v>
      </c>
      <c r="E357" s="8" t="s">
        <v>2231</v>
      </c>
      <c r="F357" s="8" t="s">
        <v>2232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262.25240000000002</v>
      </c>
      <c r="O357" s="8">
        <v>262.25240000000002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2235</v>
      </c>
      <c r="C358" s="211" t="s">
        <v>2236</v>
      </c>
      <c r="D358" s="8" t="s">
        <v>2237</v>
      </c>
      <c r="E358" s="8" t="s">
        <v>2238</v>
      </c>
      <c r="F358" s="8" t="s">
        <v>2239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262.2371</v>
      </c>
      <c r="O358" s="8">
        <v>262.2371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2241</v>
      </c>
      <c r="C359" s="211" t="s">
        <v>2242</v>
      </c>
      <c r="D359" s="8" t="s">
        <v>2243</v>
      </c>
      <c r="E359" s="8" t="s">
        <v>2244</v>
      </c>
      <c r="F359" s="8" t="s">
        <v>2245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262.25540000000001</v>
      </c>
      <c r="O359" s="8">
        <v>262.25540000000001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2247</v>
      </c>
      <c r="C360" s="211" t="s">
        <v>2248</v>
      </c>
      <c r="D360" s="8" t="s">
        <v>2249</v>
      </c>
      <c r="E360" s="8" t="s">
        <v>2250</v>
      </c>
      <c r="F360" s="8" t="s">
        <v>2251</v>
      </c>
      <c r="G360" s="8"/>
      <c r="H360" s="8"/>
      <c r="I360" s="8"/>
      <c r="J360" s="8"/>
      <c r="K360" s="8"/>
      <c r="L360" s="8"/>
      <c r="M360" s="334" t="s">
        <v>63</v>
      </c>
      <c r="N360" s="333">
        <v>262.24110000000002</v>
      </c>
      <c r="O360" s="8">
        <v>262.24110000000002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2253</v>
      </c>
      <c r="C361" s="211" t="s">
        <v>2254</v>
      </c>
      <c r="D361" s="8" t="s">
        <v>2255</v>
      </c>
      <c r="E361" s="8" t="s">
        <v>2256</v>
      </c>
      <c r="F361" s="8" t="s">
        <v>2257</v>
      </c>
      <c r="G361" s="8"/>
      <c r="H361" s="8"/>
      <c r="I361" s="8"/>
      <c r="J361" s="8"/>
      <c r="K361" s="8"/>
      <c r="L361" s="8"/>
      <c r="M361" s="334" t="s">
        <v>63</v>
      </c>
      <c r="N361" s="333">
        <v>262.2509</v>
      </c>
      <c r="O361" s="8">
        <v>262.2509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2259</v>
      </c>
      <c r="C362" s="211" t="s">
        <v>2260</v>
      </c>
      <c r="D362" s="8" t="s">
        <v>2261</v>
      </c>
      <c r="E362" s="8" t="s">
        <v>2262</v>
      </c>
      <c r="F362" s="8" t="s">
        <v>2263</v>
      </c>
      <c r="G362" s="8"/>
      <c r="H362" s="8"/>
      <c r="I362" s="8"/>
      <c r="J362" s="8"/>
      <c r="K362" s="8"/>
      <c r="L362" s="8"/>
      <c r="M362" s="334" t="s">
        <v>63</v>
      </c>
      <c r="N362" s="333">
        <v>262.24630000000002</v>
      </c>
      <c r="O362" s="8">
        <v>262.24630000000002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2265</v>
      </c>
      <c r="C363" s="211" t="s">
        <v>2266</v>
      </c>
      <c r="D363" s="8" t="s">
        <v>2267</v>
      </c>
      <c r="E363" s="8" t="s">
        <v>2268</v>
      </c>
      <c r="F363" s="8" t="s">
        <v>2269</v>
      </c>
      <c r="G363" s="8"/>
      <c r="H363" s="8"/>
      <c r="I363" s="8"/>
      <c r="J363" s="8"/>
      <c r="K363" s="8"/>
      <c r="L363" s="8"/>
      <c r="M363" s="334" t="s">
        <v>63</v>
      </c>
      <c r="N363" s="333">
        <v>262.25420000000003</v>
      </c>
      <c r="O363" s="8">
        <v>262.25420000000003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2271</v>
      </c>
      <c r="C364" s="211" t="s">
        <v>2272</v>
      </c>
      <c r="D364" s="8" t="s">
        <v>2273</v>
      </c>
      <c r="E364" s="8" t="s">
        <v>2274</v>
      </c>
      <c r="F364" s="8" t="s">
        <v>2275</v>
      </c>
      <c r="G364" s="8"/>
      <c r="H364" s="8"/>
      <c r="I364" s="8"/>
      <c r="J364" s="8"/>
      <c r="K364" s="8"/>
      <c r="L364" s="8"/>
      <c r="M364" s="334" t="s">
        <v>63</v>
      </c>
      <c r="N364" s="333">
        <v>262.24270000000001</v>
      </c>
      <c r="O364" s="8">
        <v>262.24270000000001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2277</v>
      </c>
      <c r="C365" s="211" t="s">
        <v>2278</v>
      </c>
      <c r="D365" s="8" t="s">
        <v>2279</v>
      </c>
      <c r="E365" s="8" t="s">
        <v>2280</v>
      </c>
      <c r="F365" s="8" t="s">
        <v>2281</v>
      </c>
      <c r="G365" s="8"/>
      <c r="H365" s="8"/>
      <c r="I365" s="8"/>
      <c r="J365" s="8"/>
      <c r="K365" s="8"/>
      <c r="L365" s="8"/>
      <c r="M365" s="334" t="s">
        <v>63</v>
      </c>
      <c r="N365" s="333">
        <v>122.1474</v>
      </c>
      <c r="O365" s="8">
        <v>122.1474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2284</v>
      </c>
      <c r="C366" s="211" t="s">
        <v>2285</v>
      </c>
      <c r="D366" s="8" t="s">
        <v>2286</v>
      </c>
      <c r="E366" s="8" t="s">
        <v>2287</v>
      </c>
      <c r="F366" s="8" t="s">
        <v>2288</v>
      </c>
      <c r="G366" s="8"/>
      <c r="H366" s="8"/>
      <c r="I366" s="8"/>
      <c r="J366" s="8"/>
      <c r="K366" s="8"/>
      <c r="L366" s="8"/>
      <c r="M366" s="334" t="s">
        <v>63</v>
      </c>
      <c r="N366" s="333">
        <v>126.35980000000001</v>
      </c>
      <c r="O366" s="8">
        <v>126.35980000000001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2291</v>
      </c>
      <c r="C367" s="211" t="s">
        <v>2292</v>
      </c>
      <c r="D367" s="8" t="s">
        <v>2293</v>
      </c>
      <c r="E367" s="8" t="s">
        <v>2294</v>
      </c>
      <c r="F367" s="8" t="s">
        <v>2295</v>
      </c>
      <c r="G367" s="8"/>
      <c r="H367" s="8"/>
      <c r="I367" s="8"/>
      <c r="J367" s="8"/>
      <c r="K367" s="8"/>
      <c r="L367" s="8"/>
      <c r="M367" s="334" t="s">
        <v>63</v>
      </c>
      <c r="N367" s="333">
        <v>106.4342</v>
      </c>
      <c r="O367" s="8">
        <v>106.4342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2298</v>
      </c>
      <c r="C368" s="211" t="s">
        <v>2299</v>
      </c>
      <c r="D368" s="8" t="s">
        <v>2300</v>
      </c>
      <c r="E368" s="8" t="s">
        <v>2301</v>
      </c>
      <c r="F368" s="8" t="s">
        <v>2302</v>
      </c>
      <c r="G368" s="8"/>
      <c r="H368" s="8"/>
      <c r="I368" s="8"/>
      <c r="J368" s="8"/>
      <c r="K368" s="8"/>
      <c r="L368" s="8"/>
      <c r="M368" s="334" t="s">
        <v>63</v>
      </c>
      <c r="N368" s="333">
        <v>123.6564</v>
      </c>
      <c r="O368" s="8">
        <v>123.6564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2305</v>
      </c>
      <c r="C369" s="211" t="s">
        <v>2306</v>
      </c>
      <c r="D369" s="8" t="s">
        <v>2307</v>
      </c>
      <c r="E369" s="8" t="s">
        <v>2308</v>
      </c>
      <c r="F369" s="8" t="s">
        <v>2309</v>
      </c>
      <c r="G369" s="8"/>
      <c r="H369" s="8"/>
      <c r="I369" s="8"/>
      <c r="J369" s="8"/>
      <c r="K369" s="8"/>
      <c r="L369" s="8"/>
      <c r="M369" s="334" t="s">
        <v>63</v>
      </c>
      <c r="N369" s="333">
        <v>117.03279999999999</v>
      </c>
      <c r="O369" s="8">
        <v>117.03279999999999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2312</v>
      </c>
      <c r="C370" s="211" t="s">
        <v>2313</v>
      </c>
      <c r="D370" s="8" t="s">
        <v>2314</v>
      </c>
      <c r="E370" s="8" t="s">
        <v>2315</v>
      </c>
      <c r="F370" s="8" t="s">
        <v>2316</v>
      </c>
      <c r="G370" s="8"/>
      <c r="H370" s="8"/>
      <c r="I370" s="8"/>
      <c r="J370" s="8"/>
      <c r="K370" s="8"/>
      <c r="L370" s="8"/>
      <c r="M370" s="334" t="s">
        <v>63</v>
      </c>
      <c r="N370" s="333">
        <v>100.0415</v>
      </c>
      <c r="O370" s="8">
        <v>100.0415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2319</v>
      </c>
      <c r="C371" s="211" t="s">
        <v>2320</v>
      </c>
      <c r="D371" s="8" t="s">
        <v>2321</v>
      </c>
      <c r="E371" s="8" t="s">
        <v>2322</v>
      </c>
      <c r="F371" s="8" t="s">
        <v>2323</v>
      </c>
      <c r="G371" s="8"/>
      <c r="H371" s="8"/>
      <c r="I371" s="8"/>
      <c r="J371" s="8"/>
      <c r="K371" s="8"/>
      <c r="L371" s="8"/>
      <c r="M371" s="334" t="s">
        <v>63</v>
      </c>
      <c r="N371" s="333">
        <v>143.2559</v>
      </c>
      <c r="O371" s="8">
        <v>143.2559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2326</v>
      </c>
      <c r="C372" s="211" t="s">
        <v>2327</v>
      </c>
      <c r="D372" s="8" t="s">
        <v>2328</v>
      </c>
      <c r="E372" s="8" t="s">
        <v>2329</v>
      </c>
      <c r="F372" s="8" t="s">
        <v>2330</v>
      </c>
      <c r="G372" s="8"/>
      <c r="H372" s="8"/>
      <c r="I372" s="8"/>
      <c r="J372" s="8"/>
      <c r="K372" s="8"/>
      <c r="L372" s="8"/>
      <c r="M372" s="334" t="s">
        <v>63</v>
      </c>
      <c r="N372" s="333">
        <v>253.54589999999999</v>
      </c>
      <c r="O372" s="8">
        <v>253.54589999999999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2333</v>
      </c>
      <c r="C373" s="211" t="s">
        <v>2334</v>
      </c>
      <c r="D373" s="8" t="s">
        <v>2335</v>
      </c>
      <c r="E373" s="8" t="s">
        <v>2336</v>
      </c>
      <c r="F373" s="8" t="s">
        <v>2337</v>
      </c>
      <c r="G373" s="8"/>
      <c r="H373" s="8"/>
      <c r="I373" s="8"/>
      <c r="J373" s="8"/>
      <c r="K373" s="8"/>
      <c r="L373" s="8"/>
      <c r="M373" s="334" t="s">
        <v>63</v>
      </c>
      <c r="N373" s="333">
        <v>131.94460000000001</v>
      </c>
      <c r="O373" s="8">
        <v>131.94460000000001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2340</v>
      </c>
      <c r="C374" s="211" t="s">
        <v>2341</v>
      </c>
      <c r="D374" s="8" t="s">
        <v>2342</v>
      </c>
      <c r="E374" s="8" t="s">
        <v>2343</v>
      </c>
      <c r="F374" s="8" t="s">
        <v>2344</v>
      </c>
      <c r="G374" s="8"/>
      <c r="H374" s="8"/>
      <c r="I374" s="8"/>
      <c r="J374" s="8"/>
      <c r="K374" s="8"/>
      <c r="L374" s="8"/>
      <c r="M374" s="334" t="s">
        <v>63</v>
      </c>
      <c r="N374" s="333">
        <v>136.8451</v>
      </c>
      <c r="O374" s="8">
        <v>136.8451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2347</v>
      </c>
      <c r="C375" s="211" t="s">
        <v>2348</v>
      </c>
      <c r="D375" s="8" t="s">
        <v>2349</v>
      </c>
      <c r="E375" s="8" t="s">
        <v>2350</v>
      </c>
      <c r="F375" s="8" t="s">
        <v>2351</v>
      </c>
      <c r="G375" s="8"/>
      <c r="H375" s="8"/>
      <c r="I375" s="8"/>
      <c r="J375" s="8"/>
      <c r="K375" s="8"/>
      <c r="L375" s="8"/>
      <c r="M375" s="334" t="s">
        <v>63</v>
      </c>
      <c r="N375" s="333">
        <v>113.34180000000001</v>
      </c>
      <c r="O375" s="8">
        <v>113.34180000000001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2354</v>
      </c>
      <c r="C376" s="211" t="s">
        <v>2355</v>
      </c>
      <c r="D376" s="8" t="s">
        <v>2356</v>
      </c>
      <c r="E376" s="8" t="s">
        <v>2357</v>
      </c>
      <c r="F376" s="8" t="s">
        <v>2358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108.8597</v>
      </c>
      <c r="O376" s="8">
        <v>108.8597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2361</v>
      </c>
      <c r="C377" s="211" t="s">
        <v>2362</v>
      </c>
      <c r="D377" s="8" t="s">
        <v>2363</v>
      </c>
      <c r="E377" s="8" t="s">
        <v>2364</v>
      </c>
      <c r="F377" s="8" t="s">
        <v>2365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103.12569999999999</v>
      </c>
      <c r="O377" s="8">
        <v>103.12569999999999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2368</v>
      </c>
      <c r="C378" s="211" t="s">
        <v>2369</v>
      </c>
      <c r="D378" s="8" t="s">
        <v>2370</v>
      </c>
      <c r="E378" s="8" t="s">
        <v>2371</v>
      </c>
      <c r="F378" s="8" t="s">
        <v>2372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268.94810000000001</v>
      </c>
      <c r="O378" s="8">
        <v>268.94810000000001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2375</v>
      </c>
      <c r="C379" s="211" t="s">
        <v>2376</v>
      </c>
      <c r="D379" s="8" t="s">
        <v>2377</v>
      </c>
      <c r="E379" s="8" t="s">
        <v>2378</v>
      </c>
      <c r="F379" s="8" t="s">
        <v>2379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251.55410000000001</v>
      </c>
      <c r="O379" s="8">
        <v>251.55410000000001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2382</v>
      </c>
      <c r="C380" s="211" t="s">
        <v>2383</v>
      </c>
      <c r="D380" s="8" t="s">
        <v>2384</v>
      </c>
      <c r="E380" s="8" t="s">
        <v>2385</v>
      </c>
      <c r="F380" s="8" t="s">
        <v>2386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262.25670000000002</v>
      </c>
      <c r="O380" s="8">
        <v>262.25670000000002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2389</v>
      </c>
      <c r="C381" s="211" t="s">
        <v>2390</v>
      </c>
      <c r="D381" s="8" t="s">
        <v>2391</v>
      </c>
      <c r="E381" s="8" t="s">
        <v>2392</v>
      </c>
      <c r="F381" s="8" t="s">
        <v>2393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122.15049999999999</v>
      </c>
      <c r="O381" s="8">
        <v>122.15049999999999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2395</v>
      </c>
      <c r="C382" s="211" t="s">
        <v>2396</v>
      </c>
      <c r="D382" s="8" t="s">
        <v>2397</v>
      </c>
      <c r="E382" s="8" t="s">
        <v>2398</v>
      </c>
      <c r="F382" s="8" t="s">
        <v>2399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126.3608</v>
      </c>
      <c r="O382" s="8">
        <v>126.3608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2401</v>
      </c>
      <c r="C383" s="211" t="s">
        <v>2402</v>
      </c>
      <c r="D383" s="8" t="s">
        <v>2403</v>
      </c>
      <c r="E383" s="8" t="s">
        <v>2404</v>
      </c>
      <c r="F383" s="8" t="s">
        <v>2405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106.4355</v>
      </c>
      <c r="O383" s="8">
        <v>106.4355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2407</v>
      </c>
      <c r="C384" s="211" t="s">
        <v>10</v>
      </c>
      <c r="D384" s="8" t="s">
        <v>2408</v>
      </c>
      <c r="E384" s="8" t="s">
        <v>2409</v>
      </c>
      <c r="F384" s="8" t="s">
        <v>2410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123.6542</v>
      </c>
      <c r="O384" s="8">
        <v>123.6542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2412</v>
      </c>
      <c r="C385" s="211" t="s">
        <v>2413</v>
      </c>
      <c r="D385" s="8" t="s">
        <v>2414</v>
      </c>
      <c r="E385" s="8" t="s">
        <v>2415</v>
      </c>
      <c r="F385" s="8" t="s">
        <v>2416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117.03319999999999</v>
      </c>
      <c r="O385" s="8">
        <v>117.03319999999999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2418</v>
      </c>
      <c r="C386" s="211" t="s">
        <v>2419</v>
      </c>
      <c r="D386" s="8" t="s">
        <v>2420</v>
      </c>
      <c r="E386" s="8" t="s">
        <v>2421</v>
      </c>
      <c r="F386" s="8" t="s">
        <v>2422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100.042</v>
      </c>
      <c r="O386" s="8">
        <v>100.042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2424</v>
      </c>
      <c r="C387" s="211" t="s">
        <v>2425</v>
      </c>
      <c r="D387" s="8" t="s">
        <v>2426</v>
      </c>
      <c r="E387" s="8" t="s">
        <v>2427</v>
      </c>
      <c r="F387" s="8" t="s">
        <v>2428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143.25280000000001</v>
      </c>
      <c r="O387" s="8">
        <v>143.25280000000001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2430</v>
      </c>
      <c r="C388" s="211" t="s">
        <v>2431</v>
      </c>
      <c r="D388" s="8" t="s">
        <v>2432</v>
      </c>
      <c r="E388" s="8" t="s">
        <v>2433</v>
      </c>
      <c r="F388" s="8" t="s">
        <v>2434</v>
      </c>
      <c r="G388" s="8"/>
      <c r="H388" s="8"/>
      <c r="I388" s="8"/>
      <c r="J388" s="8"/>
      <c r="K388" s="8"/>
      <c r="L388" s="8"/>
      <c r="M388" s="334" t="s">
        <v>63</v>
      </c>
      <c r="N388" s="333">
        <v>253.5461</v>
      </c>
      <c r="O388" s="8">
        <v>253.5461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2436</v>
      </c>
      <c r="C389" s="211" t="s">
        <v>2437</v>
      </c>
      <c r="D389" s="8" t="s">
        <v>2438</v>
      </c>
      <c r="E389" s="8" t="s">
        <v>2439</v>
      </c>
      <c r="F389" s="8" t="s">
        <v>2440</v>
      </c>
      <c r="G389" s="8"/>
      <c r="H389" s="8"/>
      <c r="I389" s="8"/>
      <c r="J389" s="8"/>
      <c r="K389" s="8"/>
      <c r="L389" s="8"/>
      <c r="M389" s="334" t="s">
        <v>63</v>
      </c>
      <c r="N389" s="333">
        <v>131.94210000000001</v>
      </c>
      <c r="O389" s="8">
        <v>131.94210000000001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2442</v>
      </c>
      <c r="C390" s="211" t="s">
        <v>2443</v>
      </c>
      <c r="D390" s="8" t="s">
        <v>2444</v>
      </c>
      <c r="E390" s="8" t="s">
        <v>2445</v>
      </c>
      <c r="F390" s="8" t="s">
        <v>2446</v>
      </c>
      <c r="G390" s="8"/>
      <c r="H390" s="8"/>
      <c r="I390" s="8"/>
      <c r="J390" s="8"/>
      <c r="K390" s="8"/>
      <c r="L390" s="8"/>
      <c r="M390" s="334" t="s">
        <v>63</v>
      </c>
      <c r="N390" s="333">
        <v>136.8486</v>
      </c>
      <c r="O390" s="8">
        <v>136.8486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2448</v>
      </c>
      <c r="C391" s="211" t="s">
        <v>2449</v>
      </c>
      <c r="D391" s="8" t="s">
        <v>2450</v>
      </c>
      <c r="E391" s="8" t="s">
        <v>2451</v>
      </c>
      <c r="F391" s="8" t="s">
        <v>2452</v>
      </c>
      <c r="G391" s="8"/>
      <c r="H391" s="8"/>
      <c r="I391" s="8"/>
      <c r="J391" s="8"/>
      <c r="K391" s="8"/>
      <c r="L391" s="8"/>
      <c r="M391" s="334" t="s">
        <v>63</v>
      </c>
      <c r="N391" s="333">
        <v>113.34139999999999</v>
      </c>
      <c r="O391" s="8">
        <v>113.34139999999999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2454</v>
      </c>
      <c r="C392" s="211" t="s">
        <v>2455</v>
      </c>
      <c r="D392" s="8" t="s">
        <v>2456</v>
      </c>
      <c r="E392" s="8" t="s">
        <v>2457</v>
      </c>
      <c r="F392" s="8" t="s">
        <v>2458</v>
      </c>
      <c r="G392" s="8"/>
      <c r="H392" s="8"/>
      <c r="I392" s="8"/>
      <c r="J392" s="8"/>
      <c r="K392" s="8"/>
      <c r="L392" s="8"/>
      <c r="M392" s="334" t="s">
        <v>63</v>
      </c>
      <c r="N392" s="333">
        <v>108.8587</v>
      </c>
      <c r="O392" s="8">
        <v>108.8587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2460</v>
      </c>
      <c r="C393" s="211" t="s">
        <v>2461</v>
      </c>
      <c r="D393" s="8" t="s">
        <v>2462</v>
      </c>
      <c r="E393" s="8" t="s">
        <v>2463</v>
      </c>
      <c r="F393" s="8" t="s">
        <v>2464</v>
      </c>
      <c r="G393" s="8"/>
      <c r="H393" s="8"/>
      <c r="I393" s="8"/>
      <c r="J393" s="8"/>
      <c r="K393" s="8"/>
      <c r="L393" s="8"/>
      <c r="M393" s="334" t="s">
        <v>63</v>
      </c>
      <c r="N393" s="333">
        <v>103.12779999999999</v>
      </c>
      <c r="O393" s="8">
        <v>103.12779999999999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2466</v>
      </c>
      <c r="C394" s="211" t="s">
        <v>2467</v>
      </c>
      <c r="D394" s="8" t="s">
        <v>2468</v>
      </c>
      <c r="E394" s="8" t="s">
        <v>2469</v>
      </c>
      <c r="F394" s="8" t="s">
        <v>2470</v>
      </c>
      <c r="G394" s="8"/>
      <c r="H394" s="8"/>
      <c r="I394" s="8"/>
      <c r="J394" s="8"/>
      <c r="K394" s="8"/>
      <c r="L394" s="8"/>
      <c r="M394" s="334" t="s">
        <v>63</v>
      </c>
      <c r="N394" s="333">
        <v>268.94589999999999</v>
      </c>
      <c r="O394" s="8">
        <v>268.94589999999999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2472</v>
      </c>
      <c r="C395" s="211" t="s">
        <v>2473</v>
      </c>
      <c r="D395" s="8" t="s">
        <v>2474</v>
      </c>
      <c r="E395" s="8" t="s">
        <v>2475</v>
      </c>
      <c r="F395" s="8" t="s">
        <v>2476</v>
      </c>
      <c r="G395" s="8"/>
      <c r="H395" s="8"/>
      <c r="I395" s="8"/>
      <c r="J395" s="8"/>
      <c r="K395" s="8"/>
      <c r="L395" s="8"/>
      <c r="M395" s="334" t="s">
        <v>63</v>
      </c>
      <c r="N395" s="333">
        <v>251.553</v>
      </c>
      <c r="O395" s="8">
        <v>251.553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2478</v>
      </c>
      <c r="C396" s="211" t="s">
        <v>2479</v>
      </c>
      <c r="D396" s="8" t="s">
        <v>2480</v>
      </c>
      <c r="E396" s="8" t="s">
        <v>2481</v>
      </c>
      <c r="F396" s="8" t="s">
        <v>2482</v>
      </c>
      <c r="G396" s="8"/>
      <c r="H396" s="8"/>
      <c r="I396" s="8"/>
      <c r="J396" s="8"/>
      <c r="K396" s="8"/>
      <c r="L396" s="8"/>
      <c r="M396" s="334" t="s">
        <v>63</v>
      </c>
      <c r="N396" s="333">
        <v>262.25810000000001</v>
      </c>
      <c r="O396" s="8">
        <v>262.25810000000001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2484</v>
      </c>
      <c r="C397" s="211" t="s">
        <v>2485</v>
      </c>
      <c r="D397" s="8" t="s">
        <v>2486</v>
      </c>
      <c r="E397" s="8" t="s">
        <v>2487</v>
      </c>
      <c r="F397" s="8" t="s">
        <v>2488</v>
      </c>
      <c r="G397" s="8" t="s">
        <v>2489</v>
      </c>
      <c r="H397" s="66" t="s">
        <v>2490</v>
      </c>
      <c r="I397" s="66" t="s">
        <v>2491</v>
      </c>
      <c r="J397" s="66"/>
      <c r="K397" s="66"/>
      <c r="L397" s="66"/>
      <c r="M397" s="334">
        <v>353.85449999999997</v>
      </c>
      <c r="N397" s="333">
        <v>108.101</v>
      </c>
      <c r="O397" s="8">
        <v>461.95549999999997</v>
      </c>
      <c r="P397" s="8" t="s">
        <v>2492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2499</v>
      </c>
      <c r="C398" s="211" t="s">
        <v>2500</v>
      </c>
      <c r="D398" s="8" t="s">
        <v>2501</v>
      </c>
      <c r="E398" s="8" t="s">
        <v>2502</v>
      </c>
      <c r="F398" s="8" t="s">
        <v>2503</v>
      </c>
      <c r="G398" s="8" t="s">
        <v>2504</v>
      </c>
      <c r="H398" s="66" t="s">
        <v>2505</v>
      </c>
      <c r="I398" s="66" t="s">
        <v>2506</v>
      </c>
      <c r="J398" s="66"/>
      <c r="K398" s="66"/>
      <c r="L398" s="66"/>
      <c r="M398" s="334">
        <v>353.89550000000003</v>
      </c>
      <c r="N398" s="333">
        <v>108.0913</v>
      </c>
      <c r="O398" s="8">
        <v>461.98680000000002</v>
      </c>
      <c r="P398" s="8" t="s">
        <v>2507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2511</v>
      </c>
      <c r="C399" s="211" t="s">
        <v>2512</v>
      </c>
      <c r="D399" s="8" t="s">
        <v>2513</v>
      </c>
      <c r="E399" s="8" t="s">
        <v>2514</v>
      </c>
      <c r="F399" s="8" t="s">
        <v>2515</v>
      </c>
      <c r="G399" s="8" t="s">
        <v>2516</v>
      </c>
      <c r="H399" s="66" t="s">
        <v>2517</v>
      </c>
      <c r="I399" s="66" t="s">
        <v>2518</v>
      </c>
      <c r="J399" s="66"/>
      <c r="K399" s="66"/>
      <c r="L399" s="66"/>
      <c r="M399" s="334">
        <v>353.87900000000002</v>
      </c>
      <c r="N399" s="333">
        <v>108.10720000000001</v>
      </c>
      <c r="O399" s="8">
        <v>461.98620000000005</v>
      </c>
      <c r="P399" s="8" t="s">
        <v>2492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2522</v>
      </c>
      <c r="C400" s="211" t="s">
        <v>2523</v>
      </c>
      <c r="D400" s="8" t="s">
        <v>2524</v>
      </c>
      <c r="E400" s="8" t="s">
        <v>2525</v>
      </c>
      <c r="F400" s="8" t="s">
        <v>2526</v>
      </c>
      <c r="G400" s="8" t="s">
        <v>2527</v>
      </c>
      <c r="H400" s="66" t="s">
        <v>2528</v>
      </c>
      <c r="I400" s="66" t="s">
        <v>2529</v>
      </c>
      <c r="J400" s="66"/>
      <c r="K400" s="66"/>
      <c r="L400" s="66"/>
      <c r="M400" s="334">
        <v>353.88170000000002</v>
      </c>
      <c r="N400" s="333">
        <v>108.1054</v>
      </c>
      <c r="O400" s="8">
        <v>461.98710000000005</v>
      </c>
      <c r="P400" s="8" t="s">
        <v>2507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2533</v>
      </c>
      <c r="C401" s="211" t="s">
        <v>2534</v>
      </c>
      <c r="D401" s="8" t="s">
        <v>2535</v>
      </c>
      <c r="E401" s="8" t="s">
        <v>2536</v>
      </c>
      <c r="F401" s="8" t="s">
        <v>2537</v>
      </c>
      <c r="G401" s="8" t="s">
        <v>2538</v>
      </c>
      <c r="H401" s="66" t="s">
        <v>2539</v>
      </c>
      <c r="I401" s="66" t="s">
        <v>2540</v>
      </c>
      <c r="J401" s="66"/>
      <c r="K401" s="66"/>
      <c r="L401" s="66"/>
      <c r="M401" s="334">
        <v>353.85329999999999</v>
      </c>
      <c r="N401" s="333">
        <v>108.1033</v>
      </c>
      <c r="O401" s="8">
        <v>461.95659999999998</v>
      </c>
      <c r="P401" s="8" t="s">
        <v>2492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2543</v>
      </c>
      <c r="C402" s="211" t="s">
        <v>2544</v>
      </c>
      <c r="D402" s="8" t="s">
        <v>2545</v>
      </c>
      <c r="E402" s="8" t="s">
        <v>2546</v>
      </c>
      <c r="F402" s="8" t="s">
        <v>2547</v>
      </c>
      <c r="G402" s="8" t="s">
        <v>2548</v>
      </c>
      <c r="H402" s="66" t="s">
        <v>2549</v>
      </c>
      <c r="I402" s="66" t="s">
        <v>2550</v>
      </c>
      <c r="J402" s="66"/>
      <c r="K402" s="66"/>
      <c r="L402" s="66"/>
      <c r="M402" s="334">
        <v>353.89800000000002</v>
      </c>
      <c r="N402" s="333">
        <v>108.0921</v>
      </c>
      <c r="O402" s="8">
        <v>461.99010000000004</v>
      </c>
      <c r="P402" s="8" t="s">
        <v>2507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2553</v>
      </c>
      <c r="C403" s="211" t="s">
        <v>2554</v>
      </c>
      <c r="D403" s="8" t="s">
        <v>2555</v>
      </c>
      <c r="E403" s="8" t="s">
        <v>2556</v>
      </c>
      <c r="F403" s="8" t="s">
        <v>2557</v>
      </c>
      <c r="G403" s="8" t="s">
        <v>2558</v>
      </c>
      <c r="H403" s="66" t="s">
        <v>2559</v>
      </c>
      <c r="I403" s="66" t="s">
        <v>2560</v>
      </c>
      <c r="J403" s="66"/>
      <c r="K403" s="66"/>
      <c r="L403" s="66"/>
      <c r="M403" s="334">
        <v>353.87619999999998</v>
      </c>
      <c r="N403" s="333">
        <v>108.1052</v>
      </c>
      <c r="O403" s="8">
        <v>461.98140000000001</v>
      </c>
      <c r="P403" s="8" t="s">
        <v>2492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2563</v>
      </c>
      <c r="C404" s="211" t="s">
        <v>2564</v>
      </c>
      <c r="D404" s="8" t="s">
        <v>2565</v>
      </c>
      <c r="E404" s="8" t="s">
        <v>2566</v>
      </c>
      <c r="F404" s="8" t="s">
        <v>2567</v>
      </c>
      <c r="G404" s="8" t="s">
        <v>2568</v>
      </c>
      <c r="H404" s="66" t="s">
        <v>2569</v>
      </c>
      <c r="I404" s="66" t="s">
        <v>2570</v>
      </c>
      <c r="J404" s="66"/>
      <c r="K404" s="66"/>
      <c r="L404" s="66"/>
      <c r="M404" s="334">
        <v>353.88369999999998</v>
      </c>
      <c r="N404" s="333">
        <v>108.10599999999999</v>
      </c>
      <c r="O404" s="8">
        <v>461.98969999999997</v>
      </c>
      <c r="P404" s="8" t="s">
        <v>2507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2484</v>
      </c>
      <c r="C405" s="211" t="s">
        <v>2573</v>
      </c>
      <c r="D405" s="8" t="s">
        <v>2486</v>
      </c>
      <c r="E405" s="8" t="s">
        <v>2487</v>
      </c>
      <c r="F405" s="8" t="s">
        <v>2488</v>
      </c>
      <c r="G405" s="8" t="s">
        <v>2574</v>
      </c>
      <c r="H405" s="8" t="s">
        <v>2575</v>
      </c>
      <c r="I405" s="66" t="s">
        <v>2490</v>
      </c>
      <c r="J405" s="66" t="s">
        <v>2491</v>
      </c>
      <c r="K405" s="66"/>
      <c r="L405" s="66"/>
      <c r="M405" s="334">
        <v>353.85449999999997</v>
      </c>
      <c r="N405" s="333">
        <v>108.09350000000001</v>
      </c>
      <c r="O405" s="8">
        <v>461.94799999999998</v>
      </c>
      <c r="P405" s="8" t="s">
        <v>833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2499</v>
      </c>
      <c r="C406" s="211" t="s">
        <v>2578</v>
      </c>
      <c r="D406" s="8" t="s">
        <v>2501</v>
      </c>
      <c r="E406" s="8" t="s">
        <v>2502</v>
      </c>
      <c r="F406" s="8" t="s">
        <v>2503</v>
      </c>
      <c r="G406" s="8" t="s">
        <v>2579</v>
      </c>
      <c r="H406" s="8" t="s">
        <v>2580</v>
      </c>
      <c r="I406" s="66" t="s">
        <v>2505</v>
      </c>
      <c r="J406" s="66" t="s">
        <v>2506</v>
      </c>
      <c r="K406" s="66"/>
      <c r="L406" s="66"/>
      <c r="M406" s="334">
        <v>353.89550000000003</v>
      </c>
      <c r="N406" s="333">
        <v>108.1005</v>
      </c>
      <c r="O406" s="8">
        <v>461.99600000000004</v>
      </c>
      <c r="P406" s="8" t="s">
        <v>853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2511</v>
      </c>
      <c r="C407" s="211" t="s">
        <v>2583</v>
      </c>
      <c r="D407" s="8" t="s">
        <v>2513</v>
      </c>
      <c r="E407" s="8" t="s">
        <v>2514</v>
      </c>
      <c r="F407" s="8" t="s">
        <v>2515</v>
      </c>
      <c r="G407" s="8" t="s">
        <v>2584</v>
      </c>
      <c r="H407" s="8" t="s">
        <v>2585</v>
      </c>
      <c r="I407" s="66" t="s">
        <v>2517</v>
      </c>
      <c r="J407" s="66" t="s">
        <v>2518</v>
      </c>
      <c r="K407" s="66"/>
      <c r="L407" s="66"/>
      <c r="M407" s="334">
        <v>353.87900000000002</v>
      </c>
      <c r="N407" s="333">
        <v>108.0955</v>
      </c>
      <c r="O407" s="8">
        <v>461.97450000000003</v>
      </c>
      <c r="P407" s="8" t="s">
        <v>833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2522</v>
      </c>
      <c r="C408" s="211" t="s">
        <v>2588</v>
      </c>
      <c r="D408" s="8" t="s">
        <v>2524</v>
      </c>
      <c r="E408" s="8" t="s">
        <v>2525</v>
      </c>
      <c r="F408" s="8" t="s">
        <v>2526</v>
      </c>
      <c r="G408" s="8" t="s">
        <v>2589</v>
      </c>
      <c r="H408" s="8" t="s">
        <v>2590</v>
      </c>
      <c r="I408" s="66" t="s">
        <v>2528</v>
      </c>
      <c r="J408" s="66" t="s">
        <v>2529</v>
      </c>
      <c r="K408" s="66"/>
      <c r="L408" s="66"/>
      <c r="M408" s="334">
        <v>353.88170000000002</v>
      </c>
      <c r="N408" s="333">
        <v>108.1001</v>
      </c>
      <c r="O408" s="8">
        <v>461.98180000000002</v>
      </c>
      <c r="P408" s="8" t="s">
        <v>853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2533</v>
      </c>
      <c r="C409" s="211" t="s">
        <v>2593</v>
      </c>
      <c r="D409" s="8" t="s">
        <v>2535</v>
      </c>
      <c r="E409" s="8" t="s">
        <v>2536</v>
      </c>
      <c r="F409" s="8" t="s">
        <v>2537</v>
      </c>
      <c r="G409" s="8" t="s">
        <v>2594</v>
      </c>
      <c r="H409" s="8" t="s">
        <v>2595</v>
      </c>
      <c r="I409" s="66" t="s">
        <v>2539</v>
      </c>
      <c r="J409" s="66" t="s">
        <v>2540</v>
      </c>
      <c r="K409" s="66"/>
      <c r="L409" s="66"/>
      <c r="M409" s="334">
        <v>353.85329999999999</v>
      </c>
      <c r="N409" s="333">
        <v>108.09480000000001</v>
      </c>
      <c r="O409" s="8">
        <v>461.94810000000001</v>
      </c>
      <c r="P409" s="8" t="s">
        <v>833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2543</v>
      </c>
      <c r="C410" s="211" t="s">
        <v>2597</v>
      </c>
      <c r="D410" s="8" t="s">
        <v>2545</v>
      </c>
      <c r="E410" s="8" t="s">
        <v>2546</v>
      </c>
      <c r="F410" s="8" t="s">
        <v>2547</v>
      </c>
      <c r="G410" s="8" t="s">
        <v>2598</v>
      </c>
      <c r="H410" s="8" t="s">
        <v>2599</v>
      </c>
      <c r="I410" s="66" t="s">
        <v>2549</v>
      </c>
      <c r="J410" s="66" t="s">
        <v>2550</v>
      </c>
      <c r="K410" s="66"/>
      <c r="L410" s="66"/>
      <c r="M410" s="334">
        <v>353.89800000000002</v>
      </c>
      <c r="N410" s="333">
        <v>108.1033</v>
      </c>
      <c r="O410" s="8">
        <v>462.00130000000001</v>
      </c>
      <c r="P410" s="8" t="s">
        <v>853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2553</v>
      </c>
      <c r="C411" s="211" t="s">
        <v>2601</v>
      </c>
      <c r="D411" s="8" t="s">
        <v>2555</v>
      </c>
      <c r="E411" s="8" t="s">
        <v>2556</v>
      </c>
      <c r="F411" s="8" t="s">
        <v>2557</v>
      </c>
      <c r="G411" s="8" t="s">
        <v>2602</v>
      </c>
      <c r="H411" s="8" t="s">
        <v>2603</v>
      </c>
      <c r="I411" s="66" t="s">
        <v>2559</v>
      </c>
      <c r="J411" s="66" t="s">
        <v>2560</v>
      </c>
      <c r="K411" s="66"/>
      <c r="L411" s="66"/>
      <c r="M411" s="334">
        <v>353.87619999999998</v>
      </c>
      <c r="N411" s="333">
        <v>108.09350000000001</v>
      </c>
      <c r="O411" s="8">
        <v>461.96969999999999</v>
      </c>
      <c r="P411" s="8" t="s">
        <v>833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2563</v>
      </c>
      <c r="C412" s="211" t="s">
        <v>2605</v>
      </c>
      <c r="D412" s="8" t="s">
        <v>2565</v>
      </c>
      <c r="E412" s="8" t="s">
        <v>2566</v>
      </c>
      <c r="F412" s="8" t="s">
        <v>2567</v>
      </c>
      <c r="G412" s="8" t="s">
        <v>2606</v>
      </c>
      <c r="H412" s="8" t="s">
        <v>2607</v>
      </c>
      <c r="I412" s="66" t="s">
        <v>2569</v>
      </c>
      <c r="J412" s="66" t="s">
        <v>2570</v>
      </c>
      <c r="K412" s="66"/>
      <c r="L412" s="66"/>
      <c r="M412" s="334">
        <v>353.88369999999998</v>
      </c>
      <c r="N412" s="333">
        <v>108.09950000000001</v>
      </c>
      <c r="O412" s="8">
        <v>461.98320000000001</v>
      </c>
      <c r="P412" s="8" t="s">
        <v>853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2609</v>
      </c>
      <c r="C413" s="211" t="s">
        <v>2610</v>
      </c>
      <c r="D413" s="8" t="s">
        <v>2611</v>
      </c>
      <c r="E413" s="8" t="s">
        <v>2612</v>
      </c>
      <c r="F413" s="8" t="s">
        <v>2613</v>
      </c>
      <c r="G413" s="8"/>
      <c r="H413" s="8"/>
      <c r="I413" s="8"/>
      <c r="J413" s="8"/>
      <c r="K413" s="8"/>
      <c r="L413" s="8"/>
      <c r="M413" s="334" t="s">
        <v>63</v>
      </c>
      <c r="N413" s="333">
        <v>246.61070000000001</v>
      </c>
      <c r="O413" s="8">
        <v>246.61070000000001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2617</v>
      </c>
      <c r="C414" s="211" t="s">
        <v>2618</v>
      </c>
      <c r="D414" s="8" t="s">
        <v>2619</v>
      </c>
      <c r="E414" s="8" t="s">
        <v>2620</v>
      </c>
      <c r="F414" s="8" t="s">
        <v>2621</v>
      </c>
      <c r="G414" s="8"/>
      <c r="H414" s="8"/>
      <c r="I414" s="8"/>
      <c r="J414" s="8"/>
      <c r="K414" s="8"/>
      <c r="L414" s="8"/>
      <c r="M414" s="334" t="s">
        <v>63</v>
      </c>
      <c r="N414" s="333">
        <v>246.61060000000001</v>
      </c>
      <c r="O414" s="8">
        <v>246.61060000000001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2623</v>
      </c>
      <c r="C415" s="211" t="s">
        <v>2624</v>
      </c>
      <c r="D415" s="8" t="s">
        <v>2625</v>
      </c>
      <c r="E415" s="8" t="s">
        <v>2626</v>
      </c>
      <c r="F415" s="8" t="s">
        <v>2627</v>
      </c>
      <c r="G415" s="8"/>
      <c r="H415" s="8"/>
      <c r="I415" s="8"/>
      <c r="J415" s="8"/>
      <c r="K415" s="8"/>
      <c r="L415" s="8"/>
      <c r="M415" s="334" t="s">
        <v>63</v>
      </c>
      <c r="N415" s="333">
        <v>150.39850000000001</v>
      </c>
      <c r="O415" s="8">
        <v>150.39850000000001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2629</v>
      </c>
      <c r="C416" s="211" t="s">
        <v>2630</v>
      </c>
      <c r="D416" s="8" t="s">
        <v>2631</v>
      </c>
      <c r="E416" s="8" t="s">
        <v>2632</v>
      </c>
      <c r="F416" s="8" t="s">
        <v>2633</v>
      </c>
      <c r="G416" s="8" t="s">
        <v>2634</v>
      </c>
      <c r="H416" s="66" t="s">
        <v>2635</v>
      </c>
      <c r="I416" s="66"/>
      <c r="J416" s="66"/>
      <c r="K416" s="66"/>
      <c r="L416" s="66"/>
      <c r="M416" s="334">
        <v>216.5821</v>
      </c>
      <c r="N416" s="333">
        <v>30.051500000000001</v>
      </c>
      <c r="O416" s="8">
        <v>246.6336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2639</v>
      </c>
      <c r="C417" s="211" t="s">
        <v>2640</v>
      </c>
      <c r="D417" s="8" t="s">
        <v>2641</v>
      </c>
      <c r="E417" s="8" t="s">
        <v>2642</v>
      </c>
      <c r="F417" s="8" t="s">
        <v>2643</v>
      </c>
      <c r="G417" s="8" t="s">
        <v>2644</v>
      </c>
      <c r="H417" s="66" t="s">
        <v>2645</v>
      </c>
      <c r="I417" s="66"/>
      <c r="J417" s="66"/>
      <c r="K417" s="66"/>
      <c r="L417" s="66"/>
      <c r="M417" s="334">
        <v>216.57679999999999</v>
      </c>
      <c r="N417" s="333">
        <v>30.047599999999999</v>
      </c>
      <c r="O417" s="8">
        <v>246.62439999999998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2649</v>
      </c>
      <c r="C418" s="211" t="s">
        <v>2650</v>
      </c>
      <c r="D418" s="8" t="s">
        <v>2651</v>
      </c>
      <c r="E418" s="8" t="s">
        <v>2652</v>
      </c>
      <c r="F418" s="8" t="s">
        <v>2653</v>
      </c>
      <c r="G418" s="8" t="s">
        <v>2654</v>
      </c>
      <c r="H418" s="66" t="s">
        <v>2655</v>
      </c>
      <c r="I418" s="66"/>
      <c r="J418" s="66"/>
      <c r="K418" s="66"/>
      <c r="L418" s="66"/>
      <c r="M418" s="334">
        <v>216.53890000000001</v>
      </c>
      <c r="N418" s="333">
        <v>30.046500000000002</v>
      </c>
      <c r="O418" s="8">
        <v>246.58540000000002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2658</v>
      </c>
      <c r="C419" s="211" t="s">
        <v>2659</v>
      </c>
      <c r="D419" s="8" t="s">
        <v>2660</v>
      </c>
      <c r="E419" s="8" t="s">
        <v>2661</v>
      </c>
      <c r="F419" s="8" t="s">
        <v>2662</v>
      </c>
      <c r="G419" s="8" t="s">
        <v>2663</v>
      </c>
      <c r="H419" s="66" t="s">
        <v>2664</v>
      </c>
      <c r="I419" s="66"/>
      <c r="J419" s="66"/>
      <c r="K419" s="66"/>
      <c r="L419" s="66"/>
      <c r="M419" s="334">
        <v>216.5461</v>
      </c>
      <c r="N419" s="333">
        <v>30.051100000000002</v>
      </c>
      <c r="O419" s="8">
        <v>246.59719999999999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2667</v>
      </c>
      <c r="C420" s="211" t="s">
        <v>2668</v>
      </c>
      <c r="D420" s="8" t="s">
        <v>2669</v>
      </c>
      <c r="E420" s="8" t="s">
        <v>2670</v>
      </c>
      <c r="F420" s="8" t="s">
        <v>2671</v>
      </c>
      <c r="G420" s="8" t="s">
        <v>2672</v>
      </c>
      <c r="H420" s="66" t="s">
        <v>2673</v>
      </c>
      <c r="I420" s="66"/>
      <c r="J420" s="66"/>
      <c r="K420" s="66"/>
      <c r="L420" s="66"/>
      <c r="M420" s="334">
        <v>216.58260000000001</v>
      </c>
      <c r="N420" s="333">
        <v>30.0501</v>
      </c>
      <c r="O420" s="8">
        <v>246.6327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2675</v>
      </c>
      <c r="C421" s="211" t="s">
        <v>2676</v>
      </c>
      <c r="D421" s="8" t="s">
        <v>2677</v>
      </c>
      <c r="E421" s="8" t="s">
        <v>2678</v>
      </c>
      <c r="F421" s="8" t="s">
        <v>2679</v>
      </c>
      <c r="G421" s="8" t="s">
        <v>2680</v>
      </c>
      <c r="H421" s="66" t="s">
        <v>2681</v>
      </c>
      <c r="I421" s="66"/>
      <c r="J421" s="66"/>
      <c r="K421" s="66"/>
      <c r="L421" s="66"/>
      <c r="M421" s="334">
        <v>216.5718</v>
      </c>
      <c r="N421" s="333">
        <v>30.0505</v>
      </c>
      <c r="O421" s="8">
        <v>246.6223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2683</v>
      </c>
      <c r="C422" s="211" t="s">
        <v>2684</v>
      </c>
      <c r="D422" s="8" t="s">
        <v>2685</v>
      </c>
      <c r="E422" s="8" t="s">
        <v>2686</v>
      </c>
      <c r="F422" s="8" t="s">
        <v>2687</v>
      </c>
      <c r="G422" s="8" t="s">
        <v>2688</v>
      </c>
      <c r="H422" s="66" t="s">
        <v>2689</v>
      </c>
      <c r="I422" s="66"/>
      <c r="J422" s="66"/>
      <c r="K422" s="66"/>
      <c r="L422" s="66"/>
      <c r="M422" s="334">
        <v>216.53890000000001</v>
      </c>
      <c r="N422" s="333">
        <v>30.048300000000001</v>
      </c>
      <c r="O422" s="8">
        <v>246.58720000000002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2691</v>
      </c>
      <c r="C423" s="211" t="s">
        <v>2692</v>
      </c>
      <c r="D423" s="8" t="s">
        <v>2693</v>
      </c>
      <c r="E423" s="8" t="s">
        <v>2694</v>
      </c>
      <c r="F423" s="8" t="s">
        <v>2695</v>
      </c>
      <c r="G423" s="8" t="s">
        <v>2696</v>
      </c>
      <c r="H423" s="66" t="s">
        <v>2697</v>
      </c>
      <c r="I423" s="66"/>
      <c r="J423" s="66"/>
      <c r="K423" s="66"/>
      <c r="L423" s="66"/>
      <c r="M423" s="334">
        <v>216.5444</v>
      </c>
      <c r="N423" s="333">
        <v>30.052700000000002</v>
      </c>
      <c r="O423" s="8">
        <v>246.59710000000001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2699</v>
      </c>
      <c r="C424" s="211" t="s">
        <v>2700</v>
      </c>
      <c r="D424" s="8" t="s">
        <v>2701</v>
      </c>
      <c r="E424" s="8" t="s">
        <v>2702</v>
      </c>
      <c r="F424" s="8" t="s">
        <v>2703</v>
      </c>
      <c r="G424" s="8"/>
      <c r="H424" s="8"/>
      <c r="I424" s="66"/>
      <c r="J424" s="66"/>
      <c r="K424" s="66"/>
      <c r="L424" s="66"/>
      <c r="M424" s="334" t="s">
        <v>63</v>
      </c>
      <c r="N424" s="333">
        <v>211.8372</v>
      </c>
      <c r="O424" s="8">
        <v>211.8372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2705</v>
      </c>
      <c r="C425" s="211" t="s">
        <v>2706</v>
      </c>
      <c r="D425" s="8" t="s">
        <v>2707</v>
      </c>
      <c r="E425" s="8" t="s">
        <v>2708</v>
      </c>
      <c r="F425" s="8" t="s">
        <v>2709</v>
      </c>
      <c r="G425" s="8" t="s">
        <v>2710</v>
      </c>
      <c r="H425" s="66" t="s">
        <v>2710</v>
      </c>
      <c r="I425" s="66"/>
      <c r="J425" s="66"/>
      <c r="K425" s="66"/>
      <c r="L425" s="66"/>
      <c r="M425" s="334" t="s">
        <v>63</v>
      </c>
      <c r="N425" s="333">
        <v>242.75319999999999</v>
      </c>
      <c r="O425" s="8">
        <v>242.75319999999999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2712</v>
      </c>
      <c r="C426" s="211" t="s">
        <v>2713</v>
      </c>
      <c r="D426" s="8" t="s">
        <v>2714</v>
      </c>
      <c r="E426" s="8" t="s">
        <v>2715</v>
      </c>
      <c r="F426" s="8" t="s">
        <v>2716</v>
      </c>
      <c r="G426" s="8" t="s">
        <v>2717</v>
      </c>
      <c r="H426" s="66" t="s">
        <v>2717</v>
      </c>
      <c r="I426" s="66"/>
      <c r="J426" s="66"/>
      <c r="K426" s="66"/>
      <c r="L426" s="66"/>
      <c r="M426" s="334" t="s">
        <v>63</v>
      </c>
      <c r="N426" s="333">
        <v>242.84059999999999</v>
      </c>
      <c r="O426" s="8">
        <v>242.84059999999999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2719</v>
      </c>
      <c r="C427" s="211" t="s">
        <v>2720</v>
      </c>
      <c r="D427" s="8" t="s">
        <v>2721</v>
      </c>
      <c r="E427" s="8" t="s">
        <v>2722</v>
      </c>
      <c r="F427" s="8" t="s">
        <v>2723</v>
      </c>
      <c r="G427" s="8" t="s">
        <v>2724</v>
      </c>
      <c r="H427" s="66" t="s">
        <v>2724</v>
      </c>
      <c r="I427" s="66"/>
      <c r="J427" s="66"/>
      <c r="K427" s="66"/>
      <c r="L427" s="66"/>
      <c r="M427" s="334" t="s">
        <v>63</v>
      </c>
      <c r="N427" s="333">
        <v>234.31379999999999</v>
      </c>
      <c r="O427" s="8">
        <v>234.31379999999999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2727</v>
      </c>
      <c r="C428" s="211" t="s">
        <v>2728</v>
      </c>
      <c r="D428" s="8" t="s">
        <v>2729</v>
      </c>
      <c r="E428" s="8" t="s">
        <v>2730</v>
      </c>
      <c r="F428" s="8" t="s">
        <v>2731</v>
      </c>
      <c r="G428" s="8" t="s">
        <v>2732</v>
      </c>
      <c r="H428" s="66" t="s">
        <v>2732</v>
      </c>
      <c r="I428" s="66"/>
      <c r="J428" s="66"/>
      <c r="K428" s="66"/>
      <c r="L428" s="66"/>
      <c r="M428" s="334" t="s">
        <v>63</v>
      </c>
      <c r="N428" s="333">
        <v>234.3134</v>
      </c>
      <c r="O428" s="8">
        <v>234.3134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2734</v>
      </c>
      <c r="C429" s="211" t="s">
        <v>2735</v>
      </c>
      <c r="D429" s="8" t="s">
        <v>2736</v>
      </c>
      <c r="E429" s="8" t="s">
        <v>2737</v>
      </c>
      <c r="F429" s="8" t="s">
        <v>2738</v>
      </c>
      <c r="G429" s="8" t="s">
        <v>2739</v>
      </c>
      <c r="H429" s="66" t="s">
        <v>2739</v>
      </c>
      <c r="I429" s="66"/>
      <c r="J429" s="66"/>
      <c r="K429" s="66"/>
      <c r="L429" s="66"/>
      <c r="M429" s="334" t="s">
        <v>63</v>
      </c>
      <c r="N429" s="333">
        <v>246.64510000000001</v>
      </c>
      <c r="O429" s="8">
        <v>246.64510000000001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2743</v>
      </c>
      <c r="C430" s="211" t="s">
        <v>2744</v>
      </c>
      <c r="D430" s="8" t="s">
        <v>2745</v>
      </c>
      <c r="E430" s="8" t="s">
        <v>2746</v>
      </c>
      <c r="F430" s="8" t="s">
        <v>2747</v>
      </c>
      <c r="G430" s="8" t="s">
        <v>2748</v>
      </c>
      <c r="H430" s="66" t="s">
        <v>2748</v>
      </c>
      <c r="I430" s="66"/>
      <c r="J430" s="66"/>
      <c r="K430" s="66"/>
      <c r="L430" s="66"/>
      <c r="M430" s="334" t="s">
        <v>63</v>
      </c>
      <c r="N430" s="333">
        <v>246.76509999999999</v>
      </c>
      <c r="O430" s="8">
        <v>246.76509999999999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2750</v>
      </c>
      <c r="C431" s="211" t="s">
        <v>2751</v>
      </c>
      <c r="D431" s="8" t="s">
        <v>2752</v>
      </c>
      <c r="E431" s="8" t="s">
        <v>2753</v>
      </c>
      <c r="F431" s="8" t="s">
        <v>2754</v>
      </c>
      <c r="G431" s="8" t="s">
        <v>2755</v>
      </c>
      <c r="H431" s="66" t="s">
        <v>2755</v>
      </c>
      <c r="I431" s="66"/>
      <c r="J431" s="66"/>
      <c r="K431" s="66"/>
      <c r="L431" s="66"/>
      <c r="M431" s="334" t="s">
        <v>63</v>
      </c>
      <c r="N431" s="333">
        <v>246.62370000000001</v>
      </c>
      <c r="O431" s="8">
        <v>246.62370000000001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2757</v>
      </c>
      <c r="C432" s="211" t="s">
        <v>2758</v>
      </c>
      <c r="D432" s="8" t="s">
        <v>2759</v>
      </c>
      <c r="E432" s="8" t="s">
        <v>2760</v>
      </c>
      <c r="F432" s="8" t="s">
        <v>2761</v>
      </c>
      <c r="G432" s="8" t="s">
        <v>2762</v>
      </c>
      <c r="H432" s="66" t="s">
        <v>2762</v>
      </c>
      <c r="I432" s="66"/>
      <c r="J432" s="66"/>
      <c r="K432" s="66"/>
      <c r="L432" s="66"/>
      <c r="M432" s="334" t="s">
        <v>63</v>
      </c>
      <c r="N432" s="333">
        <v>246.6978</v>
      </c>
      <c r="O432" s="8">
        <v>246.6978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2764</v>
      </c>
      <c r="C433" s="211" t="s">
        <v>2765</v>
      </c>
      <c r="D433" s="8" t="s">
        <v>2766</v>
      </c>
      <c r="E433" s="8" t="s">
        <v>2767</v>
      </c>
      <c r="F433" s="8" t="s">
        <v>2768</v>
      </c>
      <c r="G433" s="8" t="s">
        <v>2769</v>
      </c>
      <c r="H433" s="66" t="s">
        <v>2769</v>
      </c>
      <c r="I433" s="66"/>
      <c r="J433" s="66"/>
      <c r="K433" s="66"/>
      <c r="L433" s="66"/>
      <c r="M433" s="334" t="s">
        <v>63</v>
      </c>
      <c r="N433" s="333">
        <v>231.4948</v>
      </c>
      <c r="O433" s="8">
        <v>231.4948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2772</v>
      </c>
      <c r="C434" s="211" t="s">
        <v>2773</v>
      </c>
      <c r="D434" s="8" t="s">
        <v>2774</v>
      </c>
      <c r="E434" s="8" t="s">
        <v>2775</v>
      </c>
      <c r="F434" s="8" t="s">
        <v>2776</v>
      </c>
      <c r="G434" s="8" t="s">
        <v>2777</v>
      </c>
      <c r="H434" s="66" t="s">
        <v>2777</v>
      </c>
      <c r="I434" s="66"/>
      <c r="J434" s="66"/>
      <c r="K434" s="66"/>
      <c r="L434" s="66"/>
      <c r="M434" s="334" t="s">
        <v>63</v>
      </c>
      <c r="N434" s="333">
        <v>231.49010000000001</v>
      </c>
      <c r="O434" s="8">
        <v>231.49010000000001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2779</v>
      </c>
      <c r="C435" s="211" t="s">
        <v>2616</v>
      </c>
      <c r="D435" s="8" t="s">
        <v>2780</v>
      </c>
      <c r="E435" s="8" t="s">
        <v>2781</v>
      </c>
      <c r="F435" s="8" t="s">
        <v>2782</v>
      </c>
      <c r="G435" s="8" t="s">
        <v>2783</v>
      </c>
      <c r="H435" s="66" t="s">
        <v>2783</v>
      </c>
      <c r="I435" s="66"/>
      <c r="J435" s="66"/>
      <c r="K435" s="66"/>
      <c r="L435" s="66"/>
      <c r="M435" s="334" t="s">
        <v>63</v>
      </c>
      <c r="N435" s="333">
        <v>243.048</v>
      </c>
      <c r="O435" s="8">
        <v>243.048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2786</v>
      </c>
      <c r="C436" s="211" t="s">
        <v>2787</v>
      </c>
      <c r="D436" s="8" t="s">
        <v>2788</v>
      </c>
      <c r="E436" s="8" t="s">
        <v>2789</v>
      </c>
      <c r="F436" s="8" t="s">
        <v>2790</v>
      </c>
      <c r="G436" s="8" t="s">
        <v>2791</v>
      </c>
      <c r="H436" s="66" t="s">
        <v>2791</v>
      </c>
      <c r="I436" s="66"/>
      <c r="J436" s="66"/>
      <c r="K436" s="66"/>
      <c r="L436" s="66"/>
      <c r="M436" s="334" t="s">
        <v>63</v>
      </c>
      <c r="N436" s="333">
        <v>243.08320000000001</v>
      </c>
      <c r="O436" s="8">
        <v>243.08320000000001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2793</v>
      </c>
      <c r="C437" s="211" t="s">
        <v>2794</v>
      </c>
      <c r="D437" s="8" t="s">
        <v>2795</v>
      </c>
      <c r="E437" s="8" t="s">
        <v>2796</v>
      </c>
      <c r="F437" s="8" t="s">
        <v>2797</v>
      </c>
      <c r="G437" s="8" t="s">
        <v>2798</v>
      </c>
      <c r="H437" s="66" t="s">
        <v>2798</v>
      </c>
      <c r="I437" s="66"/>
      <c r="J437" s="66"/>
      <c r="K437" s="66"/>
      <c r="L437" s="66"/>
      <c r="M437" s="334" t="s">
        <v>63</v>
      </c>
      <c r="N437" s="333">
        <v>243.11179999999999</v>
      </c>
      <c r="O437" s="8">
        <v>243.11179999999999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2800</v>
      </c>
      <c r="C438" s="211" t="s">
        <v>2801</v>
      </c>
      <c r="D438" s="8" t="s">
        <v>2802</v>
      </c>
      <c r="E438" s="8" t="s">
        <v>2803</v>
      </c>
      <c r="F438" s="8" t="s">
        <v>2804</v>
      </c>
      <c r="G438" s="8" t="s">
        <v>2805</v>
      </c>
      <c r="H438" s="66" t="s">
        <v>2805</v>
      </c>
      <c r="I438" s="66"/>
      <c r="J438" s="66"/>
      <c r="K438" s="66"/>
      <c r="L438" s="66"/>
      <c r="M438" s="334" t="s">
        <v>63</v>
      </c>
      <c r="N438" s="333">
        <v>243.10769999999999</v>
      </c>
      <c r="O438" s="8">
        <v>243.10769999999999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2807</v>
      </c>
      <c r="C439" s="211" t="s">
        <v>2808</v>
      </c>
      <c r="D439" s="8" t="s">
        <v>2809</v>
      </c>
      <c r="E439" s="8" t="s">
        <v>2810</v>
      </c>
      <c r="F439" s="8" t="s">
        <v>2811</v>
      </c>
      <c r="G439" s="8" t="s">
        <v>2812</v>
      </c>
      <c r="H439" s="66" t="s">
        <v>2812</v>
      </c>
      <c r="I439" s="66"/>
      <c r="J439" s="66"/>
      <c r="K439" s="66"/>
      <c r="L439" s="66"/>
      <c r="M439" s="334" t="s">
        <v>63</v>
      </c>
      <c r="N439" s="333">
        <v>243.05699999999999</v>
      </c>
      <c r="O439" s="8">
        <v>243.05699999999999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2814</v>
      </c>
      <c r="C440" s="211" t="s">
        <v>2815</v>
      </c>
      <c r="D440" s="8" t="s">
        <v>2816</v>
      </c>
      <c r="E440" s="8" t="s">
        <v>2817</v>
      </c>
      <c r="F440" s="8" t="s">
        <v>2818</v>
      </c>
      <c r="G440" s="8" t="s">
        <v>2819</v>
      </c>
      <c r="H440" s="66" t="s">
        <v>2819</v>
      </c>
      <c r="I440" s="66"/>
      <c r="J440" s="66"/>
      <c r="K440" s="66"/>
      <c r="L440" s="66"/>
      <c r="M440" s="334" t="s">
        <v>63</v>
      </c>
      <c r="N440" s="333">
        <v>243.09030000000001</v>
      </c>
      <c r="O440" s="8">
        <v>243.09030000000001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2821</v>
      </c>
      <c r="C441" s="211" t="s">
        <v>2185</v>
      </c>
      <c r="D441" s="8" t="s">
        <v>2822</v>
      </c>
      <c r="E441" s="8" t="s">
        <v>2823</v>
      </c>
      <c r="F441" s="8" t="s">
        <v>2824</v>
      </c>
      <c r="G441" s="8" t="s">
        <v>2825</v>
      </c>
      <c r="H441" s="66" t="s">
        <v>2825</v>
      </c>
      <c r="I441" s="66"/>
      <c r="J441" s="66"/>
      <c r="K441" s="66"/>
      <c r="L441" s="66"/>
      <c r="M441" s="334" t="s">
        <v>63</v>
      </c>
      <c r="N441" s="333">
        <v>231.49</v>
      </c>
      <c r="O441" s="8">
        <v>231.49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2827</v>
      </c>
      <c r="C442" s="211" t="s">
        <v>2828</v>
      </c>
      <c r="D442" s="8" t="s">
        <v>2829</v>
      </c>
      <c r="E442" s="8" t="s">
        <v>2830</v>
      </c>
      <c r="F442" s="8" t="s">
        <v>2831</v>
      </c>
      <c r="G442" s="8" t="s">
        <v>2832</v>
      </c>
      <c r="H442" s="66" t="s">
        <v>2832</v>
      </c>
      <c r="I442" s="66"/>
      <c r="J442" s="66"/>
      <c r="K442" s="66"/>
      <c r="L442" s="66"/>
      <c r="M442" s="334" t="s">
        <v>63</v>
      </c>
      <c r="N442" s="333">
        <v>231.46180000000001</v>
      </c>
      <c r="O442" s="8">
        <v>231.46180000000001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2834</v>
      </c>
      <c r="C443" s="211" t="s">
        <v>2835</v>
      </c>
      <c r="D443" s="8" t="s">
        <v>2836</v>
      </c>
      <c r="E443" s="8" t="s">
        <v>2837</v>
      </c>
      <c r="F443" s="8" t="s">
        <v>2838</v>
      </c>
      <c r="G443" s="8" t="s">
        <v>2839</v>
      </c>
      <c r="H443" s="66" t="s">
        <v>2839</v>
      </c>
      <c r="I443" s="66"/>
      <c r="J443" s="66"/>
      <c r="K443" s="66"/>
      <c r="L443" s="66"/>
      <c r="M443" s="334" t="s">
        <v>63</v>
      </c>
      <c r="N443" s="333">
        <v>231.49529999999999</v>
      </c>
      <c r="O443" s="8">
        <v>231.49529999999999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2841</v>
      </c>
      <c r="C444" s="211" t="s">
        <v>2842</v>
      </c>
      <c r="D444" s="8" t="s">
        <v>2843</v>
      </c>
      <c r="E444" s="8" t="s">
        <v>2844</v>
      </c>
      <c r="F444" s="8" t="s">
        <v>2845</v>
      </c>
      <c r="G444" s="8" t="s">
        <v>2846</v>
      </c>
      <c r="H444" s="66" t="s">
        <v>2846</v>
      </c>
      <c r="I444" s="66"/>
      <c r="J444" s="66"/>
      <c r="K444" s="66"/>
      <c r="L444" s="66"/>
      <c r="M444" s="334" t="s">
        <v>63</v>
      </c>
      <c r="N444" s="333">
        <v>231.5257</v>
      </c>
      <c r="O444" s="8">
        <v>231.5257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2848</v>
      </c>
      <c r="C445" s="211" t="s">
        <v>2849</v>
      </c>
      <c r="D445" s="8" t="s">
        <v>2850</v>
      </c>
      <c r="E445" s="8" t="s">
        <v>2851</v>
      </c>
      <c r="F445" s="8" t="s">
        <v>2852</v>
      </c>
      <c r="G445" s="8" t="s">
        <v>2853</v>
      </c>
      <c r="H445" s="66" t="s">
        <v>2853</v>
      </c>
      <c r="I445" s="66"/>
      <c r="J445" s="66"/>
      <c r="K445" s="66"/>
      <c r="L445" s="66"/>
      <c r="M445" s="334" t="s">
        <v>63</v>
      </c>
      <c r="N445" s="333">
        <v>231.47909999999999</v>
      </c>
      <c r="O445" s="8">
        <v>231.47909999999999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2855</v>
      </c>
      <c r="C446" s="211" t="s">
        <v>2856</v>
      </c>
      <c r="D446" s="8" t="s">
        <v>2857</v>
      </c>
      <c r="E446" s="8" t="s">
        <v>2858</v>
      </c>
      <c r="F446" s="8" t="s">
        <v>2859</v>
      </c>
      <c r="G446" s="8" t="s">
        <v>2860</v>
      </c>
      <c r="H446" s="66" t="s">
        <v>2860</v>
      </c>
      <c r="I446" s="66"/>
      <c r="J446" s="66"/>
      <c r="K446" s="66"/>
      <c r="L446" s="66"/>
      <c r="M446" s="334" t="s">
        <v>63</v>
      </c>
      <c r="N446" s="333">
        <v>242.77600000000001</v>
      </c>
      <c r="O446" s="8">
        <v>242.77600000000001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2862</v>
      </c>
      <c r="C447" s="211" t="s">
        <v>2863</v>
      </c>
      <c r="D447" s="8" t="s">
        <v>2864</v>
      </c>
      <c r="E447" s="8" t="s">
        <v>2865</v>
      </c>
      <c r="F447" s="8" t="s">
        <v>2866</v>
      </c>
      <c r="G447" s="8" t="s">
        <v>2867</v>
      </c>
      <c r="H447" s="66" t="s">
        <v>2867</v>
      </c>
      <c r="I447" s="66"/>
      <c r="J447" s="66"/>
      <c r="K447" s="66"/>
      <c r="L447" s="66"/>
      <c r="M447" s="334" t="s">
        <v>63</v>
      </c>
      <c r="N447" s="333">
        <v>231.50059999999999</v>
      </c>
      <c r="O447" s="8">
        <v>231.50059999999999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2869</v>
      </c>
      <c r="C448" s="211" t="s">
        <v>2870</v>
      </c>
      <c r="D448" s="8" t="s">
        <v>2871</v>
      </c>
      <c r="E448" s="8" t="s">
        <v>2872</v>
      </c>
      <c r="F448" s="8" t="s">
        <v>2873</v>
      </c>
      <c r="G448" s="8" t="s">
        <v>2874</v>
      </c>
      <c r="H448" s="66" t="s">
        <v>2874</v>
      </c>
      <c r="I448" s="66"/>
      <c r="J448" s="66"/>
      <c r="K448" s="66"/>
      <c r="L448" s="66"/>
      <c r="M448" s="334" t="s">
        <v>63</v>
      </c>
      <c r="N448" s="333">
        <v>243.13589999999999</v>
      </c>
      <c r="O448" s="8">
        <v>243.13589999999999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2876</v>
      </c>
      <c r="C449" s="211" t="s">
        <v>2877</v>
      </c>
      <c r="D449" s="8" t="s">
        <v>2878</v>
      </c>
      <c r="E449" s="8" t="s">
        <v>2879</v>
      </c>
      <c r="F449" s="8" t="s">
        <v>2880</v>
      </c>
      <c r="G449" s="8" t="s">
        <v>2881</v>
      </c>
      <c r="H449" s="66" t="s">
        <v>2881</v>
      </c>
      <c r="I449" s="66"/>
      <c r="J449" s="66"/>
      <c r="K449" s="66"/>
      <c r="L449" s="66"/>
      <c r="M449" s="334" t="s">
        <v>63</v>
      </c>
      <c r="N449" s="333">
        <v>243.0883</v>
      </c>
      <c r="O449" s="8">
        <v>243.0883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2883</v>
      </c>
      <c r="C450" s="211" t="s">
        <v>2884</v>
      </c>
      <c r="D450" s="8" t="s">
        <v>2885</v>
      </c>
      <c r="E450" s="8" t="s">
        <v>2886</v>
      </c>
      <c r="F450" s="8" t="s">
        <v>2887</v>
      </c>
      <c r="G450" s="8" t="s">
        <v>2888</v>
      </c>
      <c r="H450" s="66" t="s">
        <v>2888</v>
      </c>
      <c r="I450" s="66"/>
      <c r="J450" s="66"/>
      <c r="K450" s="66"/>
      <c r="L450" s="66"/>
      <c r="M450" s="334" t="s">
        <v>63</v>
      </c>
      <c r="N450" s="333">
        <v>231.4914</v>
      </c>
      <c r="O450" s="8">
        <v>231.4914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2891</v>
      </c>
      <c r="C451" s="211" t="s">
        <v>2892</v>
      </c>
      <c r="D451" s="8" t="s">
        <v>2893</v>
      </c>
      <c r="E451" s="8" t="s">
        <v>2894</v>
      </c>
      <c r="F451" s="8" t="s">
        <v>2895</v>
      </c>
      <c r="G451" s="8" t="s">
        <v>2896</v>
      </c>
      <c r="H451" s="66" t="s">
        <v>2896</v>
      </c>
      <c r="I451" s="66"/>
      <c r="J451" s="66"/>
      <c r="K451" s="66"/>
      <c r="L451" s="66"/>
      <c r="M451" s="334" t="s">
        <v>63</v>
      </c>
      <c r="N451" s="333">
        <v>242.7834</v>
      </c>
      <c r="O451" s="8">
        <v>242.7834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2898</v>
      </c>
      <c r="C452" s="211" t="s">
        <v>2899</v>
      </c>
      <c r="D452" s="8" t="s">
        <v>2900</v>
      </c>
      <c r="E452" s="8" t="s">
        <v>2901</v>
      </c>
      <c r="F452" s="8" t="s">
        <v>2902</v>
      </c>
      <c r="G452" s="8" t="s">
        <v>2903</v>
      </c>
      <c r="H452" s="66" t="s">
        <v>2903</v>
      </c>
      <c r="I452" s="66"/>
      <c r="J452" s="66"/>
      <c r="K452" s="66"/>
      <c r="L452" s="66"/>
      <c r="M452" s="334" t="s">
        <v>63</v>
      </c>
      <c r="N452" s="333">
        <v>243.08369999999999</v>
      </c>
      <c r="O452" s="8">
        <v>243.08369999999999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2906</v>
      </c>
      <c r="C453" s="211" t="s">
        <v>2907</v>
      </c>
      <c r="D453" s="8" t="s">
        <v>2908</v>
      </c>
      <c r="E453" s="8" t="s">
        <v>2909</v>
      </c>
      <c r="F453" s="8" t="s">
        <v>2910</v>
      </c>
      <c r="G453" s="8" t="s">
        <v>2911</v>
      </c>
      <c r="H453" s="66" t="s">
        <v>2911</v>
      </c>
      <c r="I453" s="66"/>
      <c r="J453" s="66"/>
      <c r="K453" s="66"/>
      <c r="L453" s="66"/>
      <c r="M453" s="334" t="s">
        <v>63</v>
      </c>
      <c r="N453" s="333">
        <v>242.8219</v>
      </c>
      <c r="O453" s="8">
        <v>242.8219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2913</v>
      </c>
      <c r="C454" s="211" t="s">
        <v>2914</v>
      </c>
      <c r="D454" s="8" t="s">
        <v>2915</v>
      </c>
      <c r="E454" s="8" t="s">
        <v>2916</v>
      </c>
      <c r="F454" s="8" t="s">
        <v>2917</v>
      </c>
      <c r="G454" s="8" t="s">
        <v>2918</v>
      </c>
      <c r="H454" s="66" t="s">
        <v>2918</v>
      </c>
      <c r="I454" s="66"/>
      <c r="J454" s="66"/>
      <c r="K454" s="66"/>
      <c r="L454" s="66"/>
      <c r="M454" s="334" t="s">
        <v>63</v>
      </c>
      <c r="N454" s="333">
        <v>231.48949999999999</v>
      </c>
      <c r="O454" s="8">
        <v>231.48949999999999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2920</v>
      </c>
      <c r="C455" s="211" t="s">
        <v>2921</v>
      </c>
      <c r="D455" s="8" t="s">
        <v>2922</v>
      </c>
      <c r="E455" s="8" t="s">
        <v>2923</v>
      </c>
      <c r="F455" s="8" t="s">
        <v>2924</v>
      </c>
      <c r="G455" s="8" t="s">
        <v>2925</v>
      </c>
      <c r="H455" s="66" t="s">
        <v>2925</v>
      </c>
      <c r="I455" s="66"/>
      <c r="J455" s="66"/>
      <c r="K455" s="66"/>
      <c r="L455" s="66"/>
      <c r="M455" s="334" t="s">
        <v>63</v>
      </c>
      <c r="N455" s="333">
        <v>243.0821</v>
      </c>
      <c r="O455" s="8">
        <v>243.0821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2927</v>
      </c>
      <c r="C456" s="211" t="s">
        <v>2928</v>
      </c>
      <c r="D456" s="8" t="s">
        <v>2929</v>
      </c>
      <c r="E456" s="8" t="s">
        <v>2930</v>
      </c>
      <c r="F456" s="8" t="s">
        <v>2931</v>
      </c>
      <c r="G456" s="8" t="s">
        <v>2932</v>
      </c>
      <c r="H456" s="66" t="s">
        <v>2932</v>
      </c>
      <c r="I456" s="66"/>
      <c r="J456" s="66"/>
      <c r="K456" s="66"/>
      <c r="L456" s="66"/>
      <c r="M456" s="334" t="s">
        <v>63</v>
      </c>
      <c r="N456" s="333">
        <v>217.24359999999999</v>
      </c>
      <c r="O456" s="8">
        <v>217.24359999999999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2935</v>
      </c>
      <c r="C457" s="211" t="s">
        <v>2936</v>
      </c>
      <c r="D457" s="8" t="s">
        <v>2937</v>
      </c>
      <c r="E457" s="8" t="s">
        <v>2938</v>
      </c>
      <c r="F457" s="8" t="s">
        <v>2939</v>
      </c>
      <c r="G457" s="8" t="s">
        <v>2940</v>
      </c>
      <c r="H457" s="66" t="s">
        <v>2940</v>
      </c>
      <c r="I457" s="66"/>
      <c r="J457" s="66"/>
      <c r="K457" s="66"/>
      <c r="L457" s="66"/>
      <c r="M457" s="334" t="s">
        <v>63</v>
      </c>
      <c r="N457" s="333">
        <v>217.2458</v>
      </c>
      <c r="O457" s="8">
        <v>217.2458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2942</v>
      </c>
      <c r="C458" s="211" t="s">
        <v>2943</v>
      </c>
      <c r="D458" s="8" t="s">
        <v>2944</v>
      </c>
      <c r="E458" s="8" t="s">
        <v>2945</v>
      </c>
      <c r="F458" s="8" t="s">
        <v>2946</v>
      </c>
      <c r="G458" s="8"/>
      <c r="H458" s="8"/>
      <c r="I458" s="8"/>
      <c r="J458" s="8"/>
      <c r="K458" s="8"/>
      <c r="L458" s="8"/>
      <c r="M458" s="334" t="s">
        <v>63</v>
      </c>
      <c r="N458" s="333">
        <v>199.41659999999999</v>
      </c>
      <c r="O458" s="8">
        <v>199.41659999999999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2948</v>
      </c>
      <c r="C459" s="211" t="s">
        <v>2949</v>
      </c>
      <c r="D459" s="8" t="s">
        <v>2950</v>
      </c>
      <c r="E459" s="8" t="s">
        <v>2951</v>
      </c>
      <c r="F459" s="8" t="s">
        <v>2952</v>
      </c>
      <c r="G459" s="8" t="s">
        <v>2953</v>
      </c>
      <c r="H459" s="66" t="s">
        <v>2954</v>
      </c>
      <c r="I459" s="66" t="s">
        <v>2955</v>
      </c>
      <c r="J459" s="66"/>
      <c r="K459" s="66"/>
      <c r="L459" s="66"/>
      <c r="M459" s="334">
        <v>265.21629999999999</v>
      </c>
      <c r="N459" s="333">
        <v>150.89660000000001</v>
      </c>
      <c r="O459" s="8">
        <v>416.11289999999997</v>
      </c>
      <c r="P459" s="8" t="s">
        <v>2956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2960</v>
      </c>
      <c r="C460" s="211" t="s">
        <v>2961</v>
      </c>
      <c r="D460" s="8" t="s">
        <v>2962</v>
      </c>
      <c r="E460" s="8" t="s">
        <v>2963</v>
      </c>
      <c r="F460" s="8" t="s">
        <v>2964</v>
      </c>
      <c r="G460" s="8" t="s">
        <v>2965</v>
      </c>
      <c r="H460" s="66" t="s">
        <v>2966</v>
      </c>
      <c r="I460" s="66" t="s">
        <v>2967</v>
      </c>
      <c r="J460" s="66"/>
      <c r="K460" s="66"/>
      <c r="L460" s="66"/>
      <c r="M460" s="334">
        <v>265.21449999999999</v>
      </c>
      <c r="N460" s="333">
        <v>150.89160000000001</v>
      </c>
      <c r="O460" s="8">
        <v>416.10609999999997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2971</v>
      </c>
      <c r="C461" s="211" t="s">
        <v>2972</v>
      </c>
      <c r="D461" s="8" t="s">
        <v>2973</v>
      </c>
      <c r="E461" s="8" t="s">
        <v>2974</v>
      </c>
      <c r="F461" s="8" t="s">
        <v>2975</v>
      </c>
      <c r="G461" s="8" t="s">
        <v>2976</v>
      </c>
      <c r="H461" s="66" t="s">
        <v>2977</v>
      </c>
      <c r="I461" s="66" t="s">
        <v>2978</v>
      </c>
      <c r="J461" s="66"/>
      <c r="K461" s="66"/>
      <c r="L461" s="66"/>
      <c r="M461" s="334">
        <v>265.22789999999998</v>
      </c>
      <c r="N461" s="333">
        <v>150.90819999999999</v>
      </c>
      <c r="O461" s="8">
        <v>416.13609999999994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2982</v>
      </c>
      <c r="C462" s="211" t="s">
        <v>2983</v>
      </c>
      <c r="D462" s="8" t="s">
        <v>2984</v>
      </c>
      <c r="E462" s="8" t="s">
        <v>2985</v>
      </c>
      <c r="F462" s="8" t="s">
        <v>2986</v>
      </c>
      <c r="G462" s="8" t="s">
        <v>2987</v>
      </c>
      <c r="H462" s="66" t="s">
        <v>2988</v>
      </c>
      <c r="I462" s="66" t="s">
        <v>2989</v>
      </c>
      <c r="J462" s="66"/>
      <c r="K462" s="66"/>
      <c r="L462" s="66"/>
      <c r="M462" s="334">
        <v>265.22199999999998</v>
      </c>
      <c r="N462" s="333">
        <v>150.9034</v>
      </c>
      <c r="O462" s="8">
        <v>416.12540000000001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2993</v>
      </c>
      <c r="C463" s="211" t="s">
        <v>2994</v>
      </c>
      <c r="D463" s="8" t="s">
        <v>2995</v>
      </c>
      <c r="E463" s="8" t="s">
        <v>2996</v>
      </c>
      <c r="F463" s="8" t="s">
        <v>2997</v>
      </c>
      <c r="G463" s="8" t="s">
        <v>2998</v>
      </c>
      <c r="H463" s="66" t="s">
        <v>2999</v>
      </c>
      <c r="I463" s="66" t="s">
        <v>3000</v>
      </c>
      <c r="J463" s="66"/>
      <c r="K463" s="66"/>
      <c r="L463" s="66"/>
      <c r="M463" s="334">
        <v>265.22539999999998</v>
      </c>
      <c r="N463" s="333">
        <v>150.90170000000001</v>
      </c>
      <c r="O463" s="8">
        <v>416.12709999999998</v>
      </c>
      <c r="P463" s="8" t="s">
        <v>2507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3003</v>
      </c>
      <c r="C464" s="211" t="s">
        <v>3004</v>
      </c>
      <c r="D464" s="8" t="s">
        <v>3005</v>
      </c>
      <c r="E464" s="8" t="s">
        <v>3006</v>
      </c>
      <c r="F464" s="8" t="s">
        <v>3007</v>
      </c>
      <c r="G464" s="8" t="s">
        <v>3008</v>
      </c>
      <c r="H464" s="66" t="s">
        <v>3009</v>
      </c>
      <c r="I464" s="66" t="s">
        <v>3010</v>
      </c>
      <c r="J464" s="66"/>
      <c r="K464" s="66"/>
      <c r="L464" s="66"/>
      <c r="M464" s="334">
        <v>265.23169999999999</v>
      </c>
      <c r="N464" s="333">
        <v>150.9033</v>
      </c>
      <c r="O464" s="8">
        <v>416.13499999999999</v>
      </c>
      <c r="P464" s="8" t="s">
        <v>2492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3013</v>
      </c>
      <c r="C465" s="211" t="s">
        <v>3014</v>
      </c>
      <c r="D465" s="8" t="s">
        <v>3015</v>
      </c>
      <c r="E465" s="8" t="s">
        <v>3016</v>
      </c>
      <c r="F465" s="8" t="s">
        <v>3017</v>
      </c>
      <c r="G465" s="8" t="s">
        <v>3018</v>
      </c>
      <c r="H465" s="66" t="s">
        <v>3019</v>
      </c>
      <c r="I465" s="66" t="s">
        <v>3020</v>
      </c>
      <c r="J465" s="66"/>
      <c r="K465" s="66"/>
      <c r="L465" s="66"/>
      <c r="M465" s="334">
        <v>265.2242</v>
      </c>
      <c r="N465" s="333">
        <v>150.8972</v>
      </c>
      <c r="O465" s="8">
        <v>416.12139999999999</v>
      </c>
      <c r="P465" s="8" t="s">
        <v>2507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3023</v>
      </c>
      <c r="C466" s="211" t="s">
        <v>3024</v>
      </c>
      <c r="D466" s="8" t="s">
        <v>3025</v>
      </c>
      <c r="E466" s="8" t="s">
        <v>3026</v>
      </c>
      <c r="F466" s="8" t="s">
        <v>3027</v>
      </c>
      <c r="G466" s="8" t="s">
        <v>3028</v>
      </c>
      <c r="H466" s="66" t="s">
        <v>3029</v>
      </c>
      <c r="I466" s="66" t="s">
        <v>3030</v>
      </c>
      <c r="J466" s="66"/>
      <c r="K466" s="66"/>
      <c r="L466" s="66"/>
      <c r="M466" s="334">
        <v>265.2253</v>
      </c>
      <c r="N466" s="333">
        <v>150.8938</v>
      </c>
      <c r="O466" s="8">
        <v>416.1191</v>
      </c>
      <c r="P466" s="8" t="s">
        <v>2492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3034</v>
      </c>
      <c r="C467" s="211" t="s">
        <v>3035</v>
      </c>
      <c r="D467" s="8" t="s">
        <v>3036</v>
      </c>
      <c r="E467" s="8" t="s">
        <v>3037</v>
      </c>
      <c r="F467" s="8" t="s">
        <v>3038</v>
      </c>
      <c r="G467" s="8" t="s">
        <v>3039</v>
      </c>
      <c r="H467" s="66" t="s">
        <v>3040</v>
      </c>
      <c r="I467" s="66" t="s">
        <v>3041</v>
      </c>
      <c r="J467" s="66"/>
      <c r="K467" s="66"/>
      <c r="L467" s="66"/>
      <c r="M467" s="334">
        <v>265.2251</v>
      </c>
      <c r="N467" s="333">
        <v>150.89320000000001</v>
      </c>
      <c r="O467" s="8">
        <v>416.11829999999998</v>
      </c>
      <c r="P467" s="8" t="s">
        <v>2956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3045</v>
      </c>
      <c r="C468" s="211" t="s">
        <v>3046</v>
      </c>
      <c r="D468" s="8" t="s">
        <v>3047</v>
      </c>
      <c r="E468" s="8" t="s">
        <v>3048</v>
      </c>
      <c r="F468" s="8" t="s">
        <v>3049</v>
      </c>
      <c r="G468" s="8" t="s">
        <v>3050</v>
      </c>
      <c r="H468" s="66" t="s">
        <v>3051</v>
      </c>
      <c r="I468" s="66" t="s">
        <v>3052</v>
      </c>
      <c r="J468" s="66"/>
      <c r="K468" s="66"/>
      <c r="L468" s="66"/>
      <c r="M468" s="334">
        <v>265.2165</v>
      </c>
      <c r="N468" s="333">
        <v>150.9093</v>
      </c>
      <c r="O468" s="8">
        <v>416.12580000000003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3056</v>
      </c>
      <c r="C469" s="211" t="s">
        <v>3057</v>
      </c>
      <c r="D469" s="8" t="s">
        <v>3058</v>
      </c>
      <c r="E469" s="8" t="s">
        <v>3059</v>
      </c>
      <c r="F469" s="8" t="s">
        <v>3060</v>
      </c>
      <c r="G469" s="8" t="s">
        <v>3061</v>
      </c>
      <c r="H469" s="66" t="s">
        <v>3062</v>
      </c>
      <c r="I469" s="66" t="s">
        <v>3063</v>
      </c>
      <c r="J469" s="66"/>
      <c r="K469" s="66"/>
      <c r="L469" s="66"/>
      <c r="M469" s="334">
        <v>265.226</v>
      </c>
      <c r="N469" s="333">
        <v>150.8989</v>
      </c>
      <c r="O469" s="8">
        <v>416.12490000000003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3067</v>
      </c>
      <c r="C470" s="211" t="s">
        <v>3068</v>
      </c>
      <c r="D470" s="8" t="s">
        <v>3069</v>
      </c>
      <c r="E470" s="8" t="s">
        <v>3070</v>
      </c>
      <c r="F470" s="8" t="s">
        <v>3071</v>
      </c>
      <c r="G470" s="8" t="s">
        <v>3072</v>
      </c>
      <c r="H470" s="66" t="s">
        <v>3073</v>
      </c>
      <c r="I470" s="66" t="s">
        <v>3074</v>
      </c>
      <c r="J470" s="66"/>
      <c r="K470" s="66"/>
      <c r="L470" s="66"/>
      <c r="M470" s="334">
        <v>265.23059999999998</v>
      </c>
      <c r="N470" s="333">
        <v>150.8947</v>
      </c>
      <c r="O470" s="8">
        <v>416.12529999999998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3078</v>
      </c>
      <c r="C471" s="211" t="s">
        <v>3079</v>
      </c>
      <c r="D471" s="8" t="s">
        <v>3080</v>
      </c>
      <c r="E471" s="8" t="s">
        <v>3081</v>
      </c>
      <c r="F471" s="8" t="s">
        <v>3082</v>
      </c>
      <c r="G471" s="8" t="s">
        <v>3083</v>
      </c>
      <c r="H471" s="66" t="s">
        <v>3084</v>
      </c>
      <c r="I471" s="66" t="s">
        <v>3085</v>
      </c>
      <c r="J471" s="66"/>
      <c r="K471" s="66"/>
      <c r="L471" s="66"/>
      <c r="M471" s="334">
        <v>265.21820000000002</v>
      </c>
      <c r="N471" s="333">
        <v>150.8965</v>
      </c>
      <c r="O471" s="8">
        <v>416.11470000000003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3089</v>
      </c>
      <c r="C472" s="211" t="s">
        <v>3090</v>
      </c>
      <c r="D472" s="8" t="s">
        <v>3091</v>
      </c>
      <c r="E472" s="8" t="s">
        <v>3092</v>
      </c>
      <c r="F472" s="8" t="s">
        <v>3093</v>
      </c>
      <c r="G472" s="8" t="s">
        <v>3094</v>
      </c>
      <c r="H472" s="66" t="s">
        <v>3095</v>
      </c>
      <c r="I472" s="66" t="s">
        <v>3096</v>
      </c>
      <c r="J472" s="66"/>
      <c r="K472" s="66"/>
      <c r="L472" s="66"/>
      <c r="M472" s="334">
        <v>265.22269999999997</v>
      </c>
      <c r="N472" s="333">
        <v>150.89250000000001</v>
      </c>
      <c r="O472" s="8">
        <v>416.11519999999996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3100</v>
      </c>
      <c r="C473" s="211" t="s">
        <v>3101</v>
      </c>
      <c r="D473" s="8" t="s">
        <v>3102</v>
      </c>
      <c r="E473" s="8" t="s">
        <v>3103</v>
      </c>
      <c r="F473" s="8" t="s">
        <v>3104</v>
      </c>
      <c r="G473" s="8" t="s">
        <v>3105</v>
      </c>
      <c r="H473" s="66" t="s">
        <v>3106</v>
      </c>
      <c r="I473" s="66" t="s">
        <v>3107</v>
      </c>
      <c r="J473" s="66"/>
      <c r="K473" s="66"/>
      <c r="L473" s="66"/>
      <c r="M473" s="334">
        <v>265.226</v>
      </c>
      <c r="N473" s="333">
        <v>150.9051</v>
      </c>
      <c r="O473" s="8">
        <v>416.1311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3111</v>
      </c>
      <c r="C474" s="211" t="s">
        <v>3112</v>
      </c>
      <c r="D474" s="8" t="s">
        <v>3113</v>
      </c>
      <c r="E474" s="8" t="s">
        <v>3114</v>
      </c>
      <c r="F474" s="8" t="s">
        <v>3115</v>
      </c>
      <c r="G474" s="8" t="s">
        <v>3116</v>
      </c>
      <c r="H474" s="66" t="s">
        <v>3117</v>
      </c>
      <c r="I474" s="66" t="s">
        <v>3118</v>
      </c>
      <c r="J474" s="66"/>
      <c r="K474" s="66"/>
      <c r="L474" s="66"/>
      <c r="M474" s="334">
        <v>265.23790000000002</v>
      </c>
      <c r="N474" s="333">
        <v>150.8939</v>
      </c>
      <c r="O474" s="8">
        <v>416.1318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3122</v>
      </c>
      <c r="C475" s="211" t="s">
        <v>3123</v>
      </c>
      <c r="D475" s="8" t="s">
        <v>3124</v>
      </c>
      <c r="E475" s="8" t="s">
        <v>3125</v>
      </c>
      <c r="F475" s="8" t="s">
        <v>3126</v>
      </c>
      <c r="G475" s="8" t="s">
        <v>3127</v>
      </c>
      <c r="H475" s="66" t="s">
        <v>3128</v>
      </c>
      <c r="I475" s="66" t="s">
        <v>3129</v>
      </c>
      <c r="J475" s="66"/>
      <c r="K475" s="66"/>
      <c r="L475" s="66"/>
      <c r="M475" s="334">
        <v>265.21859999999998</v>
      </c>
      <c r="N475" s="333">
        <v>150.8965</v>
      </c>
      <c r="O475" s="8">
        <v>416.11509999999998</v>
      </c>
      <c r="P475" s="8" t="s">
        <v>2956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3132</v>
      </c>
      <c r="C476" s="211" t="s">
        <v>3133</v>
      </c>
      <c r="D476" s="8" t="s">
        <v>3134</v>
      </c>
      <c r="E476" s="8" t="s">
        <v>3135</v>
      </c>
      <c r="F476" s="8" t="s">
        <v>3136</v>
      </c>
      <c r="G476" s="8" t="s">
        <v>3137</v>
      </c>
      <c r="H476" s="66" t="s">
        <v>3138</v>
      </c>
      <c r="I476" s="66" t="s">
        <v>3139</v>
      </c>
      <c r="J476" s="66"/>
      <c r="K476" s="66"/>
      <c r="L476" s="66"/>
      <c r="M476" s="334">
        <v>265.21449999999999</v>
      </c>
      <c r="N476" s="333">
        <v>150.89340000000001</v>
      </c>
      <c r="O476" s="8">
        <v>416.10789999999997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3142</v>
      </c>
      <c r="C477" s="211" t="s">
        <v>3143</v>
      </c>
      <c r="D477" s="8" t="s">
        <v>3144</v>
      </c>
      <c r="E477" s="8" t="s">
        <v>3145</v>
      </c>
      <c r="F477" s="8" t="s">
        <v>3146</v>
      </c>
      <c r="G477" s="8" t="s">
        <v>3147</v>
      </c>
      <c r="H477" s="66" t="s">
        <v>3148</v>
      </c>
      <c r="I477" s="66" t="s">
        <v>3149</v>
      </c>
      <c r="J477" s="66"/>
      <c r="K477" s="66"/>
      <c r="L477" s="66"/>
      <c r="M477" s="334">
        <v>265.22320000000002</v>
      </c>
      <c r="N477" s="333">
        <v>150.90620000000001</v>
      </c>
      <c r="O477" s="8">
        <v>416.12940000000003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3152</v>
      </c>
      <c r="C478" s="211" t="s">
        <v>3153</v>
      </c>
      <c r="D478" s="8" t="s">
        <v>3154</v>
      </c>
      <c r="E478" s="8" t="s">
        <v>3155</v>
      </c>
      <c r="F478" s="8" t="s">
        <v>3156</v>
      </c>
      <c r="G478" s="8" t="s">
        <v>3157</v>
      </c>
      <c r="H478" s="66" t="s">
        <v>3158</v>
      </c>
      <c r="I478" s="66" t="s">
        <v>3159</v>
      </c>
      <c r="J478" s="66"/>
      <c r="K478" s="66"/>
      <c r="L478" s="66"/>
      <c r="M478" s="334">
        <v>265.22320000000002</v>
      </c>
      <c r="N478" s="333">
        <v>150.90110000000001</v>
      </c>
      <c r="O478" s="8">
        <v>416.12430000000006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3162</v>
      </c>
      <c r="C479" s="211" t="s">
        <v>3163</v>
      </c>
      <c r="D479" s="8" t="s">
        <v>3164</v>
      </c>
      <c r="E479" s="8" t="s">
        <v>3165</v>
      </c>
      <c r="F479" s="8" t="s">
        <v>3166</v>
      </c>
      <c r="G479" s="8" t="s">
        <v>3167</v>
      </c>
      <c r="H479" s="66" t="s">
        <v>3168</v>
      </c>
      <c r="I479" s="66" t="s">
        <v>3169</v>
      </c>
      <c r="J479" s="66"/>
      <c r="K479" s="66"/>
      <c r="L479" s="66"/>
      <c r="M479" s="334">
        <v>265.23050000000001</v>
      </c>
      <c r="N479" s="333">
        <v>150.9049</v>
      </c>
      <c r="O479" s="8">
        <v>416.1354</v>
      </c>
      <c r="P479" s="8" t="s">
        <v>2507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3172</v>
      </c>
      <c r="C480" s="211" t="s">
        <v>3173</v>
      </c>
      <c r="D480" s="8" t="s">
        <v>3174</v>
      </c>
      <c r="E480" s="8" t="s">
        <v>3175</v>
      </c>
      <c r="F480" s="8" t="s">
        <v>3176</v>
      </c>
      <c r="G480" s="8" t="s">
        <v>3177</v>
      </c>
      <c r="H480" s="66" t="s">
        <v>3178</v>
      </c>
      <c r="I480" s="66" t="s">
        <v>3179</v>
      </c>
      <c r="J480" s="66"/>
      <c r="K480" s="66"/>
      <c r="L480" s="66"/>
      <c r="M480" s="334">
        <v>265.22949999999997</v>
      </c>
      <c r="N480" s="333">
        <v>150.9025</v>
      </c>
      <c r="O480" s="8">
        <v>416.13199999999995</v>
      </c>
      <c r="P480" s="8" t="s">
        <v>2492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3182</v>
      </c>
      <c r="C481" s="211" t="s">
        <v>3183</v>
      </c>
      <c r="D481" s="8" t="s">
        <v>3184</v>
      </c>
      <c r="E481" s="8" t="s">
        <v>3185</v>
      </c>
      <c r="F481" s="8" t="s">
        <v>3186</v>
      </c>
      <c r="G481" s="8" t="s">
        <v>3187</v>
      </c>
      <c r="H481" s="66" t="s">
        <v>3188</v>
      </c>
      <c r="I481" s="66" t="s">
        <v>3189</v>
      </c>
      <c r="J481" s="66"/>
      <c r="K481" s="66"/>
      <c r="L481" s="66"/>
      <c r="M481" s="334">
        <v>265.2269</v>
      </c>
      <c r="N481" s="333">
        <v>150.89680000000001</v>
      </c>
      <c r="O481" s="8">
        <v>416.12369999999999</v>
      </c>
      <c r="P481" s="8" t="s">
        <v>2507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3192</v>
      </c>
      <c r="C482" s="211" t="s">
        <v>3193</v>
      </c>
      <c r="D482" s="8" t="s">
        <v>3194</v>
      </c>
      <c r="E482" s="8" t="s">
        <v>3195</v>
      </c>
      <c r="F482" s="8" t="s">
        <v>3196</v>
      </c>
      <c r="G482" s="8" t="s">
        <v>3197</v>
      </c>
      <c r="H482" s="66" t="s">
        <v>3198</v>
      </c>
      <c r="I482" s="66" t="s">
        <v>3199</v>
      </c>
      <c r="J482" s="66"/>
      <c r="K482" s="66"/>
      <c r="L482" s="66"/>
      <c r="M482" s="334">
        <v>265.22730000000001</v>
      </c>
      <c r="N482" s="333">
        <v>150.89500000000001</v>
      </c>
      <c r="O482" s="8">
        <v>416.1223</v>
      </c>
      <c r="P482" s="8" t="s">
        <v>2492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3202</v>
      </c>
      <c r="C483" s="211" t="s">
        <v>3203</v>
      </c>
      <c r="D483" s="8" t="s">
        <v>3204</v>
      </c>
      <c r="E483" s="8" t="s">
        <v>3205</v>
      </c>
      <c r="F483" s="8" t="s">
        <v>3206</v>
      </c>
      <c r="G483" s="8" t="s">
        <v>3207</v>
      </c>
      <c r="H483" s="66" t="s">
        <v>3208</v>
      </c>
      <c r="I483" s="66" t="s">
        <v>3209</v>
      </c>
      <c r="J483" s="66"/>
      <c r="K483" s="66"/>
      <c r="L483" s="66"/>
      <c r="M483" s="334">
        <v>265.22199999999998</v>
      </c>
      <c r="N483" s="333">
        <v>150.8939</v>
      </c>
      <c r="O483" s="8">
        <v>416.11590000000001</v>
      </c>
      <c r="P483" s="8" t="s">
        <v>2956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3211</v>
      </c>
      <c r="C484" s="211" t="s">
        <v>3212</v>
      </c>
      <c r="D484" s="8" t="s">
        <v>3213</v>
      </c>
      <c r="E484" s="8" t="s">
        <v>3214</v>
      </c>
      <c r="F484" s="8" t="s">
        <v>3215</v>
      </c>
      <c r="G484" s="8" t="s">
        <v>3216</v>
      </c>
      <c r="H484" s="66" t="s">
        <v>3217</v>
      </c>
      <c r="I484" s="66" t="s">
        <v>3218</v>
      </c>
      <c r="J484" s="66"/>
      <c r="K484" s="66"/>
      <c r="L484" s="66"/>
      <c r="M484" s="334">
        <v>265.2176</v>
      </c>
      <c r="N484" s="333">
        <v>150.90600000000001</v>
      </c>
      <c r="O484" s="8">
        <v>416.12360000000001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3221</v>
      </c>
      <c r="C485" s="211" t="s">
        <v>3222</v>
      </c>
      <c r="D485" s="8" t="s">
        <v>3223</v>
      </c>
      <c r="E485" s="8" t="s">
        <v>3224</v>
      </c>
      <c r="F485" s="8" t="s">
        <v>3225</v>
      </c>
      <c r="G485" s="8" t="s">
        <v>3226</v>
      </c>
      <c r="H485" s="66" t="s">
        <v>3227</v>
      </c>
      <c r="I485" s="66" t="s">
        <v>3228</v>
      </c>
      <c r="J485" s="66"/>
      <c r="K485" s="66"/>
      <c r="L485" s="66"/>
      <c r="M485" s="334">
        <v>265.22160000000002</v>
      </c>
      <c r="N485" s="333">
        <v>150.90110000000001</v>
      </c>
      <c r="O485" s="8">
        <v>416.12270000000001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3230</v>
      </c>
      <c r="C486" s="211" t="s">
        <v>3231</v>
      </c>
      <c r="D486" s="8" t="s">
        <v>3232</v>
      </c>
      <c r="E486" s="8" t="s">
        <v>3233</v>
      </c>
      <c r="F486" s="8" t="s">
        <v>3234</v>
      </c>
      <c r="G486" s="8" t="s">
        <v>3235</v>
      </c>
      <c r="H486" s="66" t="s">
        <v>3236</v>
      </c>
      <c r="I486" s="66" t="s">
        <v>3237</v>
      </c>
      <c r="J486" s="66"/>
      <c r="K486" s="66"/>
      <c r="L486" s="66"/>
      <c r="M486" s="334">
        <v>265.23149999999998</v>
      </c>
      <c r="N486" s="333">
        <v>150.89500000000001</v>
      </c>
      <c r="O486" s="8">
        <v>416.12649999999996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3239</v>
      </c>
      <c r="C487" s="211" t="s">
        <v>3240</v>
      </c>
      <c r="D487" s="8" t="s">
        <v>3241</v>
      </c>
      <c r="E487" s="8" t="s">
        <v>3242</v>
      </c>
      <c r="F487" s="8" t="s">
        <v>3243</v>
      </c>
      <c r="G487" s="8" t="s">
        <v>3244</v>
      </c>
      <c r="H487" s="66" t="s">
        <v>3245</v>
      </c>
      <c r="I487" s="66" t="s">
        <v>3246</v>
      </c>
      <c r="J487" s="66"/>
      <c r="K487" s="66"/>
      <c r="L487" s="66"/>
      <c r="M487" s="334">
        <v>265.22129999999999</v>
      </c>
      <c r="N487" s="333">
        <v>150.89830000000001</v>
      </c>
      <c r="O487" s="8">
        <v>416.11959999999999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3248</v>
      </c>
      <c r="C488" s="211" t="s">
        <v>3249</v>
      </c>
      <c r="D488" s="8" t="s">
        <v>3250</v>
      </c>
      <c r="E488" s="8" t="s">
        <v>3251</v>
      </c>
      <c r="F488" s="8" t="s">
        <v>3252</v>
      </c>
      <c r="G488" s="8" t="s">
        <v>3253</v>
      </c>
      <c r="H488" s="66" t="s">
        <v>3254</v>
      </c>
      <c r="I488" s="66" t="s">
        <v>3255</v>
      </c>
      <c r="J488" s="66"/>
      <c r="K488" s="66"/>
      <c r="L488" s="66"/>
      <c r="M488" s="334">
        <v>265.22250000000003</v>
      </c>
      <c r="N488" s="333">
        <v>150.89279999999999</v>
      </c>
      <c r="O488" s="8">
        <v>416.11530000000005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3257</v>
      </c>
      <c r="C489" s="211" t="s">
        <v>3258</v>
      </c>
      <c r="D489" s="8" t="s">
        <v>3259</v>
      </c>
      <c r="E489" s="8" t="s">
        <v>3260</v>
      </c>
      <c r="F489" s="8" t="s">
        <v>3261</v>
      </c>
      <c r="G489" s="8" t="s">
        <v>3262</v>
      </c>
      <c r="H489" s="66" t="s">
        <v>3263</v>
      </c>
      <c r="I489" s="66" t="s">
        <v>3264</v>
      </c>
      <c r="J489" s="66"/>
      <c r="K489" s="66"/>
      <c r="L489" s="66"/>
      <c r="M489" s="334">
        <v>265.23020000000002</v>
      </c>
      <c r="N489" s="333">
        <v>150.90440000000001</v>
      </c>
      <c r="O489" s="8">
        <v>416.13460000000003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3266</v>
      </c>
      <c r="C490" s="211" t="s">
        <v>3267</v>
      </c>
      <c r="D490" s="8" t="s">
        <v>3268</v>
      </c>
      <c r="E490" s="8" t="s">
        <v>3269</v>
      </c>
      <c r="F490" s="8" t="s">
        <v>3270</v>
      </c>
      <c r="G490" s="8" t="s">
        <v>3271</v>
      </c>
      <c r="H490" s="66" t="s">
        <v>3272</v>
      </c>
      <c r="I490" s="66" t="s">
        <v>3273</v>
      </c>
      <c r="J490" s="66"/>
      <c r="K490" s="66"/>
      <c r="L490" s="66"/>
      <c r="M490" s="334">
        <v>265.23559999999998</v>
      </c>
      <c r="N490" s="333">
        <v>150.89160000000001</v>
      </c>
      <c r="O490" s="8">
        <v>416.12720000000002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2948</v>
      </c>
      <c r="C491" s="211" t="s">
        <v>3275</v>
      </c>
      <c r="D491" s="8" t="s">
        <v>2950</v>
      </c>
      <c r="E491" s="8" t="s">
        <v>2951</v>
      </c>
      <c r="F491" s="8" t="s">
        <v>2952</v>
      </c>
      <c r="G491" s="8" t="s">
        <v>3276</v>
      </c>
      <c r="H491" s="8" t="s">
        <v>3277</v>
      </c>
      <c r="I491" s="66" t="s">
        <v>2954</v>
      </c>
      <c r="J491" s="66" t="s">
        <v>2955</v>
      </c>
      <c r="K491" s="66"/>
      <c r="L491" s="66"/>
      <c r="M491" s="334">
        <v>265.21629999999999</v>
      </c>
      <c r="N491" s="333">
        <v>119.7058</v>
      </c>
      <c r="O491" s="8">
        <v>384.9221</v>
      </c>
      <c r="P491" s="8" t="s">
        <v>3278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2960</v>
      </c>
      <c r="C492" s="211" t="s">
        <v>3282</v>
      </c>
      <c r="D492" s="8" t="s">
        <v>2962</v>
      </c>
      <c r="E492" s="8" t="s">
        <v>2963</v>
      </c>
      <c r="F492" s="8" t="s">
        <v>2964</v>
      </c>
      <c r="G492" s="8" t="s">
        <v>3283</v>
      </c>
      <c r="H492" s="8" t="s">
        <v>3284</v>
      </c>
      <c r="I492" s="66" t="s">
        <v>2966</v>
      </c>
      <c r="J492" s="66" t="s">
        <v>2967</v>
      </c>
      <c r="K492" s="66"/>
      <c r="L492" s="66"/>
      <c r="M492" s="334">
        <v>265.21449999999999</v>
      </c>
      <c r="N492" s="333">
        <v>119.6999</v>
      </c>
      <c r="O492" s="8">
        <v>384.9144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2971</v>
      </c>
      <c r="C493" s="211" t="s">
        <v>3287</v>
      </c>
      <c r="D493" s="8" t="s">
        <v>2973</v>
      </c>
      <c r="E493" s="8" t="s">
        <v>2974</v>
      </c>
      <c r="F493" s="8" t="s">
        <v>2975</v>
      </c>
      <c r="G493" s="8" t="s">
        <v>3288</v>
      </c>
      <c r="H493" s="8" t="s">
        <v>3289</v>
      </c>
      <c r="I493" s="66" t="s">
        <v>2977</v>
      </c>
      <c r="J493" s="66" t="s">
        <v>2978</v>
      </c>
      <c r="K493" s="66"/>
      <c r="L493" s="66"/>
      <c r="M493" s="334">
        <v>265.22789999999998</v>
      </c>
      <c r="N493" s="333">
        <v>119.6981</v>
      </c>
      <c r="O493" s="8">
        <v>384.92599999999999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2982</v>
      </c>
      <c r="C494" s="211" t="s">
        <v>3292</v>
      </c>
      <c r="D494" s="8" t="s">
        <v>2984</v>
      </c>
      <c r="E494" s="8" t="s">
        <v>2985</v>
      </c>
      <c r="F494" s="8" t="s">
        <v>2986</v>
      </c>
      <c r="G494" s="8" t="s">
        <v>3293</v>
      </c>
      <c r="H494" s="8" t="s">
        <v>3294</v>
      </c>
      <c r="I494" s="66" t="s">
        <v>2988</v>
      </c>
      <c r="J494" s="66" t="s">
        <v>2989</v>
      </c>
      <c r="K494" s="66"/>
      <c r="L494" s="66"/>
      <c r="M494" s="334">
        <v>265.22199999999998</v>
      </c>
      <c r="N494" s="333">
        <v>119.7007</v>
      </c>
      <c r="O494" s="8">
        <v>384.92269999999996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2993</v>
      </c>
      <c r="C495" s="211" t="s">
        <v>3297</v>
      </c>
      <c r="D495" s="8" t="s">
        <v>2995</v>
      </c>
      <c r="E495" s="8" t="s">
        <v>2996</v>
      </c>
      <c r="F495" s="8" t="s">
        <v>2997</v>
      </c>
      <c r="G495" s="8" t="s">
        <v>3298</v>
      </c>
      <c r="H495" s="8" t="s">
        <v>3299</v>
      </c>
      <c r="I495" s="66" t="s">
        <v>2999</v>
      </c>
      <c r="J495" s="66" t="s">
        <v>3000</v>
      </c>
      <c r="K495" s="66"/>
      <c r="L495" s="66"/>
      <c r="M495" s="334">
        <v>265.22539999999998</v>
      </c>
      <c r="N495" s="333">
        <v>119.69750000000001</v>
      </c>
      <c r="O495" s="8">
        <v>384.92289999999997</v>
      </c>
      <c r="P495" s="8" t="s">
        <v>853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3003</v>
      </c>
      <c r="C496" s="211" t="s">
        <v>3302</v>
      </c>
      <c r="D496" s="8" t="s">
        <v>3005</v>
      </c>
      <c r="E496" s="8" t="s">
        <v>3006</v>
      </c>
      <c r="F496" s="8" t="s">
        <v>3007</v>
      </c>
      <c r="G496" s="8" t="s">
        <v>3303</v>
      </c>
      <c r="H496" s="8" t="s">
        <v>3304</v>
      </c>
      <c r="I496" s="66" t="s">
        <v>3009</v>
      </c>
      <c r="J496" s="66" t="s">
        <v>3010</v>
      </c>
      <c r="K496" s="66"/>
      <c r="L496" s="66"/>
      <c r="M496" s="334">
        <v>265.23169999999999</v>
      </c>
      <c r="N496" s="333">
        <v>119.6931</v>
      </c>
      <c r="O496" s="8">
        <v>384.9248</v>
      </c>
      <c r="P496" s="8" t="s">
        <v>833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3013</v>
      </c>
      <c r="C497" s="211" t="s">
        <v>3307</v>
      </c>
      <c r="D497" s="8" t="s">
        <v>3015</v>
      </c>
      <c r="E497" s="8" t="s">
        <v>3016</v>
      </c>
      <c r="F497" s="8" t="s">
        <v>3017</v>
      </c>
      <c r="G497" s="8" t="s">
        <v>3308</v>
      </c>
      <c r="H497" s="8" t="s">
        <v>3309</v>
      </c>
      <c r="I497" s="66" t="s">
        <v>3019</v>
      </c>
      <c r="J497" s="66" t="s">
        <v>3020</v>
      </c>
      <c r="K497" s="66"/>
      <c r="L497" s="66"/>
      <c r="M497" s="334">
        <v>265.2242</v>
      </c>
      <c r="N497" s="333">
        <v>119.69410000000001</v>
      </c>
      <c r="O497" s="8">
        <v>384.91829999999999</v>
      </c>
      <c r="P497" s="8" t="s">
        <v>853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3023</v>
      </c>
      <c r="C498" s="211" t="s">
        <v>3312</v>
      </c>
      <c r="D498" s="8" t="s">
        <v>3025</v>
      </c>
      <c r="E498" s="8" t="s">
        <v>3026</v>
      </c>
      <c r="F498" s="8" t="s">
        <v>3027</v>
      </c>
      <c r="G498" s="8" t="s">
        <v>3313</v>
      </c>
      <c r="H498" s="8" t="s">
        <v>3314</v>
      </c>
      <c r="I498" s="66" t="s">
        <v>3029</v>
      </c>
      <c r="J498" s="66" t="s">
        <v>3030</v>
      </c>
      <c r="K498" s="66"/>
      <c r="L498" s="66"/>
      <c r="M498" s="334">
        <v>265.2253</v>
      </c>
      <c r="N498" s="333">
        <v>119.70099999999999</v>
      </c>
      <c r="O498" s="8">
        <v>384.92629999999997</v>
      </c>
      <c r="P498" s="8" t="s">
        <v>833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3034</v>
      </c>
      <c r="C499" s="211" t="s">
        <v>3317</v>
      </c>
      <c r="D499" s="8" t="s">
        <v>3036</v>
      </c>
      <c r="E499" s="8" t="s">
        <v>3037</v>
      </c>
      <c r="F499" s="8" t="s">
        <v>3038</v>
      </c>
      <c r="G499" s="8" t="s">
        <v>3318</v>
      </c>
      <c r="H499" s="8" t="s">
        <v>3319</v>
      </c>
      <c r="I499" s="66" t="s">
        <v>3040</v>
      </c>
      <c r="J499" s="66" t="s">
        <v>3041</v>
      </c>
      <c r="K499" s="66"/>
      <c r="L499" s="66"/>
      <c r="M499" s="334">
        <v>265.2251</v>
      </c>
      <c r="N499" s="333">
        <v>119.6923</v>
      </c>
      <c r="O499" s="8">
        <v>384.91739999999999</v>
      </c>
      <c r="P499" s="8" t="s">
        <v>3278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3045</v>
      </c>
      <c r="C500" s="211" t="s">
        <v>3322</v>
      </c>
      <c r="D500" s="8" t="s">
        <v>3047</v>
      </c>
      <c r="E500" s="8" t="s">
        <v>3048</v>
      </c>
      <c r="F500" s="8" t="s">
        <v>3049</v>
      </c>
      <c r="G500" s="8" t="s">
        <v>3323</v>
      </c>
      <c r="H500" s="8" t="s">
        <v>3324</v>
      </c>
      <c r="I500" s="66" t="s">
        <v>3051</v>
      </c>
      <c r="J500" s="66" t="s">
        <v>3052</v>
      </c>
      <c r="K500" s="66"/>
      <c r="L500" s="66"/>
      <c r="M500" s="334">
        <v>265.2165</v>
      </c>
      <c r="N500" s="333">
        <v>119.70350000000001</v>
      </c>
      <c r="O500" s="8">
        <v>384.92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3056</v>
      </c>
      <c r="C501" s="211" t="s">
        <v>3327</v>
      </c>
      <c r="D501" s="8" t="s">
        <v>3058</v>
      </c>
      <c r="E501" s="8" t="s">
        <v>3059</v>
      </c>
      <c r="F501" s="8" t="s">
        <v>3060</v>
      </c>
      <c r="G501" s="8" t="s">
        <v>3328</v>
      </c>
      <c r="H501" s="8" t="s">
        <v>3329</v>
      </c>
      <c r="I501" s="66" t="s">
        <v>3062</v>
      </c>
      <c r="J501" s="66" t="s">
        <v>3063</v>
      </c>
      <c r="K501" s="66"/>
      <c r="L501" s="66"/>
      <c r="M501" s="334">
        <v>265.226</v>
      </c>
      <c r="N501" s="333">
        <v>119.705</v>
      </c>
      <c r="O501" s="8">
        <v>384.93099999999998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3067</v>
      </c>
      <c r="C502" s="211" t="s">
        <v>3332</v>
      </c>
      <c r="D502" s="8" t="s">
        <v>3069</v>
      </c>
      <c r="E502" s="8" t="s">
        <v>3070</v>
      </c>
      <c r="F502" s="8" t="s">
        <v>3071</v>
      </c>
      <c r="G502" s="8" t="s">
        <v>3333</v>
      </c>
      <c r="H502" s="8" t="s">
        <v>3334</v>
      </c>
      <c r="I502" s="66" t="s">
        <v>3073</v>
      </c>
      <c r="J502" s="66" t="s">
        <v>3074</v>
      </c>
      <c r="K502" s="66"/>
      <c r="L502" s="66"/>
      <c r="M502" s="334">
        <v>265.23059999999998</v>
      </c>
      <c r="N502" s="333">
        <v>119.6931</v>
      </c>
      <c r="O502" s="8">
        <v>384.9237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3078</v>
      </c>
      <c r="C503" s="211" t="s">
        <v>3337</v>
      </c>
      <c r="D503" s="8" t="s">
        <v>3080</v>
      </c>
      <c r="E503" s="8" t="s">
        <v>3081</v>
      </c>
      <c r="F503" s="8" t="s">
        <v>3082</v>
      </c>
      <c r="G503" s="8" t="s">
        <v>3338</v>
      </c>
      <c r="H503" s="8" t="s">
        <v>3339</v>
      </c>
      <c r="I503" s="66" t="s">
        <v>3084</v>
      </c>
      <c r="J503" s="66" t="s">
        <v>3085</v>
      </c>
      <c r="K503" s="66"/>
      <c r="L503" s="66"/>
      <c r="M503" s="334">
        <v>265.21820000000002</v>
      </c>
      <c r="N503" s="333">
        <v>119.7016</v>
      </c>
      <c r="O503" s="8">
        <v>384.91980000000001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3089</v>
      </c>
      <c r="C504" s="211" t="s">
        <v>3342</v>
      </c>
      <c r="D504" s="8" t="s">
        <v>3091</v>
      </c>
      <c r="E504" s="8" t="s">
        <v>3092</v>
      </c>
      <c r="F504" s="8" t="s">
        <v>3093</v>
      </c>
      <c r="G504" s="8" t="s">
        <v>3343</v>
      </c>
      <c r="H504" s="8" t="s">
        <v>3344</v>
      </c>
      <c r="I504" s="66" t="s">
        <v>3095</v>
      </c>
      <c r="J504" s="66" t="s">
        <v>3096</v>
      </c>
      <c r="K504" s="66"/>
      <c r="L504" s="66"/>
      <c r="M504" s="334">
        <v>265.22269999999997</v>
      </c>
      <c r="N504" s="333">
        <v>119.6974</v>
      </c>
      <c r="O504" s="8">
        <v>384.92009999999999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3100</v>
      </c>
      <c r="C505" s="211" t="s">
        <v>3347</v>
      </c>
      <c r="D505" s="8" t="s">
        <v>3102</v>
      </c>
      <c r="E505" s="8" t="s">
        <v>3103</v>
      </c>
      <c r="F505" s="8" t="s">
        <v>3104</v>
      </c>
      <c r="G505" s="8" t="s">
        <v>3348</v>
      </c>
      <c r="H505" s="8" t="s">
        <v>3349</v>
      </c>
      <c r="I505" s="66" t="s">
        <v>3106</v>
      </c>
      <c r="J505" s="66" t="s">
        <v>3107</v>
      </c>
      <c r="K505" s="66"/>
      <c r="L505" s="66"/>
      <c r="M505" s="334">
        <v>265.226</v>
      </c>
      <c r="N505" s="333">
        <v>119.699</v>
      </c>
      <c r="O505" s="8">
        <v>384.92500000000001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3111</v>
      </c>
      <c r="C506" s="211" t="s">
        <v>3352</v>
      </c>
      <c r="D506" s="8" t="s">
        <v>3113</v>
      </c>
      <c r="E506" s="8" t="s">
        <v>3114</v>
      </c>
      <c r="F506" s="8" t="s">
        <v>3115</v>
      </c>
      <c r="G506" s="8" t="s">
        <v>3353</v>
      </c>
      <c r="H506" s="8" t="s">
        <v>3354</v>
      </c>
      <c r="I506" s="66" t="s">
        <v>3117</v>
      </c>
      <c r="J506" s="66" t="s">
        <v>3118</v>
      </c>
      <c r="K506" s="66"/>
      <c r="L506" s="66"/>
      <c r="M506" s="334">
        <v>265.23790000000002</v>
      </c>
      <c r="N506" s="333">
        <v>119.70610000000001</v>
      </c>
      <c r="O506" s="8">
        <v>384.94400000000002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3122</v>
      </c>
      <c r="C507" s="211" t="s">
        <v>3357</v>
      </c>
      <c r="D507" s="8" t="s">
        <v>3124</v>
      </c>
      <c r="E507" s="8" t="s">
        <v>3125</v>
      </c>
      <c r="F507" s="8" t="s">
        <v>3126</v>
      </c>
      <c r="G507" s="8" t="s">
        <v>3358</v>
      </c>
      <c r="H507" s="8" t="s">
        <v>3359</v>
      </c>
      <c r="I507" s="66" t="s">
        <v>3128</v>
      </c>
      <c r="J507" s="66" t="s">
        <v>3129</v>
      </c>
      <c r="K507" s="66"/>
      <c r="L507" s="66"/>
      <c r="M507" s="334">
        <v>265.21859999999998</v>
      </c>
      <c r="N507" s="333">
        <v>119.7037</v>
      </c>
      <c r="O507" s="8">
        <v>384.92229999999995</v>
      </c>
      <c r="P507" s="8" t="s">
        <v>3278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3132</v>
      </c>
      <c r="C508" s="211" t="s">
        <v>3361</v>
      </c>
      <c r="D508" s="8" t="s">
        <v>3134</v>
      </c>
      <c r="E508" s="8" t="s">
        <v>3135</v>
      </c>
      <c r="F508" s="8" t="s">
        <v>3136</v>
      </c>
      <c r="G508" s="8" t="s">
        <v>3362</v>
      </c>
      <c r="H508" s="8" t="s">
        <v>3363</v>
      </c>
      <c r="I508" s="66" t="s">
        <v>3138</v>
      </c>
      <c r="J508" s="66" t="s">
        <v>3139</v>
      </c>
      <c r="K508" s="66"/>
      <c r="L508" s="66"/>
      <c r="M508" s="334">
        <v>265.21449999999999</v>
      </c>
      <c r="N508" s="333">
        <v>119.7029</v>
      </c>
      <c r="O508" s="8">
        <v>384.91739999999999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3142</v>
      </c>
      <c r="C509" s="211" t="s">
        <v>3365</v>
      </c>
      <c r="D509" s="8" t="s">
        <v>3144</v>
      </c>
      <c r="E509" s="8" t="s">
        <v>3145</v>
      </c>
      <c r="F509" s="8" t="s">
        <v>3146</v>
      </c>
      <c r="G509" s="8" t="s">
        <v>3366</v>
      </c>
      <c r="H509" s="8" t="s">
        <v>3367</v>
      </c>
      <c r="I509" s="66" t="s">
        <v>3148</v>
      </c>
      <c r="J509" s="66" t="s">
        <v>3149</v>
      </c>
      <c r="K509" s="66"/>
      <c r="L509" s="66"/>
      <c r="M509" s="334">
        <v>265.22320000000002</v>
      </c>
      <c r="N509" s="333">
        <v>119.69840000000001</v>
      </c>
      <c r="O509" s="8">
        <v>384.92160000000001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3152</v>
      </c>
      <c r="C510" s="211" t="s">
        <v>3369</v>
      </c>
      <c r="D510" s="8" t="s">
        <v>3154</v>
      </c>
      <c r="E510" s="8" t="s">
        <v>3155</v>
      </c>
      <c r="F510" s="8" t="s">
        <v>3156</v>
      </c>
      <c r="G510" s="8" t="s">
        <v>3370</v>
      </c>
      <c r="H510" s="8" t="s">
        <v>3371</v>
      </c>
      <c r="I510" s="66" t="s">
        <v>3158</v>
      </c>
      <c r="J510" s="66" t="s">
        <v>3159</v>
      </c>
      <c r="K510" s="66"/>
      <c r="L510" s="66"/>
      <c r="M510" s="334">
        <v>265.22320000000002</v>
      </c>
      <c r="N510" s="333">
        <v>119.702</v>
      </c>
      <c r="O510" s="8">
        <v>384.92520000000002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3162</v>
      </c>
      <c r="C511" s="211" t="s">
        <v>3373</v>
      </c>
      <c r="D511" s="8" t="s">
        <v>3164</v>
      </c>
      <c r="E511" s="8" t="s">
        <v>3165</v>
      </c>
      <c r="F511" s="8" t="s">
        <v>3166</v>
      </c>
      <c r="G511" s="8" t="s">
        <v>3374</v>
      </c>
      <c r="H511" s="8" t="s">
        <v>3375</v>
      </c>
      <c r="I511" s="66" t="s">
        <v>3168</v>
      </c>
      <c r="J511" s="66" t="s">
        <v>3169</v>
      </c>
      <c r="K511" s="66"/>
      <c r="L511" s="66"/>
      <c r="M511" s="334">
        <v>265.23050000000001</v>
      </c>
      <c r="N511" s="333">
        <v>119.69880000000001</v>
      </c>
      <c r="O511" s="8">
        <v>384.92930000000001</v>
      </c>
      <c r="P511" s="8" t="s">
        <v>853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3172</v>
      </c>
      <c r="C512" s="211" t="s">
        <v>3377</v>
      </c>
      <c r="D512" s="8" t="s">
        <v>3174</v>
      </c>
      <c r="E512" s="8" t="s">
        <v>3175</v>
      </c>
      <c r="F512" s="8" t="s">
        <v>3176</v>
      </c>
      <c r="G512" s="8" t="s">
        <v>3378</v>
      </c>
      <c r="H512" s="8" t="s">
        <v>3379</v>
      </c>
      <c r="I512" s="66" t="s">
        <v>3178</v>
      </c>
      <c r="J512" s="66" t="s">
        <v>3179</v>
      </c>
      <c r="K512" s="66"/>
      <c r="L512" s="66"/>
      <c r="M512" s="334">
        <v>265.22949999999997</v>
      </c>
      <c r="N512" s="333">
        <v>119.69540000000001</v>
      </c>
      <c r="O512" s="8">
        <v>384.92489999999998</v>
      </c>
      <c r="P512" s="8" t="s">
        <v>833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3182</v>
      </c>
      <c r="C513" s="211" t="s">
        <v>3381</v>
      </c>
      <c r="D513" s="8" t="s">
        <v>3184</v>
      </c>
      <c r="E513" s="8" t="s">
        <v>3185</v>
      </c>
      <c r="F513" s="8" t="s">
        <v>3186</v>
      </c>
      <c r="G513" s="8" t="s">
        <v>3382</v>
      </c>
      <c r="H513" s="8" t="s">
        <v>3383</v>
      </c>
      <c r="I513" s="66" t="s">
        <v>3188</v>
      </c>
      <c r="J513" s="66" t="s">
        <v>3189</v>
      </c>
      <c r="K513" s="66"/>
      <c r="L513" s="66"/>
      <c r="M513" s="334">
        <v>265.2269</v>
      </c>
      <c r="N513" s="333">
        <v>119.693</v>
      </c>
      <c r="O513" s="8">
        <v>384.91989999999998</v>
      </c>
      <c r="P513" s="8" t="s">
        <v>853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3192</v>
      </c>
      <c r="C514" s="211" t="s">
        <v>3385</v>
      </c>
      <c r="D514" s="8" t="s">
        <v>3194</v>
      </c>
      <c r="E514" s="8" t="s">
        <v>3195</v>
      </c>
      <c r="F514" s="8" t="s">
        <v>3196</v>
      </c>
      <c r="G514" s="8" t="s">
        <v>3386</v>
      </c>
      <c r="H514" s="8" t="s">
        <v>3387</v>
      </c>
      <c r="I514" s="66" t="s">
        <v>3198</v>
      </c>
      <c r="J514" s="66" t="s">
        <v>3199</v>
      </c>
      <c r="K514" s="66"/>
      <c r="L514" s="66"/>
      <c r="M514" s="334">
        <v>265.22730000000001</v>
      </c>
      <c r="N514" s="333">
        <v>119.7</v>
      </c>
      <c r="O514" s="8">
        <v>384.9273</v>
      </c>
      <c r="P514" s="8" t="s">
        <v>833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3202</v>
      </c>
      <c r="C515" s="211" t="s">
        <v>3389</v>
      </c>
      <c r="D515" s="8" t="s">
        <v>3204</v>
      </c>
      <c r="E515" s="8" t="s">
        <v>3205</v>
      </c>
      <c r="F515" s="8" t="s">
        <v>3206</v>
      </c>
      <c r="G515" s="8" t="s">
        <v>3390</v>
      </c>
      <c r="H515" s="8" t="s">
        <v>3391</v>
      </c>
      <c r="I515" s="66" t="s">
        <v>3208</v>
      </c>
      <c r="J515" s="66" t="s">
        <v>3209</v>
      </c>
      <c r="K515" s="66"/>
      <c r="L515" s="66"/>
      <c r="M515" s="334">
        <v>265.22199999999998</v>
      </c>
      <c r="N515" s="333">
        <v>119.6918</v>
      </c>
      <c r="O515" s="8">
        <v>384.91379999999998</v>
      </c>
      <c r="P515" s="8" t="s">
        <v>3278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3211</v>
      </c>
      <c r="C516" s="211" t="s">
        <v>3393</v>
      </c>
      <c r="D516" s="8" t="s">
        <v>3213</v>
      </c>
      <c r="E516" s="8" t="s">
        <v>3214</v>
      </c>
      <c r="F516" s="8" t="s">
        <v>3215</v>
      </c>
      <c r="G516" s="8" t="s">
        <v>3394</v>
      </c>
      <c r="H516" s="8" t="s">
        <v>3395</v>
      </c>
      <c r="I516" s="66" t="s">
        <v>3217</v>
      </c>
      <c r="J516" s="66" t="s">
        <v>3218</v>
      </c>
      <c r="K516" s="66"/>
      <c r="L516" s="66"/>
      <c r="M516" s="334">
        <v>265.2176</v>
      </c>
      <c r="N516" s="333">
        <v>119.7017</v>
      </c>
      <c r="O516" s="8">
        <v>384.91930000000002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3221</v>
      </c>
      <c r="C517" s="211" t="s">
        <v>3397</v>
      </c>
      <c r="D517" s="8" t="s">
        <v>3223</v>
      </c>
      <c r="E517" s="8" t="s">
        <v>3224</v>
      </c>
      <c r="F517" s="8" t="s">
        <v>3225</v>
      </c>
      <c r="G517" s="8" t="s">
        <v>3398</v>
      </c>
      <c r="H517" s="8" t="s">
        <v>3399</v>
      </c>
      <c r="I517" s="66" t="s">
        <v>3227</v>
      </c>
      <c r="J517" s="66" t="s">
        <v>3228</v>
      </c>
      <c r="K517" s="66"/>
      <c r="L517" s="66"/>
      <c r="M517" s="334">
        <v>265.22160000000002</v>
      </c>
      <c r="N517" s="333">
        <v>119.7063</v>
      </c>
      <c r="O517" s="8">
        <v>384.92790000000002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3230</v>
      </c>
      <c r="C518" s="211" t="s">
        <v>3401</v>
      </c>
      <c r="D518" s="8" t="s">
        <v>3232</v>
      </c>
      <c r="E518" s="8" t="s">
        <v>3233</v>
      </c>
      <c r="F518" s="8" t="s">
        <v>3234</v>
      </c>
      <c r="G518" s="8"/>
      <c r="H518" s="8"/>
      <c r="I518" s="8"/>
      <c r="J518" s="8"/>
      <c r="K518" s="8"/>
      <c r="L518" s="8"/>
      <c r="M518" s="334">
        <v>265.23149999999998</v>
      </c>
      <c r="N518" s="333">
        <v>119.69199999999999</v>
      </c>
      <c r="O518" s="8">
        <v>384.92349999999999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3239</v>
      </c>
      <c r="C519" s="211" t="s">
        <v>3403</v>
      </c>
      <c r="D519" s="8" t="s">
        <v>3241</v>
      </c>
      <c r="E519" s="8" t="s">
        <v>3242</v>
      </c>
      <c r="F519" s="8" t="s">
        <v>3243</v>
      </c>
      <c r="G519" s="8"/>
      <c r="H519" s="8"/>
      <c r="I519" s="8"/>
      <c r="J519" s="8"/>
      <c r="K519" s="8"/>
      <c r="L519" s="8"/>
      <c r="M519" s="334">
        <v>265.22129999999999</v>
      </c>
      <c r="N519" s="333">
        <v>119.70440000000001</v>
      </c>
      <c r="O519" s="8">
        <v>384.92570000000001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3248</v>
      </c>
      <c r="C520" s="211" t="s">
        <v>3405</v>
      </c>
      <c r="D520" s="8" t="s">
        <v>3250</v>
      </c>
      <c r="E520" s="8" t="s">
        <v>3251</v>
      </c>
      <c r="F520" s="8" t="s">
        <v>3252</v>
      </c>
      <c r="G520" s="8"/>
      <c r="H520" s="8"/>
      <c r="I520" s="8"/>
      <c r="J520" s="8"/>
      <c r="K520" s="8"/>
      <c r="L520" s="8"/>
      <c r="M520" s="334">
        <v>265.22250000000003</v>
      </c>
      <c r="N520" s="333">
        <v>119.69670000000001</v>
      </c>
      <c r="O520" s="8">
        <v>384.91920000000005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3257</v>
      </c>
      <c r="C521" s="211" t="s">
        <v>3407</v>
      </c>
      <c r="D521" s="8" t="s">
        <v>3259</v>
      </c>
      <c r="E521" s="8" t="s">
        <v>3260</v>
      </c>
      <c r="F521" s="8" t="s">
        <v>3261</v>
      </c>
      <c r="G521" s="8"/>
      <c r="H521" s="8"/>
      <c r="I521" s="8"/>
      <c r="J521" s="8"/>
      <c r="K521" s="8"/>
      <c r="L521" s="8"/>
      <c r="M521" s="334">
        <v>265.23020000000002</v>
      </c>
      <c r="N521" s="333">
        <v>119.7017</v>
      </c>
      <c r="O521" s="8">
        <v>384.93190000000004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3266</v>
      </c>
      <c r="C522" s="211" t="s">
        <v>3409</v>
      </c>
      <c r="D522" s="8" t="s">
        <v>3268</v>
      </c>
      <c r="E522" s="8" t="s">
        <v>3269</v>
      </c>
      <c r="F522" s="8" t="s">
        <v>3270</v>
      </c>
      <c r="G522" s="8"/>
      <c r="H522" s="8"/>
      <c r="I522" s="8"/>
      <c r="J522" s="8"/>
      <c r="K522" s="8"/>
      <c r="L522" s="8"/>
      <c r="M522" s="334">
        <v>265.23559999999998</v>
      </c>
      <c r="N522" s="333">
        <v>119.7046</v>
      </c>
      <c r="O522" s="8">
        <v>384.9402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3411</v>
      </c>
      <c r="C523" s="211" t="s">
        <v>3412</v>
      </c>
      <c r="D523" s="8" t="s">
        <v>3413</v>
      </c>
      <c r="E523" s="8" t="s">
        <v>3414</v>
      </c>
      <c r="F523" s="8" t="s">
        <v>3415</v>
      </c>
      <c r="G523" s="8"/>
      <c r="H523" s="8"/>
      <c r="I523" s="8"/>
      <c r="J523" s="8"/>
      <c r="K523" s="8"/>
      <c r="L523" s="8"/>
      <c r="M523" s="334" t="s">
        <v>63</v>
      </c>
      <c r="N523" s="333">
        <v>241.48920000000001</v>
      </c>
      <c r="O523" s="8">
        <v>241.48920000000001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3418</v>
      </c>
      <c r="C524" s="211" t="s">
        <v>3419</v>
      </c>
      <c r="D524" s="8" t="s">
        <v>3420</v>
      </c>
      <c r="E524" s="8" t="s">
        <v>3421</v>
      </c>
      <c r="F524" s="8" t="s">
        <v>3422</v>
      </c>
      <c r="G524" s="8"/>
      <c r="H524" s="8"/>
      <c r="I524" s="8"/>
      <c r="J524" s="8"/>
      <c r="K524" s="8"/>
      <c r="L524" s="8"/>
      <c r="M524" s="334" t="s">
        <v>63</v>
      </c>
      <c r="N524" s="333">
        <v>241.5335</v>
      </c>
      <c r="O524" s="8">
        <v>241.5335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3424</v>
      </c>
      <c r="C525" s="211" t="s">
        <v>3425</v>
      </c>
      <c r="D525" s="8" t="s">
        <v>3426</v>
      </c>
      <c r="E525" s="8" t="s">
        <v>3427</v>
      </c>
      <c r="F525" s="8" t="s">
        <v>3428</v>
      </c>
      <c r="G525" s="8"/>
      <c r="H525" s="8"/>
      <c r="I525" s="8"/>
      <c r="J525" s="8"/>
      <c r="K525" s="8"/>
      <c r="L525" s="8"/>
      <c r="M525" s="334" t="s">
        <v>63</v>
      </c>
      <c r="N525" s="333">
        <v>241.45509999999999</v>
      </c>
      <c r="O525" s="8">
        <v>241.45509999999999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3430</v>
      </c>
      <c r="C526" s="211" t="s">
        <v>3431</v>
      </c>
      <c r="D526" s="8" t="s">
        <v>3432</v>
      </c>
      <c r="E526" s="8" t="s">
        <v>3433</v>
      </c>
      <c r="F526" s="8" t="s">
        <v>3434</v>
      </c>
      <c r="G526" s="8"/>
      <c r="H526" s="8"/>
      <c r="I526" s="8"/>
      <c r="J526" s="8"/>
      <c r="K526" s="8"/>
      <c r="L526" s="8"/>
      <c r="M526" s="334" t="s">
        <v>63</v>
      </c>
      <c r="N526" s="333">
        <v>241.5069</v>
      </c>
      <c r="O526" s="8">
        <v>241.5069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3436</v>
      </c>
      <c r="C527" s="211" t="s">
        <v>3437</v>
      </c>
      <c r="D527" s="8" t="s">
        <v>3438</v>
      </c>
      <c r="E527" s="8" t="s">
        <v>3439</v>
      </c>
      <c r="F527" s="8" t="s">
        <v>3440</v>
      </c>
      <c r="G527" s="8"/>
      <c r="H527" s="8"/>
      <c r="I527" s="8"/>
      <c r="J527" s="8"/>
      <c r="K527" s="8"/>
      <c r="L527" s="8"/>
      <c r="M527" s="334" t="s">
        <v>63</v>
      </c>
      <c r="N527" s="333">
        <v>203.31469999999999</v>
      </c>
      <c r="O527" s="8">
        <v>203.31469999999999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3442</v>
      </c>
      <c r="C528" s="211" t="s">
        <v>3443</v>
      </c>
      <c r="D528" s="8" t="s">
        <v>3444</v>
      </c>
      <c r="E528" s="8" t="s">
        <v>3445</v>
      </c>
      <c r="F528" s="8" t="s">
        <v>3446</v>
      </c>
      <c r="G528" s="8"/>
      <c r="H528" s="8"/>
      <c r="I528" s="8"/>
      <c r="J528" s="8"/>
      <c r="K528" s="8"/>
      <c r="L528" s="8"/>
      <c r="M528" s="334" t="s">
        <v>63</v>
      </c>
      <c r="N528" s="333">
        <v>207.7818</v>
      </c>
      <c r="O528" s="8">
        <v>207.7818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3448</v>
      </c>
      <c r="C529" s="211" t="s">
        <v>3220</v>
      </c>
      <c r="D529" s="8" t="s">
        <v>3449</v>
      </c>
      <c r="E529" s="8" t="s">
        <v>3450</v>
      </c>
      <c r="F529" s="8" t="s">
        <v>3451</v>
      </c>
      <c r="G529" s="8"/>
      <c r="H529" s="8"/>
      <c r="I529" s="8"/>
      <c r="J529" s="8"/>
      <c r="K529" s="8"/>
      <c r="L529" s="8"/>
      <c r="M529" s="334" t="s">
        <v>63</v>
      </c>
      <c r="N529" s="333">
        <v>230.911</v>
      </c>
      <c r="O529" s="8">
        <v>230.911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3453</v>
      </c>
      <c r="C530" s="211" t="s">
        <v>3454</v>
      </c>
      <c r="D530" s="8" t="s">
        <v>3455</v>
      </c>
      <c r="E530" s="8" t="s">
        <v>3456</v>
      </c>
      <c r="F530" s="8" t="s">
        <v>3457</v>
      </c>
      <c r="G530" s="8"/>
      <c r="H530" s="8"/>
      <c r="I530" s="8"/>
      <c r="J530" s="8"/>
      <c r="K530" s="8"/>
      <c r="L530" s="8"/>
      <c r="M530" s="334" t="s">
        <v>63</v>
      </c>
      <c r="N530" s="333">
        <v>259.5856</v>
      </c>
      <c r="O530" s="8">
        <v>259.5856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3459</v>
      </c>
      <c r="C531" s="211" t="s">
        <v>3460</v>
      </c>
      <c r="D531" s="8" t="s">
        <v>3461</v>
      </c>
      <c r="E531" s="8" t="s">
        <v>3462</v>
      </c>
      <c r="F531" s="8" t="s">
        <v>3463</v>
      </c>
      <c r="G531" s="8"/>
      <c r="H531" s="8"/>
      <c r="I531" s="8"/>
      <c r="J531" s="8"/>
      <c r="K531" s="8"/>
      <c r="L531" s="8"/>
      <c r="M531" s="334" t="s">
        <v>63</v>
      </c>
      <c r="N531" s="333">
        <v>203.43709999999999</v>
      </c>
      <c r="O531" s="8">
        <v>203.43709999999999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3465</v>
      </c>
      <c r="C532" s="211" t="s">
        <v>3466</v>
      </c>
      <c r="D532" s="8" t="s">
        <v>3467</v>
      </c>
      <c r="E532" s="8" t="s">
        <v>3468</v>
      </c>
      <c r="F532" s="8" t="s">
        <v>3469</v>
      </c>
      <c r="G532" s="8"/>
      <c r="H532" s="8"/>
      <c r="I532" s="8"/>
      <c r="J532" s="8"/>
      <c r="K532" s="8"/>
      <c r="L532" s="8"/>
      <c r="M532" s="334" t="s">
        <v>63</v>
      </c>
      <c r="N532" s="333">
        <v>214.81649999999999</v>
      </c>
      <c r="O532" s="8">
        <v>214.81649999999999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3471</v>
      </c>
      <c r="C533" s="211" t="s">
        <v>3472</v>
      </c>
      <c r="D533" s="8" t="s">
        <v>3473</v>
      </c>
      <c r="E533" s="8" t="s">
        <v>3474</v>
      </c>
      <c r="F533" s="8" t="s">
        <v>3475</v>
      </c>
      <c r="G533" s="8"/>
      <c r="H533" s="8"/>
      <c r="I533" s="8"/>
      <c r="J533" s="8"/>
      <c r="K533" s="8"/>
      <c r="L533" s="8"/>
      <c r="M533" s="334" t="s">
        <v>63</v>
      </c>
      <c r="N533" s="333">
        <v>275.5883</v>
      </c>
      <c r="O533" s="8">
        <v>275.5883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3477</v>
      </c>
      <c r="C534" s="211" t="s">
        <v>3478</v>
      </c>
      <c r="D534" s="8" t="s">
        <v>3479</v>
      </c>
      <c r="E534" s="8" t="s">
        <v>3480</v>
      </c>
      <c r="F534" s="8" t="s">
        <v>3481</v>
      </c>
      <c r="G534" s="8"/>
      <c r="H534" s="8"/>
      <c r="I534" s="8"/>
      <c r="J534" s="8"/>
      <c r="K534" s="8"/>
      <c r="L534" s="8"/>
      <c r="M534" s="334" t="s">
        <v>63</v>
      </c>
      <c r="N534" s="333">
        <v>293.8023</v>
      </c>
      <c r="O534" s="8">
        <v>293.8023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/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/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/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/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3494</v>
      </c>
      <c r="C539" s="211" t="s">
        <v>3495</v>
      </c>
      <c r="D539" s="8" t="s">
        <v>3496</v>
      </c>
      <c r="E539" s="8" t="s">
        <v>3497</v>
      </c>
      <c r="F539" s="8" t="s">
        <v>3498</v>
      </c>
      <c r="G539" s="8"/>
      <c r="H539" s="8"/>
      <c r="I539" s="8"/>
      <c r="J539" s="8"/>
      <c r="K539" s="8"/>
      <c r="L539" s="8"/>
      <c r="M539" s="334" t="s">
        <v>63</v>
      </c>
      <c r="N539" s="333">
        <v>288.47789999999998</v>
      </c>
      <c r="O539" s="8">
        <v>288.47789999999998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/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/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/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/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3511</v>
      </c>
      <c r="C544" s="211" t="s">
        <v>3512</v>
      </c>
      <c r="D544" s="8" t="s">
        <v>3513</v>
      </c>
      <c r="E544" s="8" t="s">
        <v>3514</v>
      </c>
      <c r="F544" s="8" t="s">
        <v>3515</v>
      </c>
      <c r="G544" s="8"/>
      <c r="H544" s="8"/>
      <c r="I544" s="8"/>
      <c r="J544" s="8"/>
      <c r="K544" s="8"/>
      <c r="L544" s="8"/>
      <c r="M544" s="334" t="s">
        <v>63</v>
      </c>
      <c r="N544" s="333">
        <v>201.0085</v>
      </c>
      <c r="O544" s="8">
        <v>201.0085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3517</v>
      </c>
      <c r="C545" s="211" t="s">
        <v>3518</v>
      </c>
      <c r="D545" s="8" t="s">
        <v>3519</v>
      </c>
      <c r="E545" s="8" t="s">
        <v>3520</v>
      </c>
      <c r="F545" s="8" t="s">
        <v>3521</v>
      </c>
      <c r="G545" s="8"/>
      <c r="H545" s="8"/>
      <c r="I545" s="8"/>
      <c r="J545" s="8"/>
      <c r="K545" s="8"/>
      <c r="L545" s="8"/>
      <c r="M545" s="334" t="s">
        <v>63</v>
      </c>
      <c r="N545" s="333">
        <v>211.37129999999999</v>
      </c>
      <c r="O545" s="8">
        <v>211.37129999999999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3524</v>
      </c>
      <c r="C546" s="211" t="s">
        <v>3525</v>
      </c>
      <c r="D546" s="8" t="s">
        <v>3526</v>
      </c>
      <c r="E546" s="8" t="s">
        <v>3527</v>
      </c>
      <c r="F546" s="8" t="s">
        <v>3528</v>
      </c>
      <c r="G546" s="8"/>
      <c r="H546" s="8"/>
      <c r="I546" s="8"/>
      <c r="J546" s="8"/>
      <c r="K546" s="8"/>
      <c r="L546" s="8"/>
      <c r="M546" s="334" t="s">
        <v>63</v>
      </c>
      <c r="N546" s="333">
        <v>211.43770000000001</v>
      </c>
      <c r="O546" s="8">
        <v>211.43770000000001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3530</v>
      </c>
      <c r="C547" s="211" t="s">
        <v>3531</v>
      </c>
      <c r="D547" s="8" t="s">
        <v>3532</v>
      </c>
      <c r="E547" s="8" t="s">
        <v>3533</v>
      </c>
      <c r="F547" s="8" t="s">
        <v>3534</v>
      </c>
      <c r="G547" s="8"/>
      <c r="H547" s="8"/>
      <c r="I547" s="8"/>
      <c r="J547" s="8"/>
      <c r="K547" s="8"/>
      <c r="L547" s="8"/>
      <c r="M547" s="334" t="s">
        <v>63</v>
      </c>
      <c r="N547" s="333">
        <v>211.3545</v>
      </c>
      <c r="O547" s="8">
        <v>211.3545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334" t="s">
        <v>63</v>
      </c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334" t="s">
        <v>63</v>
      </c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334" t="s">
        <v>63</v>
      </c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334" t="s">
        <v>63</v>
      </c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334" t="s">
        <v>63</v>
      </c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334" t="s">
        <v>63</v>
      </c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334" t="s">
        <v>63</v>
      </c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334" t="s">
        <v>63</v>
      </c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334" t="s">
        <v>63</v>
      </c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334" t="s">
        <v>63</v>
      </c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334" t="s">
        <v>63</v>
      </c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334" t="s">
        <v>63</v>
      </c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334" t="s">
        <v>63</v>
      </c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334" t="s">
        <v>63</v>
      </c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334" t="s">
        <v>63</v>
      </c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334" t="s">
        <v>63</v>
      </c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334" t="s">
        <v>63</v>
      </c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334" t="s">
        <v>63</v>
      </c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334" t="s">
        <v>63</v>
      </c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334" t="s">
        <v>63</v>
      </c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334" t="s">
        <v>63</v>
      </c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334" t="s">
        <v>63</v>
      </c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334" t="s">
        <v>63</v>
      </c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334" t="s">
        <v>63</v>
      </c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334" t="s">
        <v>63</v>
      </c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334" t="s">
        <v>63</v>
      </c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334" t="s">
        <v>63</v>
      </c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4198</v>
      </c>
      <c r="E1224" s="8" t="s">
        <v>4199</v>
      </c>
      <c r="F1224" s="8" t="s">
        <v>4200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4202</v>
      </c>
      <c r="E1225" s="8" t="s">
        <v>4203</v>
      </c>
      <c r="F1225" s="8" t="s">
        <v>4204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4206</v>
      </c>
      <c r="E1227" s="8" t="s">
        <v>4207</v>
      </c>
      <c r="F1227" s="8" t="s">
        <v>4208</v>
      </c>
    </row>
  </sheetData>
  <autoFilter ref="A3:BD1227" xr:uid="{00000000-0001-0000-0100-000000000000}"/>
  <phoneticPr fontId="12"/>
  <conditionalFormatting sqref="Y4:Y53">
    <cfRule type="expression" dxfId="502" priority="12" stopIfTrue="1">
      <formula>AND($H2="",$F2= "IO")</formula>
    </cfRule>
  </conditionalFormatting>
  <conditionalFormatting sqref="Y54:Y65 Y786:Y789">
    <cfRule type="expression" dxfId="501" priority="37" stopIfTrue="1">
      <formula>AND($H52="",$F52= "IO")</formula>
    </cfRule>
  </conditionalFormatting>
  <conditionalFormatting sqref="Y66:Y67 Y489:Y785 Y790:Y1225">
    <cfRule type="expression" dxfId="500" priority="49" stopIfTrue="1">
      <formula>AND($H64="",$F64= "IO")</formula>
    </cfRule>
  </conditionalFormatting>
  <conditionalFormatting sqref="Y70:Y488">
    <cfRule type="expression" dxfId="499" priority="25" stopIfTrue="1">
      <formula>AND($H68="",$F68= "IO")</formula>
    </cfRule>
  </conditionalFormatting>
  <conditionalFormatting sqref="Z4:Z44">
    <cfRule type="expression" dxfId="498" priority="14" stopIfTrue="1">
      <formula>NOT(OR($H2="DM250",$H2= "DM800"))</formula>
    </cfRule>
  </conditionalFormatting>
  <conditionalFormatting sqref="Z45:Z65 Z786:Z789">
    <cfRule type="expression" dxfId="497" priority="38" stopIfTrue="1">
      <formula>NOT(OR($H43="DM250",$H43= "DM800"))</formula>
    </cfRule>
  </conditionalFormatting>
  <conditionalFormatting sqref="Z66:Z67 Z489:Z785 Z790:Z1225">
    <cfRule type="expression" dxfId="496" priority="50" stopIfTrue="1">
      <formula>NOT(OR($H64="DM250",$H64= "DM800"))</formula>
    </cfRule>
  </conditionalFormatting>
  <conditionalFormatting sqref="Z70:Z488">
    <cfRule type="expression" dxfId="495" priority="24" stopIfTrue="1">
      <formula>NOT(OR($H68="DM250",$H68= "DM800"))</formula>
    </cfRule>
  </conditionalFormatting>
  <conditionalFormatting sqref="AA2">
    <cfRule type="expression" dxfId="494" priority="4" stopIfTrue="1">
      <formula>AND($G2="",$E2= "IO")</formula>
    </cfRule>
  </conditionalFormatting>
  <conditionalFormatting sqref="AB2">
    <cfRule type="expression" dxfId="493" priority="5" stopIfTrue="1">
      <formula>NOT(OR($G2="DM250",$G2= "DM800"))</formula>
    </cfRule>
  </conditionalFormatting>
  <conditionalFormatting sqref="AH4:AH44 AK4:AK44">
    <cfRule type="expression" dxfId="492" priority="15" stopIfTrue="1">
      <formula>AND(AG4&lt;&gt;"",AH4="")</formula>
    </cfRule>
  </conditionalFormatting>
  <conditionalFormatting sqref="AH45:AH65 AK45:AK65 AK70:AK254 AH786:AH789 AK786:AK789">
    <cfRule type="expression" dxfId="491" priority="39" stopIfTrue="1">
      <formula>AND(AG45&lt;&gt;"",AH45="")</formula>
    </cfRule>
  </conditionalFormatting>
  <conditionalFormatting sqref="AH66:AH67 AK66:AK67 AH489:AH785 AK489:AK785 AH790:AH1225 AK790:AK1225">
    <cfRule type="expression" dxfId="490" priority="51" stopIfTrue="1">
      <formula>AND(AG66&lt;&gt;"",AH66="")</formula>
    </cfRule>
  </conditionalFormatting>
  <conditionalFormatting sqref="AH70:AH488 AK259:AK488">
    <cfRule type="expression" dxfId="489" priority="27" stopIfTrue="1">
      <formula>AND(AG70&lt;&gt;"",AH70="")</formula>
    </cfRule>
  </conditionalFormatting>
  <conditionalFormatting sqref="AI4:AI44">
    <cfRule type="expression" dxfId="488" priority="16" stopIfTrue="1">
      <formula>AND(AG4&lt;&gt;"",AI4="")</formula>
    </cfRule>
  </conditionalFormatting>
  <conditionalFormatting sqref="AI45:AI65 AI786:AI789">
    <cfRule type="expression" dxfId="487" priority="40" stopIfTrue="1">
      <formula>AND(AG45&lt;&gt;"",AI45="")</formula>
    </cfRule>
  </conditionalFormatting>
  <conditionalFormatting sqref="AI66:AI67 AI489:AI785 AI790:AI1225">
    <cfRule type="expression" dxfId="486" priority="52" stopIfTrue="1">
      <formula>AND(AG66&lt;&gt;"",AI66="")</formula>
    </cfRule>
  </conditionalFormatting>
  <conditionalFormatting sqref="AI70:AI488">
    <cfRule type="expression" dxfId="485" priority="28" stopIfTrue="1">
      <formula>AND(AG70&lt;&gt;"",AI70="")</formula>
    </cfRule>
  </conditionalFormatting>
  <conditionalFormatting sqref="AJ2">
    <cfRule type="expression" dxfId="484" priority="1" stopIfTrue="1">
      <formula>AND(AI2&lt;&gt;"",AJ2="")</formula>
    </cfRule>
  </conditionalFormatting>
  <conditionalFormatting sqref="AK2">
    <cfRule type="expression" dxfId="483" priority="2" stopIfTrue="1">
      <formula>AND(AI2&lt;&gt;"",AK2="")</formula>
    </cfRule>
  </conditionalFormatting>
  <conditionalFormatting sqref="AK255:AK256 AK258">
    <cfRule type="expression" dxfId="482" priority="48" stopIfTrue="1">
      <formula>AND(AJ256&lt;&gt;"",AK255="")</formula>
    </cfRule>
  </conditionalFormatting>
  <conditionalFormatting sqref="AK257">
    <cfRule type="expression" dxfId="481" priority="36" stopIfTrue="1">
      <formula>AND(AJ257&lt;&gt;"",AK257="")</formula>
    </cfRule>
  </conditionalFormatting>
  <conditionalFormatting sqref="AM2">
    <cfRule type="expression" dxfId="480" priority="3" stopIfTrue="1">
      <formula>AND(AL2&lt;&gt;"",AM2="")</formula>
    </cfRule>
  </conditionalFormatting>
  <conditionalFormatting sqref="AM4:AM44">
    <cfRule type="expression" dxfId="479" priority="18" stopIfTrue="1">
      <formula>AO4&lt;&gt;""</formula>
    </cfRule>
    <cfRule type="expression" dxfId="478" priority="17" stopIfTrue="1">
      <formula>AND(AM4&lt;&gt;"",AO4&lt;&gt;"")</formula>
    </cfRule>
  </conditionalFormatting>
  <conditionalFormatting sqref="AM45:AM65 AM786:AM789">
    <cfRule type="expression" dxfId="477" priority="41" stopIfTrue="1">
      <formula>AND(AM45&lt;&gt;"",AO45&lt;&gt;"")</formula>
    </cfRule>
    <cfRule type="expression" dxfId="476" priority="42" stopIfTrue="1">
      <formula>AO45&lt;&gt;""</formula>
    </cfRule>
  </conditionalFormatting>
  <conditionalFormatting sqref="AM66:AM67 AM489:AM785 AM790:AM1225">
    <cfRule type="expression" dxfId="475" priority="53" stopIfTrue="1">
      <formula>AND(AM66&lt;&gt;"",AO66&lt;&gt;"")</formula>
    </cfRule>
    <cfRule type="expression" dxfId="474" priority="54" stopIfTrue="1">
      <formula>AO66&lt;&gt;""</formula>
    </cfRule>
  </conditionalFormatting>
  <conditionalFormatting sqref="AM70:AM488">
    <cfRule type="expression" dxfId="473" priority="30" stopIfTrue="1">
      <formula>AO70&lt;&gt;""</formula>
    </cfRule>
    <cfRule type="expression" dxfId="472" priority="29" stopIfTrue="1">
      <formula>AND(AM70&lt;&gt;"",AO70&lt;&gt;"")</formula>
    </cfRule>
  </conditionalFormatting>
  <conditionalFormatting sqref="AN4:AN44">
    <cfRule type="expression" dxfId="471" priority="20" stopIfTrue="1">
      <formula>AO4&lt;&gt;""</formula>
    </cfRule>
    <cfRule type="expression" dxfId="470" priority="19" stopIfTrue="1">
      <formula>AND(AM4&lt;&gt;"",AN4="")</formula>
    </cfRule>
  </conditionalFormatting>
  <conditionalFormatting sqref="AN45:AN65 AN786:AN789">
    <cfRule type="expression" dxfId="469" priority="43" stopIfTrue="1">
      <formula>AND(AM45&lt;&gt;"",AN45="")</formula>
    </cfRule>
    <cfRule type="expression" dxfId="468" priority="44" stopIfTrue="1">
      <formula>AO45&lt;&gt;""</formula>
    </cfRule>
  </conditionalFormatting>
  <conditionalFormatting sqref="AN66:AN67 AN489:AN785 AN790:AN1225">
    <cfRule type="expression" dxfId="467" priority="55" stopIfTrue="1">
      <formula>AND(AM66&lt;&gt;"",AN66="")</formula>
    </cfRule>
    <cfRule type="expression" dxfId="466" priority="56" stopIfTrue="1">
      <formula>AO66&lt;&gt;""</formula>
    </cfRule>
  </conditionalFormatting>
  <conditionalFormatting sqref="AN70:AN488">
    <cfRule type="expression" dxfId="465" priority="31" stopIfTrue="1">
      <formula>AND(AM70&lt;&gt;"",AN70="")</formula>
    </cfRule>
    <cfRule type="expression" dxfId="464" priority="32" stopIfTrue="1">
      <formula>AO70&lt;&gt;""</formula>
    </cfRule>
  </conditionalFormatting>
  <conditionalFormatting sqref="AO2">
    <cfRule type="expression" dxfId="463" priority="6" stopIfTrue="1">
      <formula>AND(AO2&lt;&gt;"",AQ2&lt;&gt;"")</formula>
    </cfRule>
    <cfRule type="expression" dxfId="462" priority="7" stopIfTrue="1">
      <formula>AQ2&lt;&gt;""</formula>
    </cfRule>
  </conditionalFormatting>
  <conditionalFormatting sqref="AO4:AO44">
    <cfRule type="expression" dxfId="461" priority="22" stopIfTrue="1">
      <formula>AM4&lt;&gt;""</formula>
    </cfRule>
    <cfRule type="expression" dxfId="460" priority="21" stopIfTrue="1">
      <formula>AND(AM4&lt;&gt;"",AO4&lt;&gt;"")</formula>
    </cfRule>
  </conditionalFormatting>
  <conditionalFormatting sqref="AO45:AO65 AO786:AO789">
    <cfRule type="expression" dxfId="459" priority="46" stopIfTrue="1">
      <formula>AM45&lt;&gt;""</formula>
    </cfRule>
    <cfRule type="expression" dxfId="458" priority="45" stopIfTrue="1">
      <formula>AND(AM45&lt;&gt;"",AO45&lt;&gt;"")</formula>
    </cfRule>
  </conditionalFormatting>
  <conditionalFormatting sqref="AO66:AO67 AO489:AO785 AO790:AO1225">
    <cfRule type="expression" dxfId="457" priority="57" stopIfTrue="1">
      <formula>AND(AM66&lt;&gt;"",AO66&lt;&gt;"")</formula>
    </cfRule>
    <cfRule type="expression" dxfId="456" priority="58" stopIfTrue="1">
      <formula>AM66&lt;&gt;""</formula>
    </cfRule>
  </conditionalFormatting>
  <conditionalFormatting sqref="AO70:AO488">
    <cfRule type="expression" dxfId="455" priority="33" stopIfTrue="1">
      <formula>AND(AM70&lt;&gt;"",AO70&lt;&gt;"")</formula>
    </cfRule>
    <cfRule type="expression" dxfId="454" priority="34" stopIfTrue="1">
      <formula>AM70&lt;&gt;""</formula>
    </cfRule>
  </conditionalFormatting>
  <conditionalFormatting sqref="AP2">
    <cfRule type="expression" dxfId="453" priority="9" stopIfTrue="1">
      <formula>AQ2&lt;&gt;""</formula>
    </cfRule>
    <cfRule type="expression" dxfId="452" priority="8" stopIfTrue="1">
      <formula>AND(AO2&lt;&gt;"",AP2="")</formula>
    </cfRule>
  </conditionalFormatting>
  <conditionalFormatting sqref="AP4:AP44">
    <cfRule type="expression" dxfId="451" priority="23" stopIfTrue="1">
      <formula>OR(AND(AM4&lt;&gt;"",AP4=""),AND(AO4&lt;&gt;"",AP4=""))</formula>
    </cfRule>
  </conditionalFormatting>
  <conditionalFormatting sqref="AP45:AP65 AP786:AP789">
    <cfRule type="expression" dxfId="450" priority="47" stopIfTrue="1">
      <formula>OR(AND(AM45&lt;&gt;"",AP45=""),AND(AO45&lt;&gt;"",AP45=""))</formula>
    </cfRule>
  </conditionalFormatting>
  <conditionalFormatting sqref="AP66:AP67 AP489:AP785 AP790:AP1225">
    <cfRule type="expression" dxfId="449" priority="59" stopIfTrue="1">
      <formula>OR(AND(AM66&lt;&gt;"",AP66=""),AND(AO66&lt;&gt;"",AP66=""))</formula>
    </cfRule>
  </conditionalFormatting>
  <conditionalFormatting sqref="AP70:AP488">
    <cfRule type="expression" dxfId="448" priority="35" stopIfTrue="1">
      <formula>OR(AND(AM70&lt;&gt;"",AP70=""),AND(AO70&lt;&gt;"",AP70=""))</formula>
    </cfRule>
  </conditionalFormatting>
  <conditionalFormatting sqref="AR2">
    <cfRule type="expression" dxfId="447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100-000000000000}">
      <formula1>"NC"</formula1>
    </dataValidation>
    <dataValidation type="list" allowBlank="1" showInputMessage="1" showErrorMessage="1" sqref="AT4:AT67 AT70:AT1225 AV2" xr:uid="{00000000-0002-0000-0100-000001000000}">
      <formula1>"Yes"</formula1>
    </dataValidation>
    <dataValidation type="list" allowBlank="1" showInputMessage="1" showErrorMessage="1" sqref="AS4:AS67 AS70:AS1225 AU2" xr:uid="{00000000-0002-0000-0100-000002000000}">
      <formula1>"PU, PD, PUD"</formula1>
    </dataValidation>
    <dataValidation type="list" allowBlank="1" showInputMessage="1" showErrorMessage="1" sqref="AR4:AR67 AR70:AR1225 AT2" xr:uid="{00000000-0002-0000-0100-000003000000}">
      <formula1>"H08, H10, H12.8, H25"</formula1>
    </dataValidation>
    <dataValidation type="list" allowBlank="1" showInputMessage="1" showErrorMessage="1" sqref="AP4:AP67 AP70:AP1225 AR2" xr:uid="{00000000-0002-0000-0100-000004000000}">
      <formula1>"case1,case2,case3"</formula1>
    </dataValidation>
    <dataValidation type="list" allowBlank="1" showInputMessage="1" showErrorMessage="1" sqref="AE4:AE67 AE70:AE1225 AG2" xr:uid="{00000000-0002-0000-01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100-000006000000}">
      <formula1>0</formula1>
    </dataValidation>
    <dataValidation type="list" allowBlank="1" showInputMessage="1" showErrorMessage="1" sqref="AA4:AA67 AA70:AA1225 AC2" xr:uid="{00000000-0002-0000-0100-000007000000}">
      <formula1>"0,1,2"</formula1>
    </dataValidation>
    <dataValidation type="list" allowBlank="1" showInputMessage="1" showErrorMessage="1" sqref="Y4:Y67 Y70:Y1225 AA2" xr:uid="{00000000-0002-0000-0100-000008000000}">
      <formula1>"DM250,DM800,Float/Loopback,PLL/sense/PU/PD"</formula1>
    </dataValidation>
    <dataValidation type="list" allowBlank="1" showInputMessage="1" showErrorMessage="1" sqref="X4:X67 X70:X1225 Z2" xr:uid="{00000000-0002-0000-0100-000009000000}">
      <formula1>"Top,Bottom"</formula1>
    </dataValidation>
    <dataValidation type="list" allowBlank="1" showInputMessage="1" showErrorMessage="1" sqref="Z4:Z67 Z70:Z1225 AB2" xr:uid="{00000000-0002-0000-01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100-00000B000000}">
      <formula1>0</formula1>
    </dataValidation>
    <dataValidation type="list" allowBlank="1" showInputMessage="1" showErrorMessage="1" sqref="AD2" xr:uid="{00000000-0002-0000-0100-00000C000000}">
      <formula1>Time_Domain</formula1>
    </dataValidation>
    <dataValidation type="list" allowBlank="1" showInputMessage="1" showErrorMessage="1" sqref="AI2" xr:uid="{00000000-0002-0000-0100-00000D000000}">
      <formula1>Diff_</formula1>
    </dataValidation>
    <dataValidation type="list" allowBlank="1" showInputMessage="1" showErrorMessage="1" sqref="AL2" xr:uid="{00000000-0002-0000-0100-00000E000000}">
      <formula1>Match_</formula1>
    </dataValidation>
    <dataValidation type="list" allowBlank="1" showInputMessage="1" showErrorMessage="1" sqref="AO2" xr:uid="{00000000-0002-0000-0100-00000F000000}">
      <formula1>Share_</formula1>
    </dataValidation>
    <dataValidation type="list" allowBlank="1" showInputMessage="1" showErrorMessage="1" sqref="AS2" xr:uid="{00000000-0002-0000-0100-000010000000}">
      <formula1>Loop_back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BD1227"/>
  <sheetViews>
    <sheetView zoomScale="70" zoomScaleNormal="70" workbookViewId="0">
      <pane xSplit="3" ySplit="3" topLeftCell="D118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/>
  <cols>
    <col min="1" max="1" width="5.5703125" style="44" bestFit="1" customWidth="1"/>
    <col min="2" max="2" width="44.28515625" customWidth="1"/>
    <col min="4" max="4" width="16.7109375" customWidth="1"/>
    <col min="5" max="6" width="12.5703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4209</v>
      </c>
      <c r="C4" s="211" t="s">
        <v>59</v>
      </c>
      <c r="D4" s="8" t="s">
        <v>4210</v>
      </c>
      <c r="E4" s="8" t="s">
        <v>4211</v>
      </c>
      <c r="F4" s="8" t="s">
        <v>4212</v>
      </c>
      <c r="G4" s="335"/>
      <c r="H4" s="336"/>
      <c r="I4" s="336"/>
      <c r="J4" s="336"/>
      <c r="K4" s="336"/>
      <c r="L4" s="336"/>
      <c r="M4" s="334" t="s">
        <v>63</v>
      </c>
      <c r="N4" s="333">
        <v>162.6728</v>
      </c>
      <c r="O4" s="8">
        <v>162.6728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4213</v>
      </c>
      <c r="C5" s="211" t="s">
        <v>70</v>
      </c>
      <c r="D5" s="8" t="s">
        <v>4214</v>
      </c>
      <c r="E5" s="8" t="s">
        <v>4215</v>
      </c>
      <c r="F5" s="8" t="s">
        <v>4216</v>
      </c>
      <c r="G5" s="335"/>
      <c r="H5" s="335"/>
      <c r="I5" s="335"/>
      <c r="J5" s="335"/>
      <c r="K5" s="335"/>
      <c r="L5" s="335"/>
      <c r="M5" s="334" t="s">
        <v>63</v>
      </c>
      <c r="N5" s="333">
        <v>160.88929999999999</v>
      </c>
      <c r="O5" s="8">
        <v>160.88929999999999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4217</v>
      </c>
      <c r="C6" s="211" t="s">
        <v>76</v>
      </c>
      <c r="D6" s="8" t="s">
        <v>4218</v>
      </c>
      <c r="E6" s="8" t="s">
        <v>4219</v>
      </c>
      <c r="F6" s="8" t="s">
        <v>4220</v>
      </c>
      <c r="G6" s="335"/>
      <c r="H6" s="335"/>
      <c r="I6" s="335"/>
      <c r="J6" s="335"/>
      <c r="K6" s="335"/>
      <c r="L6" s="335"/>
      <c r="M6" s="334" t="s">
        <v>63</v>
      </c>
      <c r="N6" s="333">
        <v>102.75109999999999</v>
      </c>
      <c r="O6" s="8">
        <v>102.75109999999999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4221</v>
      </c>
      <c r="C7" s="211" t="s">
        <v>82</v>
      </c>
      <c r="D7" s="8" t="s">
        <v>4222</v>
      </c>
      <c r="E7" s="8" t="s">
        <v>4223</v>
      </c>
      <c r="F7" s="8" t="s">
        <v>4224</v>
      </c>
      <c r="G7" s="335"/>
      <c r="H7" s="336"/>
      <c r="I7" s="336"/>
      <c r="J7" s="336"/>
      <c r="K7" s="336"/>
      <c r="L7" s="336"/>
      <c r="M7" s="334" t="s">
        <v>63</v>
      </c>
      <c r="N7" s="333">
        <v>108.268</v>
      </c>
      <c r="O7" s="8">
        <v>108.268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4225</v>
      </c>
      <c r="C8" s="211" t="s">
        <v>88</v>
      </c>
      <c r="D8" s="8" t="s">
        <v>4226</v>
      </c>
      <c r="E8" s="8" t="s">
        <v>4227</v>
      </c>
      <c r="F8" s="8" t="s">
        <v>4228</v>
      </c>
      <c r="G8" s="335"/>
      <c r="H8" s="336"/>
      <c r="I8" s="336"/>
      <c r="J8" s="336"/>
      <c r="K8" s="336"/>
      <c r="L8" s="336"/>
      <c r="M8" s="334" t="s">
        <v>63</v>
      </c>
      <c r="N8" s="333">
        <v>111.1999</v>
      </c>
      <c r="O8" s="8">
        <v>111.1999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4229</v>
      </c>
      <c r="C9" s="211" t="s">
        <v>94</v>
      </c>
      <c r="D9" s="8" t="s">
        <v>4230</v>
      </c>
      <c r="E9" s="8" t="s">
        <v>4231</v>
      </c>
      <c r="F9" s="8" t="s">
        <v>4232</v>
      </c>
      <c r="G9" s="335"/>
      <c r="H9" s="336"/>
      <c r="I9" s="336"/>
      <c r="J9" s="336"/>
      <c r="K9" s="336"/>
      <c r="L9" s="336"/>
      <c r="M9" s="334" t="s">
        <v>63</v>
      </c>
      <c r="N9" s="333">
        <v>120.26220000000001</v>
      </c>
      <c r="O9" s="8">
        <v>120.26220000000001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4233</v>
      </c>
      <c r="C10" s="211" t="s">
        <v>100</v>
      </c>
      <c r="D10" s="8" t="s">
        <v>4234</v>
      </c>
      <c r="E10" s="8" t="s">
        <v>4235</v>
      </c>
      <c r="F10" s="8" t="s">
        <v>4236</v>
      </c>
      <c r="G10" s="335"/>
      <c r="H10" s="336"/>
      <c r="I10" s="336"/>
      <c r="J10" s="336"/>
      <c r="K10" s="336"/>
      <c r="L10" s="336"/>
      <c r="M10" s="334" t="s">
        <v>63</v>
      </c>
      <c r="N10" s="333">
        <v>102.75149999999999</v>
      </c>
      <c r="O10" s="8">
        <v>102.75149999999999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4237</v>
      </c>
      <c r="C11" s="211" t="s">
        <v>106</v>
      </c>
      <c r="D11" s="8" t="s">
        <v>4238</v>
      </c>
      <c r="E11" s="8" t="s">
        <v>4239</v>
      </c>
      <c r="F11" s="8" t="s">
        <v>4240</v>
      </c>
      <c r="G11" s="335"/>
      <c r="H11" s="336"/>
      <c r="I11" s="336"/>
      <c r="J11" s="336"/>
      <c r="K11" s="336"/>
      <c r="L11" s="336"/>
      <c r="M11" s="334" t="s">
        <v>63</v>
      </c>
      <c r="N11" s="333">
        <v>108.26649999999999</v>
      </c>
      <c r="O11" s="8">
        <v>108.26649999999999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4241</v>
      </c>
      <c r="C12" s="211" t="s">
        <v>112</v>
      </c>
      <c r="D12" s="8" t="s">
        <v>4242</v>
      </c>
      <c r="E12" s="8" t="s">
        <v>4243</v>
      </c>
      <c r="F12" s="8" t="s">
        <v>4244</v>
      </c>
      <c r="G12" s="8"/>
      <c r="H12" s="8"/>
      <c r="I12" s="8"/>
      <c r="J12" s="8"/>
      <c r="K12" s="8"/>
      <c r="L12" s="8"/>
      <c r="M12" s="334" t="s">
        <v>63</v>
      </c>
      <c r="N12" s="333">
        <v>111.2021</v>
      </c>
      <c r="O12" s="8">
        <v>111.2021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4245</v>
      </c>
      <c r="C13" s="211" t="s">
        <v>118</v>
      </c>
      <c r="D13" s="8" t="s">
        <v>4246</v>
      </c>
      <c r="E13" s="8" t="s">
        <v>4247</v>
      </c>
      <c r="F13" s="8" t="s">
        <v>4248</v>
      </c>
      <c r="G13" s="8"/>
      <c r="H13" s="8"/>
      <c r="I13" s="8"/>
      <c r="J13" s="8"/>
      <c r="K13" s="8"/>
      <c r="L13" s="8"/>
      <c r="M13" s="334" t="s">
        <v>63</v>
      </c>
      <c r="N13" s="333">
        <v>120.2606</v>
      </c>
      <c r="O13" s="8">
        <v>120.2606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4249</v>
      </c>
      <c r="C14" s="211" t="s">
        <v>124</v>
      </c>
      <c r="D14" s="8" t="s">
        <v>4250</v>
      </c>
      <c r="E14" s="8" t="s">
        <v>4251</v>
      </c>
      <c r="F14" s="8" t="s">
        <v>4252</v>
      </c>
      <c r="G14" s="8"/>
      <c r="H14" s="8"/>
      <c r="I14" s="8"/>
      <c r="J14" s="8"/>
      <c r="K14" s="8"/>
      <c r="L14" s="8"/>
      <c r="M14" s="334" t="s">
        <v>63</v>
      </c>
      <c r="N14" s="333">
        <v>103.6275</v>
      </c>
      <c r="O14" s="8">
        <v>103.6275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4253</v>
      </c>
      <c r="C15" s="211" t="s">
        <v>131</v>
      </c>
      <c r="D15" s="8" t="s">
        <v>4254</v>
      </c>
      <c r="E15" s="8" t="s">
        <v>4255</v>
      </c>
      <c r="F15" s="8" t="s">
        <v>4256</v>
      </c>
      <c r="G15" s="8"/>
      <c r="H15" s="8"/>
      <c r="I15" s="8"/>
      <c r="J15" s="8"/>
      <c r="K15" s="8"/>
      <c r="L15" s="8"/>
      <c r="M15" s="334" t="s">
        <v>63</v>
      </c>
      <c r="N15" s="333">
        <v>101.3486</v>
      </c>
      <c r="O15" s="8">
        <v>101.3486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4257</v>
      </c>
      <c r="C16" s="211" t="s">
        <v>137</v>
      </c>
      <c r="D16" s="8" t="s">
        <v>4258</v>
      </c>
      <c r="E16" s="8" t="s">
        <v>4259</v>
      </c>
      <c r="F16" s="8" t="s">
        <v>4260</v>
      </c>
      <c r="G16" s="8"/>
      <c r="H16" s="8"/>
      <c r="I16" s="8"/>
      <c r="J16" s="8"/>
      <c r="K16" s="8"/>
      <c r="L16" s="8"/>
      <c r="M16" s="334" t="s">
        <v>63</v>
      </c>
      <c r="N16" s="333">
        <v>106.86799999999999</v>
      </c>
      <c r="O16" s="8">
        <v>106.86799999999999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4261</v>
      </c>
      <c r="C17" s="211" t="s">
        <v>143</v>
      </c>
      <c r="D17" s="8" t="s">
        <v>4262</v>
      </c>
      <c r="E17" s="8" t="s">
        <v>4263</v>
      </c>
      <c r="F17" s="8" t="s">
        <v>4264</v>
      </c>
      <c r="G17" s="8"/>
      <c r="H17" s="8"/>
      <c r="I17" s="8"/>
      <c r="J17" s="8"/>
      <c r="K17" s="8"/>
      <c r="L17" s="8"/>
      <c r="M17" s="334" t="s">
        <v>63</v>
      </c>
      <c r="N17" s="333">
        <v>110.0138</v>
      </c>
      <c r="O17" s="8">
        <v>110.0138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4265</v>
      </c>
      <c r="C18" s="211" t="s">
        <v>149</v>
      </c>
      <c r="D18" s="8" t="s">
        <v>4266</v>
      </c>
      <c r="E18" s="8" t="s">
        <v>4267</v>
      </c>
      <c r="F18" s="8" t="s">
        <v>4268</v>
      </c>
      <c r="G18" s="8"/>
      <c r="H18" s="8"/>
      <c r="I18" s="8"/>
      <c r="J18" s="8"/>
      <c r="K18" s="8"/>
      <c r="L18" s="8"/>
      <c r="M18" s="334" t="s">
        <v>63</v>
      </c>
      <c r="N18" s="333">
        <v>103.6289</v>
      </c>
      <c r="O18" s="8">
        <v>103.6289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4269</v>
      </c>
      <c r="C19" s="211" t="s">
        <v>155</v>
      </c>
      <c r="D19" s="8" t="s">
        <v>4270</v>
      </c>
      <c r="E19" s="8" t="s">
        <v>4271</v>
      </c>
      <c r="F19" s="8" t="s">
        <v>4272</v>
      </c>
      <c r="G19" s="8"/>
      <c r="H19" s="8"/>
      <c r="I19" s="8"/>
      <c r="J19" s="8"/>
      <c r="K19" s="8"/>
      <c r="L19" s="8"/>
      <c r="M19" s="334" t="s">
        <v>63</v>
      </c>
      <c r="N19" s="333">
        <v>101.34829999999999</v>
      </c>
      <c r="O19" s="8">
        <v>101.34829999999999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4273</v>
      </c>
      <c r="C20" s="211" t="s">
        <v>161</v>
      </c>
      <c r="D20" s="8" t="s">
        <v>4274</v>
      </c>
      <c r="E20" s="8" t="s">
        <v>4275</v>
      </c>
      <c r="F20" s="8" t="s">
        <v>4276</v>
      </c>
      <c r="G20" s="8"/>
      <c r="H20" s="8"/>
      <c r="I20" s="66"/>
      <c r="J20" s="66"/>
      <c r="K20" s="66"/>
      <c r="L20" s="66"/>
      <c r="M20" s="334" t="s">
        <v>63</v>
      </c>
      <c r="N20" s="333">
        <v>106.86960000000001</v>
      </c>
      <c r="O20" s="8">
        <v>106.86960000000001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4277</v>
      </c>
      <c r="C21" s="211" t="s">
        <v>167</v>
      </c>
      <c r="D21" s="8" t="s">
        <v>4278</v>
      </c>
      <c r="E21" s="8" t="s">
        <v>4279</v>
      </c>
      <c r="F21" s="8" t="s">
        <v>4280</v>
      </c>
      <c r="G21" s="8"/>
      <c r="H21" s="8"/>
      <c r="I21" s="66"/>
      <c r="J21" s="66"/>
      <c r="K21" s="66"/>
      <c r="L21" s="66"/>
      <c r="M21" s="334" t="s">
        <v>63</v>
      </c>
      <c r="N21" s="333">
        <v>110.011</v>
      </c>
      <c r="O21" s="8">
        <v>110.011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4281</v>
      </c>
      <c r="C22" s="211" t="s">
        <v>173</v>
      </c>
      <c r="D22" s="8" t="s">
        <v>4282</v>
      </c>
      <c r="E22" s="8" t="s">
        <v>4283</v>
      </c>
      <c r="F22" s="8" t="s">
        <v>4284</v>
      </c>
      <c r="G22" s="8"/>
      <c r="H22" s="8"/>
      <c r="I22" s="66"/>
      <c r="J22" s="66"/>
      <c r="K22" s="66"/>
      <c r="L22" s="66"/>
      <c r="M22" s="334" t="s">
        <v>63</v>
      </c>
      <c r="N22" s="333">
        <v>174.5838</v>
      </c>
      <c r="O22" s="8">
        <v>174.5838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4285</v>
      </c>
      <c r="C23" s="211" t="s">
        <v>180</v>
      </c>
      <c r="D23" s="8" t="s">
        <v>4286</v>
      </c>
      <c r="E23" s="8" t="s">
        <v>4287</v>
      </c>
      <c r="F23" s="8" t="s">
        <v>4288</v>
      </c>
      <c r="G23" s="8"/>
      <c r="H23" s="8"/>
      <c r="I23" s="66"/>
      <c r="J23" s="66"/>
      <c r="K23" s="66"/>
      <c r="L23" s="66"/>
      <c r="M23" s="334" t="s">
        <v>63</v>
      </c>
      <c r="N23" s="333">
        <v>165.6027</v>
      </c>
      <c r="O23" s="8">
        <v>165.6027</v>
      </c>
      <c r="P23" s="8" t="s">
        <v>177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4289</v>
      </c>
      <c r="C24" s="211" t="s">
        <v>187</v>
      </c>
      <c r="D24" s="8" t="s">
        <v>4290</v>
      </c>
      <c r="E24" s="8" t="s">
        <v>4291</v>
      </c>
      <c r="F24" s="8" t="s">
        <v>4292</v>
      </c>
      <c r="G24" s="8"/>
      <c r="H24" s="8"/>
      <c r="I24" s="66"/>
      <c r="J24" s="66"/>
      <c r="K24" s="66"/>
      <c r="L24" s="66"/>
      <c r="M24" s="334" t="s">
        <v>63</v>
      </c>
      <c r="N24" s="333">
        <v>187.3973</v>
      </c>
      <c r="O24" s="8">
        <v>187.3973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4293</v>
      </c>
      <c r="C25" s="211" t="s">
        <v>193</v>
      </c>
      <c r="D25" s="8" t="s">
        <v>4294</v>
      </c>
      <c r="E25" s="8" t="s">
        <v>4295</v>
      </c>
      <c r="F25" s="8" t="s">
        <v>4296</v>
      </c>
      <c r="G25" s="8"/>
      <c r="H25" s="8"/>
      <c r="I25" s="66"/>
      <c r="J25" s="66"/>
      <c r="K25" s="66"/>
      <c r="L25" s="66"/>
      <c r="M25" s="334" t="s">
        <v>63</v>
      </c>
      <c r="N25" s="333">
        <v>197.16200000000001</v>
      </c>
      <c r="O25" s="8">
        <v>197.16200000000001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4297</v>
      </c>
      <c r="C26" s="211" t="s">
        <v>199</v>
      </c>
      <c r="D26" s="8" t="s">
        <v>4298</v>
      </c>
      <c r="E26" s="8" t="s">
        <v>4299</v>
      </c>
      <c r="F26" s="8" t="s">
        <v>4300</v>
      </c>
      <c r="G26" s="8"/>
      <c r="H26" s="8"/>
      <c r="I26" s="66"/>
      <c r="J26" s="66"/>
      <c r="K26" s="66"/>
      <c r="L26" s="66"/>
      <c r="M26" s="334" t="s">
        <v>63</v>
      </c>
      <c r="N26" s="333">
        <v>203.89670000000001</v>
      </c>
      <c r="O26" s="8">
        <v>203.89670000000001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4301</v>
      </c>
      <c r="C27" s="211" t="s">
        <v>205</v>
      </c>
      <c r="D27" s="8" t="s">
        <v>4302</v>
      </c>
      <c r="E27" s="8" t="s">
        <v>4303</v>
      </c>
      <c r="F27" s="8" t="s">
        <v>4304</v>
      </c>
      <c r="G27" s="8"/>
      <c r="H27" s="8"/>
      <c r="I27" s="66"/>
      <c r="J27" s="66"/>
      <c r="K27" s="66"/>
      <c r="L27" s="66"/>
      <c r="M27" s="334" t="s">
        <v>63</v>
      </c>
      <c r="N27" s="333">
        <v>215.53890000000001</v>
      </c>
      <c r="O27" s="8">
        <v>215.53890000000001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4305</v>
      </c>
      <c r="C28" s="211" t="s">
        <v>211</v>
      </c>
      <c r="D28" s="8" t="s">
        <v>4306</v>
      </c>
      <c r="E28" s="8" t="s">
        <v>4307</v>
      </c>
      <c r="F28" s="8" t="s">
        <v>4308</v>
      </c>
      <c r="G28" s="8"/>
      <c r="H28" s="8"/>
      <c r="I28" s="66"/>
      <c r="J28" s="66"/>
      <c r="K28" s="66"/>
      <c r="L28" s="66"/>
      <c r="M28" s="334" t="s">
        <v>63</v>
      </c>
      <c r="N28" s="333">
        <v>187.39949999999999</v>
      </c>
      <c r="O28" s="8">
        <v>187.39949999999999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4309</v>
      </c>
      <c r="C29" s="211" t="s">
        <v>217</v>
      </c>
      <c r="D29" s="8" t="s">
        <v>4310</v>
      </c>
      <c r="E29" s="8" t="s">
        <v>4311</v>
      </c>
      <c r="F29" s="8" t="s">
        <v>4312</v>
      </c>
      <c r="G29" s="8"/>
      <c r="H29" s="8"/>
      <c r="I29" s="66"/>
      <c r="J29" s="66"/>
      <c r="K29" s="66"/>
      <c r="L29" s="66"/>
      <c r="M29" s="334" t="s">
        <v>63</v>
      </c>
      <c r="N29" s="333">
        <v>197.16409999999999</v>
      </c>
      <c r="O29" s="8">
        <v>197.16409999999999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4313</v>
      </c>
      <c r="C30" s="211" t="s">
        <v>223</v>
      </c>
      <c r="D30" s="8" t="s">
        <v>4314</v>
      </c>
      <c r="E30" s="8" t="s">
        <v>4315</v>
      </c>
      <c r="F30" s="8" t="s">
        <v>4316</v>
      </c>
      <c r="G30" s="8"/>
      <c r="H30" s="8"/>
      <c r="I30" s="66"/>
      <c r="J30" s="66"/>
      <c r="K30" s="66"/>
      <c r="L30" s="66"/>
      <c r="M30" s="334" t="s">
        <v>63</v>
      </c>
      <c r="N30" s="333">
        <v>203.898</v>
      </c>
      <c r="O30" s="8">
        <v>203.898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4317</v>
      </c>
      <c r="C31" s="211" t="s">
        <v>229</v>
      </c>
      <c r="D31" s="8" t="s">
        <v>4318</v>
      </c>
      <c r="E31" s="8" t="s">
        <v>4319</v>
      </c>
      <c r="F31" s="8" t="s">
        <v>4320</v>
      </c>
      <c r="G31" s="8"/>
      <c r="H31" s="8"/>
      <c r="I31" s="66"/>
      <c r="J31" s="66"/>
      <c r="K31" s="66"/>
      <c r="L31" s="66"/>
      <c r="M31" s="334" t="s">
        <v>63</v>
      </c>
      <c r="N31" s="333">
        <v>215.54130000000001</v>
      </c>
      <c r="O31" s="8">
        <v>215.54130000000001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4321</v>
      </c>
      <c r="C32" s="211" t="s">
        <v>235</v>
      </c>
      <c r="D32" s="8" t="s">
        <v>4322</v>
      </c>
      <c r="E32" s="8" t="s">
        <v>4323</v>
      </c>
      <c r="F32" s="8" t="s">
        <v>4324</v>
      </c>
      <c r="G32" s="8"/>
      <c r="H32" s="8"/>
      <c r="I32" s="66"/>
      <c r="J32" s="66"/>
      <c r="K32" s="66"/>
      <c r="L32" s="66"/>
      <c r="M32" s="334" t="s">
        <v>63</v>
      </c>
      <c r="N32" s="333">
        <v>232.75659999999999</v>
      </c>
      <c r="O32" s="8">
        <v>232.75659999999999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4325</v>
      </c>
      <c r="C33" s="211" t="s">
        <v>242</v>
      </c>
      <c r="D33" s="8" t="s">
        <v>4326</v>
      </c>
      <c r="E33" s="8" t="s">
        <v>4327</v>
      </c>
      <c r="F33" s="8" t="s">
        <v>4328</v>
      </c>
      <c r="G33" s="8"/>
      <c r="H33" s="8"/>
      <c r="I33" s="66"/>
      <c r="J33" s="66"/>
      <c r="K33" s="66"/>
      <c r="L33" s="66"/>
      <c r="M33" s="334" t="s">
        <v>63</v>
      </c>
      <c r="N33" s="333">
        <v>219.4879</v>
      </c>
      <c r="O33" s="8">
        <v>219.4879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4329</v>
      </c>
      <c r="C34" s="211" t="s">
        <v>248</v>
      </c>
      <c r="D34" s="8" t="s">
        <v>4330</v>
      </c>
      <c r="E34" s="8" t="s">
        <v>4331</v>
      </c>
      <c r="F34" s="8" t="s">
        <v>4332</v>
      </c>
      <c r="G34" s="8"/>
      <c r="H34" s="8"/>
      <c r="I34" s="66"/>
      <c r="J34" s="66"/>
      <c r="K34" s="66"/>
      <c r="L34" s="66"/>
      <c r="M34" s="334" t="s">
        <v>63</v>
      </c>
      <c r="N34" s="333">
        <v>188.8357</v>
      </c>
      <c r="O34" s="8">
        <v>188.8357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4333</v>
      </c>
      <c r="C35" s="211" t="s">
        <v>254</v>
      </c>
      <c r="D35" s="8" t="s">
        <v>4334</v>
      </c>
      <c r="E35" s="8" t="s">
        <v>4335</v>
      </c>
      <c r="F35" s="8" t="s">
        <v>4336</v>
      </c>
      <c r="G35" s="8"/>
      <c r="H35" s="8"/>
      <c r="I35" s="66"/>
      <c r="J35" s="66"/>
      <c r="K35" s="66"/>
      <c r="L35" s="66"/>
      <c r="M35" s="334" t="s">
        <v>63</v>
      </c>
      <c r="N35" s="333">
        <v>210.35400000000001</v>
      </c>
      <c r="O35" s="8">
        <v>210.35400000000001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4337</v>
      </c>
      <c r="C36" s="211" t="s">
        <v>260</v>
      </c>
      <c r="D36" s="8" t="s">
        <v>4338</v>
      </c>
      <c r="E36" s="8" t="s">
        <v>4339</v>
      </c>
      <c r="F36" s="8" t="s">
        <v>4340</v>
      </c>
      <c r="G36" s="8"/>
      <c r="H36" s="8"/>
      <c r="I36" s="66"/>
      <c r="J36" s="66"/>
      <c r="K36" s="66"/>
      <c r="L36" s="66"/>
      <c r="M36" s="334" t="s">
        <v>63</v>
      </c>
      <c r="N36" s="333">
        <v>232.7586</v>
      </c>
      <c r="O36" s="8">
        <v>232.7586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4341</v>
      </c>
      <c r="C37" s="211" t="s">
        <v>266</v>
      </c>
      <c r="D37" s="8" t="s">
        <v>4342</v>
      </c>
      <c r="E37" s="8" t="s">
        <v>4343</v>
      </c>
      <c r="F37" s="8" t="s">
        <v>4344</v>
      </c>
      <c r="G37" s="8"/>
      <c r="H37" s="8"/>
      <c r="I37" s="66"/>
      <c r="J37" s="66"/>
      <c r="K37" s="66"/>
      <c r="L37" s="66"/>
      <c r="M37" s="334" t="s">
        <v>63</v>
      </c>
      <c r="N37" s="333">
        <v>219.48570000000001</v>
      </c>
      <c r="O37" s="8">
        <v>219.48570000000001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4345</v>
      </c>
      <c r="C38" s="211" t="s">
        <v>272</v>
      </c>
      <c r="D38" s="8" t="s">
        <v>4346</v>
      </c>
      <c r="E38" s="8" t="s">
        <v>4347</v>
      </c>
      <c r="F38" s="8" t="s">
        <v>4348</v>
      </c>
      <c r="G38" s="8"/>
      <c r="H38" s="8"/>
      <c r="I38" s="66"/>
      <c r="J38" s="66"/>
      <c r="K38" s="66"/>
      <c r="L38" s="66"/>
      <c r="M38" s="334" t="s">
        <v>63</v>
      </c>
      <c r="N38" s="333">
        <v>188.83779999999999</v>
      </c>
      <c r="O38" s="8">
        <v>188.83779999999999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4349</v>
      </c>
      <c r="C39" s="211" t="s">
        <v>278</v>
      </c>
      <c r="D39" s="8" t="s">
        <v>4350</v>
      </c>
      <c r="E39" s="8" t="s">
        <v>4351</v>
      </c>
      <c r="F39" s="8" t="s">
        <v>4352</v>
      </c>
      <c r="G39" s="8"/>
      <c r="H39" s="8"/>
      <c r="I39" s="66"/>
      <c r="J39" s="66"/>
      <c r="K39" s="66"/>
      <c r="L39" s="66"/>
      <c r="M39" s="334" t="s">
        <v>63</v>
      </c>
      <c r="N39" s="333">
        <v>210.35429999999999</v>
      </c>
      <c r="O39" s="8">
        <v>210.35429999999999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4353</v>
      </c>
      <c r="C40" s="211" t="s">
        <v>284</v>
      </c>
      <c r="D40" s="8" t="s">
        <v>4354</v>
      </c>
      <c r="E40" s="8" t="s">
        <v>4355</v>
      </c>
      <c r="F40" s="8" t="s">
        <v>4356</v>
      </c>
      <c r="G40" s="8"/>
      <c r="H40" s="8"/>
      <c r="I40" s="66"/>
      <c r="J40" s="66"/>
      <c r="K40" s="66"/>
      <c r="L40" s="66"/>
      <c r="M40" s="334" t="s">
        <v>63</v>
      </c>
      <c r="N40" s="333">
        <v>139.08959999999999</v>
      </c>
      <c r="O40" s="8">
        <v>139.08959999999999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4357</v>
      </c>
      <c r="C41" s="211" t="s">
        <v>290</v>
      </c>
      <c r="D41" s="8" t="s">
        <v>4358</v>
      </c>
      <c r="E41" s="8" t="s">
        <v>4359</v>
      </c>
      <c r="F41" s="8" t="s">
        <v>4360</v>
      </c>
      <c r="G41" s="8"/>
      <c r="H41" s="8"/>
      <c r="I41" s="66"/>
      <c r="J41" s="66"/>
      <c r="K41" s="66"/>
      <c r="L41" s="66"/>
      <c r="M41" s="334" t="s">
        <v>63</v>
      </c>
      <c r="N41" s="333">
        <v>130.8827</v>
      </c>
      <c r="O41" s="8">
        <v>130.8827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4361</v>
      </c>
      <c r="C42" s="211" t="s">
        <v>296</v>
      </c>
      <c r="D42" s="8" t="s">
        <v>4362</v>
      </c>
      <c r="E42" s="8" t="s">
        <v>4363</v>
      </c>
      <c r="F42" s="8" t="s">
        <v>4364</v>
      </c>
      <c r="G42" s="8"/>
      <c r="H42" s="8"/>
      <c r="I42" s="66"/>
      <c r="J42" s="66"/>
      <c r="K42" s="66"/>
      <c r="L42" s="66"/>
      <c r="M42" s="334" t="s">
        <v>63</v>
      </c>
      <c r="N42" s="333">
        <v>100.0501</v>
      </c>
      <c r="O42" s="8">
        <v>100.0501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4365</v>
      </c>
      <c r="C43" s="211" t="s">
        <v>302</v>
      </c>
      <c r="D43" s="8" t="s">
        <v>4366</v>
      </c>
      <c r="E43" s="8" t="s">
        <v>4367</v>
      </c>
      <c r="F43" s="8" t="s">
        <v>4368</v>
      </c>
      <c r="G43" s="8"/>
      <c r="H43" s="8"/>
      <c r="I43" s="66"/>
      <c r="J43" s="66"/>
      <c r="K43" s="66"/>
      <c r="L43" s="66"/>
      <c r="M43" s="334" t="s">
        <v>63</v>
      </c>
      <c r="N43" s="333">
        <v>122.91719999999999</v>
      </c>
      <c r="O43" s="8">
        <v>122.91719999999999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4369</v>
      </c>
      <c r="C44" s="211" t="s">
        <v>308</v>
      </c>
      <c r="D44" s="8" t="s">
        <v>4370</v>
      </c>
      <c r="E44" s="8" t="s">
        <v>4371</v>
      </c>
      <c r="F44" s="8" t="s">
        <v>4372</v>
      </c>
      <c r="G44" s="8"/>
      <c r="H44" s="8"/>
      <c r="I44" s="66"/>
      <c r="J44" s="66"/>
      <c r="K44" s="66"/>
      <c r="L44" s="66"/>
      <c r="M44" s="334" t="s">
        <v>63</v>
      </c>
      <c r="N44" s="333">
        <v>131.11789999999999</v>
      </c>
      <c r="O44" s="8">
        <v>131.11789999999999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4373</v>
      </c>
      <c r="C45" s="211" t="s">
        <v>314</v>
      </c>
      <c r="D45" s="8" t="s">
        <v>4374</v>
      </c>
      <c r="E45" s="8" t="s">
        <v>4375</v>
      </c>
      <c r="F45" s="8" t="s">
        <v>4376</v>
      </c>
      <c r="G45" s="8"/>
      <c r="H45" s="8"/>
      <c r="I45" s="66"/>
      <c r="J45" s="66"/>
      <c r="K45" s="66"/>
      <c r="L45" s="66"/>
      <c r="M45" s="334" t="s">
        <v>63</v>
      </c>
      <c r="N45" s="333">
        <v>138.5044</v>
      </c>
      <c r="O45" s="8">
        <v>138.5044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4373</v>
      </c>
      <c r="C46" s="211" t="s">
        <v>322</v>
      </c>
      <c r="D46" s="8" t="s">
        <v>4374</v>
      </c>
      <c r="E46" s="8" t="s">
        <v>4375</v>
      </c>
      <c r="F46" s="8" t="s">
        <v>4376</v>
      </c>
      <c r="G46" s="8"/>
      <c r="H46" s="8"/>
      <c r="I46" s="66"/>
      <c r="J46" s="66"/>
      <c r="K46" s="66"/>
      <c r="L46" s="66"/>
      <c r="M46" s="334" t="s">
        <v>63</v>
      </c>
      <c r="N46" s="333">
        <v>138.5044</v>
      </c>
      <c r="O46" s="8">
        <v>138.5044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4373</v>
      </c>
      <c r="C47" s="211" t="s">
        <v>323</v>
      </c>
      <c r="D47" s="8" t="s">
        <v>4374</v>
      </c>
      <c r="E47" s="8" t="s">
        <v>4375</v>
      </c>
      <c r="F47" s="8" t="s">
        <v>4376</v>
      </c>
      <c r="G47" s="8"/>
      <c r="H47" s="8"/>
      <c r="I47" s="66"/>
      <c r="J47" s="66"/>
      <c r="K47" s="66"/>
      <c r="L47" s="66"/>
      <c r="M47" s="334" t="s">
        <v>63</v>
      </c>
      <c r="N47" s="333">
        <v>138.5044</v>
      </c>
      <c r="O47" s="8">
        <v>138.5044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4373</v>
      </c>
      <c r="C48" s="211" t="s">
        <v>324</v>
      </c>
      <c r="D48" s="8" t="s">
        <v>4374</v>
      </c>
      <c r="E48" s="8" t="s">
        <v>4375</v>
      </c>
      <c r="F48" s="8" t="s">
        <v>4376</v>
      </c>
      <c r="G48" s="8"/>
      <c r="H48" s="8"/>
      <c r="I48" s="66"/>
      <c r="J48" s="66"/>
      <c r="K48" s="66"/>
      <c r="L48" s="66"/>
      <c r="M48" s="334" t="s">
        <v>63</v>
      </c>
      <c r="N48" s="333">
        <v>138.5044</v>
      </c>
      <c r="O48" s="8">
        <v>138.5044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4377</v>
      </c>
      <c r="C49" s="211" t="s">
        <v>326</v>
      </c>
      <c r="D49" s="8" t="s">
        <v>4378</v>
      </c>
      <c r="E49" s="8" t="s">
        <v>4379</v>
      </c>
      <c r="F49" s="8" t="s">
        <v>4380</v>
      </c>
      <c r="G49" s="8"/>
      <c r="H49" s="8"/>
      <c r="I49" s="66"/>
      <c r="J49" s="66"/>
      <c r="K49" s="66"/>
      <c r="L49" s="66"/>
      <c r="M49" s="334" t="s">
        <v>63</v>
      </c>
      <c r="N49" s="333">
        <v>120.22069999999999</v>
      </c>
      <c r="O49" s="8">
        <v>120.22069999999999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4377</v>
      </c>
      <c r="C50" s="211" t="s">
        <v>332</v>
      </c>
      <c r="D50" s="8" t="s">
        <v>4378</v>
      </c>
      <c r="E50" s="8" t="s">
        <v>4379</v>
      </c>
      <c r="F50" s="8" t="s">
        <v>4380</v>
      </c>
      <c r="G50" s="8"/>
      <c r="H50" s="8"/>
      <c r="I50" s="66"/>
      <c r="J50" s="66"/>
      <c r="K50" s="66"/>
      <c r="L50" s="66"/>
      <c r="M50" s="334" t="s">
        <v>63</v>
      </c>
      <c r="N50" s="333">
        <v>120.22069999999999</v>
      </c>
      <c r="O50" s="8">
        <v>120.22069999999999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4377</v>
      </c>
      <c r="C51" s="211" t="s">
        <v>333</v>
      </c>
      <c r="D51" s="8" t="s">
        <v>4378</v>
      </c>
      <c r="E51" s="8" t="s">
        <v>4379</v>
      </c>
      <c r="F51" s="8" t="s">
        <v>4380</v>
      </c>
      <c r="G51" s="8"/>
      <c r="H51" s="8"/>
      <c r="I51" s="66"/>
      <c r="J51" s="66"/>
      <c r="K51" s="66"/>
      <c r="L51" s="66"/>
      <c r="M51" s="334" t="s">
        <v>63</v>
      </c>
      <c r="N51" s="333">
        <v>120.22069999999999</v>
      </c>
      <c r="O51" s="8">
        <v>120.22069999999999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4377</v>
      </c>
      <c r="C52" s="211" t="s">
        <v>334</v>
      </c>
      <c r="D52" s="8" t="s">
        <v>4378</v>
      </c>
      <c r="E52" s="8" t="s">
        <v>4379</v>
      </c>
      <c r="F52" s="8" t="s">
        <v>4380</v>
      </c>
      <c r="G52" s="8"/>
      <c r="H52" s="8"/>
      <c r="I52" s="8"/>
      <c r="J52" s="8"/>
      <c r="K52" s="8"/>
      <c r="L52" s="8"/>
      <c r="M52" s="334" t="s">
        <v>63</v>
      </c>
      <c r="N52" s="333">
        <v>120.22069999999999</v>
      </c>
      <c r="O52" s="8">
        <v>120.22069999999999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4377</v>
      </c>
      <c r="C53" s="211" t="s">
        <v>335</v>
      </c>
      <c r="D53" s="8" t="s">
        <v>4378</v>
      </c>
      <c r="E53" s="8" t="s">
        <v>4379</v>
      </c>
      <c r="F53" s="8" t="s">
        <v>4380</v>
      </c>
      <c r="G53" s="8"/>
      <c r="H53" s="8"/>
      <c r="I53" s="8"/>
      <c r="J53" s="8"/>
      <c r="K53" s="8"/>
      <c r="L53" s="8"/>
      <c r="M53" s="334" t="s">
        <v>63</v>
      </c>
      <c r="N53" s="333">
        <v>120.22069999999999</v>
      </c>
      <c r="O53" s="8">
        <v>120.22069999999999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4381</v>
      </c>
      <c r="C70" s="320" t="s">
        <v>372</v>
      </c>
      <c r="D70" s="8" t="s">
        <v>4382</v>
      </c>
      <c r="E70" s="8" t="s">
        <v>4383</v>
      </c>
      <c r="F70" s="8" t="s">
        <v>4384</v>
      </c>
      <c r="G70" s="8"/>
      <c r="H70" s="8"/>
      <c r="I70" s="8"/>
      <c r="J70" s="8"/>
      <c r="K70" s="8"/>
      <c r="L70" s="8"/>
      <c r="M70" s="334" t="s">
        <v>63</v>
      </c>
      <c r="N70" s="333">
        <v>161.71969999999999</v>
      </c>
      <c r="O70" s="8">
        <v>161.71969999999999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4385</v>
      </c>
      <c r="C71" s="211" t="s">
        <v>378</v>
      </c>
      <c r="D71" s="8" t="s">
        <v>4386</v>
      </c>
      <c r="E71" s="8" t="s">
        <v>4387</v>
      </c>
      <c r="F71" s="8" t="s">
        <v>4388</v>
      </c>
      <c r="G71" s="8"/>
      <c r="H71" s="8"/>
      <c r="I71" s="8"/>
      <c r="J71" s="8"/>
      <c r="K71" s="8"/>
      <c r="L71" s="8"/>
      <c r="M71" s="334" t="s">
        <v>63</v>
      </c>
      <c r="N71" s="333">
        <v>108.3408</v>
      </c>
      <c r="O71" s="8">
        <v>108.3408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4389</v>
      </c>
      <c r="C72" s="211" t="s">
        <v>384</v>
      </c>
      <c r="D72" s="8" t="s">
        <v>4390</v>
      </c>
      <c r="E72" s="8" t="s">
        <v>4391</v>
      </c>
      <c r="F72" s="8" t="s">
        <v>4392</v>
      </c>
      <c r="G72" s="8"/>
      <c r="H72" s="8"/>
      <c r="I72" s="8"/>
      <c r="J72" s="8"/>
      <c r="K72" s="8"/>
      <c r="L72" s="8"/>
      <c r="M72" s="334" t="s">
        <v>63</v>
      </c>
      <c r="N72" s="333">
        <v>156.1739</v>
      </c>
      <c r="O72" s="8">
        <v>156.1739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4389</v>
      </c>
      <c r="C73" s="211" t="s">
        <v>390</v>
      </c>
      <c r="D73" s="8" t="s">
        <v>4390</v>
      </c>
      <c r="E73" s="8" t="s">
        <v>4391</v>
      </c>
      <c r="F73" s="8" t="s">
        <v>4392</v>
      </c>
      <c r="G73" s="8"/>
      <c r="H73" s="8"/>
      <c r="I73" s="8"/>
      <c r="J73" s="8"/>
      <c r="K73" s="8"/>
      <c r="L73" s="8"/>
      <c r="M73" s="334" t="s">
        <v>63</v>
      </c>
      <c r="N73" s="333">
        <v>156.1739</v>
      </c>
      <c r="O73" s="8">
        <v>156.1739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4393</v>
      </c>
      <c r="C74" s="211" t="s">
        <v>393</v>
      </c>
      <c r="D74" s="8" t="s">
        <v>4394</v>
      </c>
      <c r="E74" s="8" t="s">
        <v>4395</v>
      </c>
      <c r="F74" s="8" t="s">
        <v>4396</v>
      </c>
      <c r="G74" s="8"/>
      <c r="H74" s="8"/>
      <c r="I74" s="8"/>
      <c r="J74" s="8"/>
      <c r="K74" s="8"/>
      <c r="L74" s="8"/>
      <c r="M74" s="334" t="s">
        <v>63</v>
      </c>
      <c r="N74" s="333">
        <v>154.97210000000001</v>
      </c>
      <c r="O74" s="8">
        <v>154.97210000000001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4393</v>
      </c>
      <c r="C75" s="211" t="s">
        <v>399</v>
      </c>
      <c r="D75" s="8" t="s">
        <v>4394</v>
      </c>
      <c r="E75" s="8" t="s">
        <v>4395</v>
      </c>
      <c r="F75" s="8" t="s">
        <v>4396</v>
      </c>
      <c r="G75" s="8"/>
      <c r="H75" s="8"/>
      <c r="I75" s="8"/>
      <c r="J75" s="8"/>
      <c r="K75" s="8"/>
      <c r="L75" s="8"/>
      <c r="M75" s="334" t="s">
        <v>63</v>
      </c>
      <c r="N75" s="333">
        <v>154.97210000000001</v>
      </c>
      <c r="O75" s="8">
        <v>154.97210000000001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4397</v>
      </c>
      <c r="C78" s="211" t="s">
        <v>409</v>
      </c>
      <c r="D78" s="8" t="s">
        <v>4398</v>
      </c>
      <c r="E78" s="8" t="s">
        <v>4399</v>
      </c>
      <c r="F78" s="8" t="s">
        <v>4400</v>
      </c>
      <c r="G78" s="8"/>
      <c r="H78" s="8"/>
      <c r="I78" s="8"/>
      <c r="J78" s="8"/>
      <c r="K78" s="8"/>
      <c r="L78" s="8"/>
      <c r="M78" s="334" t="s">
        <v>63</v>
      </c>
      <c r="N78" s="333">
        <v>176.7749</v>
      </c>
      <c r="O78" s="8">
        <v>176.7749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4401</v>
      </c>
      <c r="C79" s="211" t="s">
        <v>419</v>
      </c>
      <c r="D79" s="8" t="s">
        <v>4402</v>
      </c>
      <c r="E79" s="8" t="s">
        <v>4403</v>
      </c>
      <c r="F79" s="8" t="s">
        <v>4404</v>
      </c>
      <c r="G79" s="8"/>
      <c r="H79" s="8"/>
      <c r="I79" s="8"/>
      <c r="J79" s="8"/>
      <c r="K79" s="8"/>
      <c r="L79" s="8"/>
      <c r="M79" s="334" t="s">
        <v>63</v>
      </c>
      <c r="N79" s="333">
        <v>176.76750000000001</v>
      </c>
      <c r="O79" s="8">
        <v>176.76750000000001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4405</v>
      </c>
      <c r="C80" s="211" t="s">
        <v>425</v>
      </c>
      <c r="D80" s="8" t="s">
        <v>4406</v>
      </c>
      <c r="E80" s="8" t="s">
        <v>4407</v>
      </c>
      <c r="F80" s="8" t="s">
        <v>4408</v>
      </c>
      <c r="G80" s="8"/>
      <c r="H80" s="8"/>
      <c r="I80" s="8"/>
      <c r="J80" s="8"/>
      <c r="K80" s="8"/>
      <c r="L80" s="8"/>
      <c r="M80" s="334" t="s">
        <v>63</v>
      </c>
      <c r="N80" s="333">
        <v>176.7681</v>
      </c>
      <c r="O80" s="8">
        <v>176.7681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4409</v>
      </c>
      <c r="C81" s="211" t="s">
        <v>431</v>
      </c>
      <c r="D81" s="8" t="s">
        <v>4410</v>
      </c>
      <c r="E81" s="8" t="s">
        <v>4411</v>
      </c>
      <c r="F81" s="8" t="s">
        <v>4412</v>
      </c>
      <c r="G81" s="8" t="s">
        <v>4413</v>
      </c>
      <c r="H81" s="66" t="s">
        <v>4413</v>
      </c>
      <c r="I81" s="66"/>
      <c r="J81" s="66"/>
      <c r="K81" s="66"/>
      <c r="L81" s="66"/>
      <c r="M81" s="334" t="s">
        <v>63</v>
      </c>
      <c r="N81" s="333">
        <v>121.1039</v>
      </c>
      <c r="O81" s="8">
        <v>121.1039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4414</v>
      </c>
      <c r="C82" s="211" t="s">
        <v>440</v>
      </c>
      <c r="D82" s="8" t="s">
        <v>4415</v>
      </c>
      <c r="E82" s="8" t="s">
        <v>4416</v>
      </c>
      <c r="F82" s="8" t="s">
        <v>4417</v>
      </c>
      <c r="G82" s="8" t="s">
        <v>4418</v>
      </c>
      <c r="H82" s="66" t="s">
        <v>4418</v>
      </c>
      <c r="I82" s="66"/>
      <c r="J82" s="66"/>
      <c r="K82" s="66"/>
      <c r="L82" s="66"/>
      <c r="M82" s="334" t="s">
        <v>63</v>
      </c>
      <c r="N82" s="333">
        <v>121.1016</v>
      </c>
      <c r="O82" s="8">
        <v>121.1016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4419</v>
      </c>
      <c r="C83" s="211" t="s">
        <v>447</v>
      </c>
      <c r="D83" s="8" t="s">
        <v>4420</v>
      </c>
      <c r="E83" s="8" t="s">
        <v>4421</v>
      </c>
      <c r="F83" s="8" t="s">
        <v>4422</v>
      </c>
      <c r="G83" s="8"/>
      <c r="H83" s="8"/>
      <c r="I83" s="8"/>
      <c r="J83" s="8"/>
      <c r="K83" s="8"/>
      <c r="L83" s="8"/>
      <c r="M83" s="334" t="s">
        <v>63</v>
      </c>
      <c r="N83" s="333">
        <v>189.7338</v>
      </c>
      <c r="O83" s="8">
        <v>189.7338</v>
      </c>
      <c r="P83" s="8" t="s">
        <v>177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4423</v>
      </c>
      <c r="C84" s="211" t="s">
        <v>453</v>
      </c>
      <c r="D84" s="8" t="s">
        <v>4424</v>
      </c>
      <c r="E84" s="8" t="s">
        <v>4425</v>
      </c>
      <c r="F84" s="8" t="s">
        <v>4426</v>
      </c>
      <c r="G84" s="8" t="s">
        <v>4427</v>
      </c>
      <c r="H84" s="66" t="s">
        <v>4427</v>
      </c>
      <c r="I84" s="66"/>
      <c r="J84" s="66"/>
      <c r="K84" s="66"/>
      <c r="L84" s="66"/>
      <c r="M84" s="334" t="s">
        <v>63</v>
      </c>
      <c r="N84" s="333">
        <v>131.59119999999999</v>
      </c>
      <c r="O84" s="8">
        <v>131.59119999999999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4428</v>
      </c>
      <c r="C85" s="211" t="s">
        <v>461</v>
      </c>
      <c r="D85" s="8" t="s">
        <v>4429</v>
      </c>
      <c r="E85" s="8" t="s">
        <v>4430</v>
      </c>
      <c r="F85" s="8" t="s">
        <v>4431</v>
      </c>
      <c r="G85" s="8" t="s">
        <v>4432</v>
      </c>
      <c r="H85" s="66" t="s">
        <v>4432</v>
      </c>
      <c r="I85" s="66"/>
      <c r="J85" s="66"/>
      <c r="K85" s="66"/>
      <c r="L85" s="66"/>
      <c r="M85" s="334" t="s">
        <v>63</v>
      </c>
      <c r="N85" s="333">
        <v>131.59289999999999</v>
      </c>
      <c r="O85" s="8">
        <v>131.59289999999999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4433</v>
      </c>
      <c r="C86" s="211" t="s">
        <v>468</v>
      </c>
      <c r="D86" s="8" t="s">
        <v>4434</v>
      </c>
      <c r="E86" s="8" t="s">
        <v>4435</v>
      </c>
      <c r="F86" s="8" t="s">
        <v>4436</v>
      </c>
      <c r="G86" s="8"/>
      <c r="H86" s="8"/>
      <c r="I86" s="66"/>
      <c r="J86" s="66"/>
      <c r="K86" s="66"/>
      <c r="L86" s="66"/>
      <c r="M86" s="334" t="s">
        <v>63</v>
      </c>
      <c r="N86" s="333">
        <v>190.37219999999999</v>
      </c>
      <c r="O86" s="8">
        <v>190.37219999999999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4437</v>
      </c>
      <c r="C87" s="211" t="s">
        <v>474</v>
      </c>
      <c r="D87" s="8" t="s">
        <v>4438</v>
      </c>
      <c r="E87" s="8" t="s">
        <v>4439</v>
      </c>
      <c r="F87" s="8" t="s">
        <v>4440</v>
      </c>
      <c r="G87" s="8"/>
      <c r="H87" s="8"/>
      <c r="I87" s="66"/>
      <c r="J87" s="66"/>
      <c r="K87" s="66"/>
      <c r="L87" s="66"/>
      <c r="M87" s="334" t="s">
        <v>63</v>
      </c>
      <c r="N87" s="333">
        <v>184.11779999999999</v>
      </c>
      <c r="O87" s="8">
        <v>184.11779999999999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4441</v>
      </c>
      <c r="C88" s="211" t="s">
        <v>480</v>
      </c>
      <c r="D88" s="8" t="s">
        <v>4442</v>
      </c>
      <c r="E88" s="8" t="s">
        <v>4443</v>
      </c>
      <c r="F88" s="8" t="s">
        <v>4444</v>
      </c>
      <c r="G88" s="8" t="s">
        <v>4445</v>
      </c>
      <c r="H88" s="8" t="s">
        <v>4446</v>
      </c>
      <c r="I88" s="66" t="s">
        <v>4447</v>
      </c>
      <c r="J88" s="66" t="s">
        <v>4448</v>
      </c>
      <c r="K88" s="66" t="s">
        <v>4449</v>
      </c>
      <c r="L88" s="66"/>
      <c r="M88" s="334">
        <v>300.54360000000003</v>
      </c>
      <c r="N88" s="333">
        <v>180.24809999999999</v>
      </c>
      <c r="O88" s="8">
        <v>480.79169999999999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4451</v>
      </c>
      <c r="C89" s="211" t="s">
        <v>495</v>
      </c>
      <c r="D89" s="8" t="s">
        <v>4452</v>
      </c>
      <c r="E89" s="8" t="s">
        <v>4453</v>
      </c>
      <c r="F89" s="8" t="s">
        <v>4454</v>
      </c>
      <c r="G89" s="8" t="s">
        <v>4455</v>
      </c>
      <c r="H89" s="8" t="s">
        <v>4456</v>
      </c>
      <c r="I89" s="66" t="s">
        <v>4457</v>
      </c>
      <c r="J89" s="66" t="s">
        <v>4458</v>
      </c>
      <c r="K89" s="66" t="s">
        <v>4459</v>
      </c>
      <c r="L89" s="66"/>
      <c r="M89" s="334">
        <v>300.55189999999999</v>
      </c>
      <c r="N89" s="333">
        <v>180.245</v>
      </c>
      <c r="O89" s="8">
        <v>480.79689999999999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4460</v>
      </c>
      <c r="C90" s="211" t="s">
        <v>506</v>
      </c>
      <c r="D90" s="8" t="s">
        <v>4461</v>
      </c>
      <c r="E90" s="8" t="s">
        <v>4462</v>
      </c>
      <c r="F90" s="8" t="s">
        <v>4463</v>
      </c>
      <c r="G90" s="8" t="s">
        <v>4464</v>
      </c>
      <c r="H90" s="8" t="s">
        <v>4465</v>
      </c>
      <c r="I90" s="66" t="s">
        <v>4466</v>
      </c>
      <c r="J90" s="66" t="s">
        <v>4467</v>
      </c>
      <c r="K90" s="66" t="s">
        <v>4468</v>
      </c>
      <c r="L90" s="66"/>
      <c r="M90" s="334">
        <v>300.53980000000001</v>
      </c>
      <c r="N90" s="333">
        <v>180.24870000000001</v>
      </c>
      <c r="O90" s="8">
        <v>480.7885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4469</v>
      </c>
      <c r="C91" s="211" t="s">
        <v>517</v>
      </c>
      <c r="D91" s="8" t="s">
        <v>4470</v>
      </c>
      <c r="E91" s="8" t="s">
        <v>4471</v>
      </c>
      <c r="F91" s="8" t="s">
        <v>4472</v>
      </c>
      <c r="G91" s="8" t="s">
        <v>4473</v>
      </c>
      <c r="H91" s="8" t="s">
        <v>4474</v>
      </c>
      <c r="I91" s="66" t="s">
        <v>4475</v>
      </c>
      <c r="J91" s="66" t="s">
        <v>4476</v>
      </c>
      <c r="K91" s="66" t="s">
        <v>4477</v>
      </c>
      <c r="L91" s="66"/>
      <c r="M91" s="334">
        <v>300.54680000000002</v>
      </c>
      <c r="N91" s="333">
        <v>180.27</v>
      </c>
      <c r="O91" s="8">
        <v>480.81680000000006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4478</v>
      </c>
      <c r="C92" s="211" t="s">
        <v>528</v>
      </c>
      <c r="D92" s="8" t="s">
        <v>4479</v>
      </c>
      <c r="E92" s="8" t="s">
        <v>4480</v>
      </c>
      <c r="F92" s="8" t="s">
        <v>4481</v>
      </c>
      <c r="G92" s="8" t="s">
        <v>4482</v>
      </c>
      <c r="H92" s="8" t="s">
        <v>4483</v>
      </c>
      <c r="I92" s="66" t="s">
        <v>4484</v>
      </c>
      <c r="J92" s="66" t="s">
        <v>4485</v>
      </c>
      <c r="K92" s="66" t="s">
        <v>4486</v>
      </c>
      <c r="L92" s="66"/>
      <c r="M92" s="334">
        <v>300.54129999999998</v>
      </c>
      <c r="N92" s="333">
        <v>180.244</v>
      </c>
      <c r="O92" s="8">
        <v>480.78530000000001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4487</v>
      </c>
      <c r="C93" s="211" t="s">
        <v>539</v>
      </c>
      <c r="D93" s="8" t="s">
        <v>4488</v>
      </c>
      <c r="E93" s="8" t="s">
        <v>4489</v>
      </c>
      <c r="F93" s="8" t="s">
        <v>4490</v>
      </c>
      <c r="G93" s="8"/>
      <c r="H93" s="8"/>
      <c r="I93" s="66"/>
      <c r="J93" s="66"/>
      <c r="K93" s="66"/>
      <c r="L93" s="66"/>
      <c r="M93" s="334" t="s">
        <v>63</v>
      </c>
      <c r="N93" s="333">
        <v>139.76730000000001</v>
      </c>
      <c r="O93" s="8">
        <v>139.76730000000001</v>
      </c>
      <c r="P93" s="8" t="s">
        <v>177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4491</v>
      </c>
      <c r="C94" s="211" t="s">
        <v>545</v>
      </c>
      <c r="D94" s="8" t="s">
        <v>4492</v>
      </c>
      <c r="E94" s="8" t="s">
        <v>4493</v>
      </c>
      <c r="F94" s="8" t="s">
        <v>4494</v>
      </c>
      <c r="G94" s="8"/>
      <c r="H94" s="8"/>
      <c r="I94" s="66"/>
      <c r="J94" s="66"/>
      <c r="K94" s="66"/>
      <c r="L94" s="66"/>
      <c r="M94" s="334" t="s">
        <v>63</v>
      </c>
      <c r="N94" s="333">
        <v>154.58920000000001</v>
      </c>
      <c r="O94" s="8">
        <v>154.58920000000001</v>
      </c>
      <c r="P94" s="8" t="s">
        <v>177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4495</v>
      </c>
      <c r="C95" s="211" t="s">
        <v>551</v>
      </c>
      <c r="D95" s="8" t="s">
        <v>4496</v>
      </c>
      <c r="E95" s="8" t="s">
        <v>4497</v>
      </c>
      <c r="F95" s="8" t="s">
        <v>4498</v>
      </c>
      <c r="G95" s="8"/>
      <c r="H95" s="8"/>
      <c r="I95" s="66"/>
      <c r="J95" s="66"/>
      <c r="K95" s="66"/>
      <c r="L95" s="66"/>
      <c r="M95" s="334" t="s">
        <v>63</v>
      </c>
      <c r="N95" s="333">
        <v>159.49879999999999</v>
      </c>
      <c r="O95" s="8">
        <v>159.49879999999999</v>
      </c>
      <c r="P95" s="8" t="s">
        <v>177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4499</v>
      </c>
      <c r="C96" s="211" t="s">
        <v>557</v>
      </c>
      <c r="D96" s="8" t="s">
        <v>4500</v>
      </c>
      <c r="E96" s="8" t="s">
        <v>4501</v>
      </c>
      <c r="F96" s="8" t="s">
        <v>4502</v>
      </c>
      <c r="G96" s="8"/>
      <c r="H96" s="8"/>
      <c r="I96" s="66"/>
      <c r="J96" s="66"/>
      <c r="K96" s="66"/>
      <c r="L96" s="66"/>
      <c r="M96" s="334" t="s">
        <v>63</v>
      </c>
      <c r="N96" s="333">
        <v>238.07050000000001</v>
      </c>
      <c r="O96" s="8">
        <v>238.07050000000001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4503</v>
      </c>
      <c r="C97" s="211" t="s">
        <v>566</v>
      </c>
      <c r="D97" s="8" t="s">
        <v>4504</v>
      </c>
      <c r="E97" s="8" t="s">
        <v>4505</v>
      </c>
      <c r="F97" s="8" t="s">
        <v>4506</v>
      </c>
      <c r="G97" s="8"/>
      <c r="H97" s="8"/>
      <c r="I97" s="66"/>
      <c r="J97" s="66"/>
      <c r="K97" s="66"/>
      <c r="L97" s="66"/>
      <c r="M97" s="334" t="s">
        <v>63</v>
      </c>
      <c r="N97" s="333">
        <v>238.0728</v>
      </c>
      <c r="O97" s="8">
        <v>238.0728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4507</v>
      </c>
      <c r="C98" s="211" t="s">
        <v>572</v>
      </c>
      <c r="D98" s="8" t="s">
        <v>4508</v>
      </c>
      <c r="E98" s="8" t="s">
        <v>4509</v>
      </c>
      <c r="F98" s="8" t="s">
        <v>4510</v>
      </c>
      <c r="G98" s="8" t="s">
        <v>4511</v>
      </c>
      <c r="H98" s="66" t="s">
        <v>4512</v>
      </c>
      <c r="I98" s="66"/>
      <c r="J98" s="66"/>
      <c r="K98" s="66"/>
      <c r="L98" s="66"/>
      <c r="M98" s="334">
        <v>211.7474</v>
      </c>
      <c r="N98" s="333">
        <v>26.344799999999999</v>
      </c>
      <c r="O98" s="8">
        <v>238.09219999999999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4513</v>
      </c>
      <c r="C99" s="211" t="s">
        <v>582</v>
      </c>
      <c r="D99" s="8" t="s">
        <v>4514</v>
      </c>
      <c r="E99" s="8" t="s">
        <v>4515</v>
      </c>
      <c r="F99" s="8" t="s">
        <v>4516</v>
      </c>
      <c r="G99" s="8" t="s">
        <v>4517</v>
      </c>
      <c r="H99" s="66" t="s">
        <v>4518</v>
      </c>
      <c r="I99" s="66"/>
      <c r="J99" s="66"/>
      <c r="K99" s="66"/>
      <c r="L99" s="66"/>
      <c r="M99" s="334">
        <v>211.75739999999999</v>
      </c>
      <c r="N99" s="333">
        <v>26.354199999999999</v>
      </c>
      <c r="O99" s="8">
        <v>238.11159999999998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4519</v>
      </c>
      <c r="C100" s="211" t="s">
        <v>592</v>
      </c>
      <c r="D100" s="8" t="s">
        <v>4520</v>
      </c>
      <c r="E100" s="8" t="s">
        <v>4521</v>
      </c>
      <c r="F100" s="8" t="s">
        <v>4522</v>
      </c>
      <c r="G100" s="8" t="s">
        <v>4523</v>
      </c>
      <c r="H100" s="66" t="s">
        <v>4524</v>
      </c>
      <c r="I100" s="66"/>
      <c r="J100" s="66"/>
      <c r="K100" s="66"/>
      <c r="L100" s="66"/>
      <c r="M100" s="334">
        <v>211.75749999999999</v>
      </c>
      <c r="N100" s="333">
        <v>26.3428</v>
      </c>
      <c r="O100" s="8">
        <v>238.1003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4525</v>
      </c>
      <c r="C101" s="211" t="s">
        <v>601</v>
      </c>
      <c r="D101" s="8" t="s">
        <v>4526</v>
      </c>
      <c r="E101" s="8" t="s">
        <v>4527</v>
      </c>
      <c r="F101" s="8" t="s">
        <v>4528</v>
      </c>
      <c r="G101" s="8" t="s">
        <v>4529</v>
      </c>
      <c r="H101" s="66" t="s">
        <v>4530</v>
      </c>
      <c r="I101" s="66"/>
      <c r="J101" s="66"/>
      <c r="K101" s="66"/>
      <c r="L101" s="66"/>
      <c r="M101" s="334">
        <v>211.74350000000001</v>
      </c>
      <c r="N101" s="333">
        <v>26.353100000000001</v>
      </c>
      <c r="O101" s="8">
        <v>238.09660000000002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4531</v>
      </c>
      <c r="C102" s="211" t="s">
        <v>610</v>
      </c>
      <c r="D102" s="8" t="s">
        <v>4532</v>
      </c>
      <c r="E102" s="8" t="s">
        <v>4533</v>
      </c>
      <c r="F102" s="8" t="s">
        <v>4534</v>
      </c>
      <c r="G102" s="8" t="s">
        <v>4535</v>
      </c>
      <c r="H102" s="66" t="s">
        <v>4536</v>
      </c>
      <c r="I102" s="66"/>
      <c r="J102" s="66"/>
      <c r="K102" s="66"/>
      <c r="L102" s="66"/>
      <c r="M102" s="334">
        <v>211.74789999999999</v>
      </c>
      <c r="N102" s="333">
        <v>26.3475</v>
      </c>
      <c r="O102" s="8">
        <v>238.09539999999998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4537</v>
      </c>
      <c r="C103" s="211" t="s">
        <v>618</v>
      </c>
      <c r="D103" s="8" t="s">
        <v>4538</v>
      </c>
      <c r="E103" s="8" t="s">
        <v>4539</v>
      </c>
      <c r="F103" s="8" t="s">
        <v>4540</v>
      </c>
      <c r="G103" s="8" t="s">
        <v>4541</v>
      </c>
      <c r="H103" s="66" t="s">
        <v>4542</v>
      </c>
      <c r="I103" s="66"/>
      <c r="J103" s="66"/>
      <c r="K103" s="66"/>
      <c r="L103" s="66"/>
      <c r="M103" s="334">
        <v>211.75720000000001</v>
      </c>
      <c r="N103" s="333">
        <v>26.354600000000001</v>
      </c>
      <c r="O103" s="8">
        <v>238.11180000000002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4543</v>
      </c>
      <c r="C104" s="211" t="s">
        <v>626</v>
      </c>
      <c r="D104" s="8" t="s">
        <v>4544</v>
      </c>
      <c r="E104" s="8" t="s">
        <v>4545</v>
      </c>
      <c r="F104" s="8" t="s">
        <v>4546</v>
      </c>
      <c r="G104" s="8" t="s">
        <v>4547</v>
      </c>
      <c r="H104" s="66" t="s">
        <v>4548</v>
      </c>
      <c r="I104" s="66"/>
      <c r="J104" s="66"/>
      <c r="K104" s="66"/>
      <c r="L104" s="66"/>
      <c r="M104" s="334">
        <v>211.75620000000001</v>
      </c>
      <c r="N104" s="333">
        <v>26.345500000000001</v>
      </c>
      <c r="O104" s="8">
        <v>238.10169999999999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4549</v>
      </c>
      <c r="C105" s="211" t="s">
        <v>634</v>
      </c>
      <c r="D105" s="8" t="s">
        <v>4550</v>
      </c>
      <c r="E105" s="8" t="s">
        <v>4551</v>
      </c>
      <c r="F105" s="8" t="s">
        <v>4552</v>
      </c>
      <c r="G105" s="8" t="s">
        <v>4553</v>
      </c>
      <c r="H105" s="66" t="s">
        <v>4554</v>
      </c>
      <c r="I105" s="66"/>
      <c r="J105" s="66"/>
      <c r="K105" s="66"/>
      <c r="L105" s="66"/>
      <c r="M105" s="334">
        <v>211.7456</v>
      </c>
      <c r="N105" s="333">
        <v>26.351600000000001</v>
      </c>
      <c r="O105" s="8">
        <v>238.09719999999999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4555</v>
      </c>
      <c r="C106" s="211" t="s">
        <v>642</v>
      </c>
      <c r="D106" s="8" t="s">
        <v>4556</v>
      </c>
      <c r="E106" s="8" t="s">
        <v>4557</v>
      </c>
      <c r="F106" s="8" t="s">
        <v>4558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262.65410000000003</v>
      </c>
      <c r="O106" s="8">
        <v>262.65410000000003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4559</v>
      </c>
      <c r="C107" s="211" t="s">
        <v>650</v>
      </c>
      <c r="D107" s="8" t="s">
        <v>4560</v>
      </c>
      <c r="E107" s="8" t="s">
        <v>4561</v>
      </c>
      <c r="F107" s="8" t="s">
        <v>4562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262.65719999999999</v>
      </c>
      <c r="O107" s="8">
        <v>262.65719999999999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4563</v>
      </c>
      <c r="C108" s="211" t="s">
        <v>656</v>
      </c>
      <c r="D108" s="8" t="s">
        <v>4564</v>
      </c>
      <c r="E108" s="8" t="s">
        <v>4565</v>
      </c>
      <c r="F108" s="8" t="s">
        <v>4566</v>
      </c>
      <c r="G108" s="8" t="s">
        <v>4567</v>
      </c>
      <c r="H108" s="66" t="s">
        <v>4568</v>
      </c>
      <c r="I108" s="66"/>
      <c r="J108" s="66"/>
      <c r="K108" s="66"/>
      <c r="L108" s="66"/>
      <c r="M108" s="334">
        <v>238.71530000000001</v>
      </c>
      <c r="N108" s="333">
        <v>23.950199999999999</v>
      </c>
      <c r="O108" s="8">
        <v>262.66550000000001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4569</v>
      </c>
      <c r="C109" s="211" t="s">
        <v>665</v>
      </c>
      <c r="D109" s="8" t="s">
        <v>4570</v>
      </c>
      <c r="E109" s="8" t="s">
        <v>4571</v>
      </c>
      <c r="F109" s="8" t="s">
        <v>4572</v>
      </c>
      <c r="G109" s="8" t="s">
        <v>4573</v>
      </c>
      <c r="H109" s="66" t="s">
        <v>4574</v>
      </c>
      <c r="I109" s="66"/>
      <c r="J109" s="66"/>
      <c r="K109" s="66"/>
      <c r="L109" s="66"/>
      <c r="M109" s="334">
        <v>238.75370000000001</v>
      </c>
      <c r="N109" s="333">
        <v>23.955500000000001</v>
      </c>
      <c r="O109" s="8">
        <v>262.70920000000001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4575</v>
      </c>
      <c r="C110" s="211" t="s">
        <v>674</v>
      </c>
      <c r="D110" s="8" t="s">
        <v>4576</v>
      </c>
      <c r="E110" s="8" t="s">
        <v>4577</v>
      </c>
      <c r="F110" s="8" t="s">
        <v>4578</v>
      </c>
      <c r="G110" s="8" t="s">
        <v>4579</v>
      </c>
      <c r="H110" s="66" t="s">
        <v>4580</v>
      </c>
      <c r="I110" s="66"/>
      <c r="J110" s="66"/>
      <c r="K110" s="66"/>
      <c r="L110" s="66"/>
      <c r="M110" s="334">
        <v>238.77690000000001</v>
      </c>
      <c r="N110" s="333">
        <v>23.948499999999999</v>
      </c>
      <c r="O110" s="8">
        <v>262.72540000000004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4581</v>
      </c>
      <c r="C111" s="211" t="s">
        <v>683</v>
      </c>
      <c r="D111" s="8" t="s">
        <v>4582</v>
      </c>
      <c r="E111" s="8" t="s">
        <v>4583</v>
      </c>
      <c r="F111" s="8" t="s">
        <v>4584</v>
      </c>
      <c r="G111" s="8" t="s">
        <v>4585</v>
      </c>
      <c r="H111" s="66" t="s">
        <v>4586</v>
      </c>
      <c r="I111" s="66"/>
      <c r="J111" s="66"/>
      <c r="K111" s="66"/>
      <c r="L111" s="66"/>
      <c r="M111" s="334">
        <v>238.74180000000001</v>
      </c>
      <c r="N111" s="333">
        <v>23.954899999999999</v>
      </c>
      <c r="O111" s="8">
        <v>262.69670000000002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4587</v>
      </c>
      <c r="C112" s="211" t="s">
        <v>692</v>
      </c>
      <c r="D112" s="8" t="s">
        <v>4588</v>
      </c>
      <c r="E112" s="8" t="s">
        <v>4589</v>
      </c>
      <c r="F112" s="8" t="s">
        <v>4590</v>
      </c>
      <c r="G112" s="8" t="s">
        <v>4591</v>
      </c>
      <c r="H112" s="66" t="s">
        <v>4592</v>
      </c>
      <c r="I112" s="66"/>
      <c r="J112" s="66"/>
      <c r="K112" s="66"/>
      <c r="L112" s="66"/>
      <c r="M112" s="334">
        <v>238.7149</v>
      </c>
      <c r="N112" s="333">
        <v>23.9542</v>
      </c>
      <c r="O112" s="8">
        <v>262.66910000000001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4593</v>
      </c>
      <c r="C113" s="211" t="s">
        <v>700</v>
      </c>
      <c r="D113" s="8" t="s">
        <v>4594</v>
      </c>
      <c r="E113" s="8" t="s">
        <v>4595</v>
      </c>
      <c r="F113" s="8" t="s">
        <v>4596</v>
      </c>
      <c r="G113" s="8" t="s">
        <v>4597</v>
      </c>
      <c r="H113" s="66" t="s">
        <v>4598</v>
      </c>
      <c r="I113" s="66"/>
      <c r="J113" s="66"/>
      <c r="K113" s="66"/>
      <c r="L113" s="66"/>
      <c r="M113" s="334">
        <v>238.75739999999999</v>
      </c>
      <c r="N113" s="333">
        <v>23.957699999999999</v>
      </c>
      <c r="O113" s="8">
        <v>262.71510000000001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4599</v>
      </c>
      <c r="C114" s="211" t="s">
        <v>708</v>
      </c>
      <c r="D114" s="8" t="s">
        <v>4600</v>
      </c>
      <c r="E114" s="8" t="s">
        <v>4601</v>
      </c>
      <c r="F114" s="8" t="s">
        <v>4602</v>
      </c>
      <c r="G114" s="8" t="s">
        <v>4603</v>
      </c>
      <c r="H114" s="66" t="s">
        <v>4604</v>
      </c>
      <c r="I114" s="66"/>
      <c r="J114" s="66"/>
      <c r="K114" s="66"/>
      <c r="L114" s="66"/>
      <c r="M114" s="334">
        <v>238.77500000000001</v>
      </c>
      <c r="N114" s="333">
        <v>23.9497</v>
      </c>
      <c r="O114" s="8">
        <v>262.72469999999998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4605</v>
      </c>
      <c r="C115" s="211" t="s">
        <v>716</v>
      </c>
      <c r="D115" s="8" t="s">
        <v>4606</v>
      </c>
      <c r="E115" s="8" t="s">
        <v>4607</v>
      </c>
      <c r="F115" s="8" t="s">
        <v>4608</v>
      </c>
      <c r="G115" s="8" t="s">
        <v>4609</v>
      </c>
      <c r="H115" s="66" t="s">
        <v>4610</v>
      </c>
      <c r="I115" s="66"/>
      <c r="J115" s="66"/>
      <c r="K115" s="66"/>
      <c r="L115" s="66"/>
      <c r="M115" s="334">
        <v>238.7423</v>
      </c>
      <c r="N115" s="333">
        <v>23.954499999999999</v>
      </c>
      <c r="O115" s="8">
        <v>262.6968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4611</v>
      </c>
      <c r="C116" s="211" t="s">
        <v>724</v>
      </c>
      <c r="D116" s="8" t="s">
        <v>4612</v>
      </c>
      <c r="E116" s="8" t="s">
        <v>4613</v>
      </c>
      <c r="F116" s="8" t="s">
        <v>4614</v>
      </c>
      <c r="G116" s="8"/>
      <c r="H116" s="8"/>
      <c r="I116" s="8"/>
      <c r="J116" s="8"/>
      <c r="K116" s="8"/>
      <c r="L116" s="8"/>
      <c r="M116" s="334" t="s">
        <v>63</v>
      </c>
      <c r="N116" s="333">
        <v>238.81319999999999</v>
      </c>
      <c r="O116" s="8">
        <v>238.81319999999999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4615</v>
      </c>
      <c r="C117" s="211" t="s">
        <v>732</v>
      </c>
      <c r="D117" s="8" t="s">
        <v>4616</v>
      </c>
      <c r="E117" s="8" t="s">
        <v>4617</v>
      </c>
      <c r="F117" s="8" t="s">
        <v>4618</v>
      </c>
      <c r="G117" s="8"/>
      <c r="H117" s="8"/>
      <c r="I117" s="8"/>
      <c r="J117" s="8"/>
      <c r="K117" s="8"/>
      <c r="L117" s="8"/>
      <c r="M117" s="334" t="s">
        <v>63</v>
      </c>
      <c r="N117" s="333">
        <v>238.81530000000001</v>
      </c>
      <c r="O117" s="8">
        <v>238.81530000000001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4619</v>
      </c>
      <c r="C118" s="211" t="s">
        <v>738</v>
      </c>
      <c r="D118" s="8" t="s">
        <v>4620</v>
      </c>
      <c r="E118" s="8" t="s">
        <v>4621</v>
      </c>
      <c r="F118" s="8" t="s">
        <v>4622</v>
      </c>
      <c r="G118" s="8" t="s">
        <v>4623</v>
      </c>
      <c r="H118" s="66" t="s">
        <v>4624</v>
      </c>
      <c r="I118" s="66"/>
      <c r="J118" s="66"/>
      <c r="K118" s="66"/>
      <c r="L118" s="66"/>
      <c r="M118" s="334">
        <v>212.14099999999999</v>
      </c>
      <c r="N118" s="333">
        <v>26.7514</v>
      </c>
      <c r="O118" s="8">
        <v>238.89239999999998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4625</v>
      </c>
      <c r="C119" s="211" t="s">
        <v>747</v>
      </c>
      <c r="D119" s="8" t="s">
        <v>4626</v>
      </c>
      <c r="E119" s="8" t="s">
        <v>4627</v>
      </c>
      <c r="F119" s="8" t="s">
        <v>4628</v>
      </c>
      <c r="G119" s="8" t="s">
        <v>4629</v>
      </c>
      <c r="H119" s="66" t="s">
        <v>4630</v>
      </c>
      <c r="I119" s="66"/>
      <c r="J119" s="66"/>
      <c r="K119" s="66"/>
      <c r="L119" s="66"/>
      <c r="M119" s="334">
        <v>212.14330000000001</v>
      </c>
      <c r="N119" s="333">
        <v>26.752300000000002</v>
      </c>
      <c r="O119" s="8">
        <v>238.8956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4631</v>
      </c>
      <c r="C120" s="211" t="s">
        <v>756</v>
      </c>
      <c r="D120" s="8" t="s">
        <v>4632</v>
      </c>
      <c r="E120" s="8" t="s">
        <v>4633</v>
      </c>
      <c r="F120" s="8" t="s">
        <v>4634</v>
      </c>
      <c r="G120" s="8" t="s">
        <v>4635</v>
      </c>
      <c r="H120" s="66" t="s">
        <v>4636</v>
      </c>
      <c r="I120" s="66"/>
      <c r="J120" s="66"/>
      <c r="K120" s="66"/>
      <c r="L120" s="66"/>
      <c r="M120" s="334">
        <v>212.18549999999999</v>
      </c>
      <c r="N120" s="333">
        <v>26.749300000000002</v>
      </c>
      <c r="O120" s="8">
        <v>238.9348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4637</v>
      </c>
      <c r="C121" s="211" t="s">
        <v>765</v>
      </c>
      <c r="D121" s="8" t="s">
        <v>4638</v>
      </c>
      <c r="E121" s="8" t="s">
        <v>4639</v>
      </c>
      <c r="F121" s="8" t="s">
        <v>4640</v>
      </c>
      <c r="G121" s="8" t="s">
        <v>4641</v>
      </c>
      <c r="H121" s="66" t="s">
        <v>4642</v>
      </c>
      <c r="I121" s="66"/>
      <c r="J121" s="66"/>
      <c r="K121" s="66"/>
      <c r="L121" s="66"/>
      <c r="M121" s="334">
        <v>212.15</v>
      </c>
      <c r="N121" s="333">
        <v>26.750900000000001</v>
      </c>
      <c r="O121" s="8">
        <v>238.90090000000001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4643</v>
      </c>
      <c r="C122" s="211" t="s">
        <v>774</v>
      </c>
      <c r="D122" s="8" t="s">
        <v>4644</v>
      </c>
      <c r="E122" s="8" t="s">
        <v>4645</v>
      </c>
      <c r="F122" s="8" t="s">
        <v>4646</v>
      </c>
      <c r="G122" s="8" t="s">
        <v>4647</v>
      </c>
      <c r="H122" s="66" t="s">
        <v>4648</v>
      </c>
      <c r="I122" s="66"/>
      <c r="J122" s="66"/>
      <c r="K122" s="66"/>
      <c r="L122" s="66"/>
      <c r="M122" s="334">
        <v>212.14019999999999</v>
      </c>
      <c r="N122" s="333">
        <v>26.7531</v>
      </c>
      <c r="O122" s="8">
        <v>238.89329999999998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4649</v>
      </c>
      <c r="C123" s="211" t="s">
        <v>782</v>
      </c>
      <c r="D123" s="8" t="s">
        <v>4650</v>
      </c>
      <c r="E123" s="8" t="s">
        <v>4651</v>
      </c>
      <c r="F123" s="8" t="s">
        <v>4652</v>
      </c>
      <c r="G123" s="8" t="s">
        <v>4653</v>
      </c>
      <c r="H123" s="66" t="s">
        <v>4654</v>
      </c>
      <c r="I123" s="66"/>
      <c r="J123" s="66"/>
      <c r="K123" s="66"/>
      <c r="L123" s="66"/>
      <c r="M123" s="334">
        <v>212.1404</v>
      </c>
      <c r="N123" s="333">
        <v>26.7501</v>
      </c>
      <c r="O123" s="8">
        <v>238.8905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4655</v>
      </c>
      <c r="C124" s="211" t="s">
        <v>790</v>
      </c>
      <c r="D124" s="8" t="s">
        <v>4656</v>
      </c>
      <c r="E124" s="8" t="s">
        <v>4657</v>
      </c>
      <c r="F124" s="8" t="s">
        <v>4658</v>
      </c>
      <c r="G124" s="8" t="s">
        <v>4659</v>
      </c>
      <c r="H124" s="66" t="s">
        <v>4660</v>
      </c>
      <c r="I124" s="66"/>
      <c r="J124" s="66"/>
      <c r="K124" s="66"/>
      <c r="L124" s="66"/>
      <c r="M124" s="334">
        <v>212.18459999999999</v>
      </c>
      <c r="N124" s="333">
        <v>26.7502</v>
      </c>
      <c r="O124" s="8">
        <v>238.9348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4661</v>
      </c>
      <c r="C125" s="211" t="s">
        <v>798</v>
      </c>
      <c r="D125" s="8" t="s">
        <v>4662</v>
      </c>
      <c r="E125" s="8" t="s">
        <v>4663</v>
      </c>
      <c r="F125" s="8" t="s">
        <v>4664</v>
      </c>
      <c r="G125" s="8" t="s">
        <v>4665</v>
      </c>
      <c r="H125" s="66" t="s">
        <v>4666</v>
      </c>
      <c r="I125" s="66"/>
      <c r="J125" s="66"/>
      <c r="K125" s="66"/>
      <c r="L125" s="66"/>
      <c r="M125" s="334">
        <v>212.1523</v>
      </c>
      <c r="N125" s="333">
        <v>26.7532</v>
      </c>
      <c r="O125" s="8">
        <v>238.90549999999999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4667</v>
      </c>
      <c r="C126" s="211" t="s">
        <v>806</v>
      </c>
      <c r="D126" s="8" t="s">
        <v>4668</v>
      </c>
      <c r="E126" s="8" t="s">
        <v>4669</v>
      </c>
      <c r="F126" s="8" t="s">
        <v>4670</v>
      </c>
      <c r="G126" s="8" t="s">
        <v>4671</v>
      </c>
      <c r="H126" s="66" t="s">
        <v>4671</v>
      </c>
      <c r="I126" s="66"/>
      <c r="J126" s="66"/>
      <c r="K126" s="66"/>
      <c r="L126" s="66"/>
      <c r="M126" s="334" t="s">
        <v>63</v>
      </c>
      <c r="N126" s="333">
        <v>258.88440000000003</v>
      </c>
      <c r="O126" s="8">
        <v>258.88440000000003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4672</v>
      </c>
      <c r="C127" s="211" t="s">
        <v>815</v>
      </c>
      <c r="D127" s="8" t="s">
        <v>4673</v>
      </c>
      <c r="E127" s="8" t="s">
        <v>4674</v>
      </c>
      <c r="F127" s="8" t="s">
        <v>4675</v>
      </c>
      <c r="G127" s="8" t="s">
        <v>4676</v>
      </c>
      <c r="H127" s="66" t="s">
        <v>4676</v>
      </c>
      <c r="I127" s="66"/>
      <c r="J127" s="66"/>
      <c r="K127" s="66"/>
      <c r="L127" s="66"/>
      <c r="M127" s="334" t="s">
        <v>63</v>
      </c>
      <c r="N127" s="333">
        <v>258.95119999999997</v>
      </c>
      <c r="O127" s="8">
        <v>258.95119999999997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4677</v>
      </c>
      <c r="C128" s="211" t="s">
        <v>822</v>
      </c>
      <c r="D128" s="8" t="s">
        <v>4678</v>
      </c>
      <c r="E128" s="8" t="s">
        <v>4679</v>
      </c>
      <c r="F128" s="8" t="s">
        <v>4680</v>
      </c>
      <c r="G128" s="8"/>
      <c r="H128" s="8"/>
      <c r="I128" s="8"/>
      <c r="J128" s="8"/>
      <c r="K128" s="8"/>
      <c r="L128" s="8"/>
      <c r="M128" s="334" t="s">
        <v>63</v>
      </c>
      <c r="N128" s="333">
        <v>136.30500000000001</v>
      </c>
      <c r="O128" s="8">
        <v>136.30500000000001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4681</v>
      </c>
      <c r="C129" s="211" t="s">
        <v>829</v>
      </c>
      <c r="D129" s="8" t="s">
        <v>4682</v>
      </c>
      <c r="E129" s="8" t="s">
        <v>4683</v>
      </c>
      <c r="F129" s="8" t="s">
        <v>4684</v>
      </c>
      <c r="G129" s="8"/>
      <c r="H129" s="8"/>
      <c r="I129" s="8"/>
      <c r="J129" s="8"/>
      <c r="K129" s="8"/>
      <c r="L129" s="8"/>
      <c r="M129" s="334" t="s">
        <v>63</v>
      </c>
      <c r="N129" s="333">
        <v>119.7495</v>
      </c>
      <c r="O129" s="8">
        <v>119.7495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4685</v>
      </c>
      <c r="C130" s="211" t="s">
        <v>837</v>
      </c>
      <c r="D130" s="8" t="s">
        <v>4686</v>
      </c>
      <c r="E130" s="8" t="s">
        <v>4687</v>
      </c>
      <c r="F130" s="8" t="s">
        <v>4688</v>
      </c>
      <c r="G130" s="8"/>
      <c r="H130" s="8"/>
      <c r="I130" s="8"/>
      <c r="J130" s="8"/>
      <c r="K130" s="8"/>
      <c r="L130" s="8"/>
      <c r="M130" s="334" t="s">
        <v>63</v>
      </c>
      <c r="N130" s="333">
        <v>119.7548</v>
      </c>
      <c r="O130" s="8">
        <v>119.7548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4689</v>
      </c>
      <c r="C131" s="211" t="s">
        <v>843</v>
      </c>
      <c r="D131" s="8" t="s">
        <v>4690</v>
      </c>
      <c r="E131" s="8" t="s">
        <v>4691</v>
      </c>
      <c r="F131" s="8" t="s">
        <v>4692</v>
      </c>
      <c r="G131" s="8"/>
      <c r="H131" s="8"/>
      <c r="I131" s="8"/>
      <c r="J131" s="8"/>
      <c r="K131" s="8"/>
      <c r="L131" s="8"/>
      <c r="M131" s="334" t="s">
        <v>63</v>
      </c>
      <c r="N131" s="333">
        <v>119.7409</v>
      </c>
      <c r="O131" s="8">
        <v>119.7409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4693</v>
      </c>
      <c r="C132" s="211" t="s">
        <v>849</v>
      </c>
      <c r="D132" s="8" t="s">
        <v>4694</v>
      </c>
      <c r="E132" s="8" t="s">
        <v>4695</v>
      </c>
      <c r="F132" s="8" t="s">
        <v>4696</v>
      </c>
      <c r="G132" s="8"/>
      <c r="H132" s="8"/>
      <c r="I132" s="8"/>
      <c r="J132" s="8"/>
      <c r="K132" s="8"/>
      <c r="L132" s="8"/>
      <c r="M132" s="334" t="s">
        <v>63</v>
      </c>
      <c r="N132" s="333">
        <v>119.7488</v>
      </c>
      <c r="O132" s="8">
        <v>119.7488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4697</v>
      </c>
      <c r="C133" s="211" t="s">
        <v>856</v>
      </c>
      <c r="D133" s="8" t="s">
        <v>4698</v>
      </c>
      <c r="E133" s="8" t="s">
        <v>4699</v>
      </c>
      <c r="F133" s="8" t="s">
        <v>4700</v>
      </c>
      <c r="G133" s="8"/>
      <c r="H133" s="8"/>
      <c r="I133" s="8"/>
      <c r="J133" s="8"/>
      <c r="K133" s="8"/>
      <c r="L133" s="8"/>
      <c r="M133" s="334" t="s">
        <v>63</v>
      </c>
      <c r="N133" s="333">
        <v>119.75360000000001</v>
      </c>
      <c r="O133" s="8">
        <v>119.75360000000001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4701</v>
      </c>
      <c r="C134" s="211" t="s">
        <v>862</v>
      </c>
      <c r="D134" s="8" t="s">
        <v>4702</v>
      </c>
      <c r="E134" s="8" t="s">
        <v>4703</v>
      </c>
      <c r="F134" s="8" t="s">
        <v>4704</v>
      </c>
      <c r="G134" s="8"/>
      <c r="H134" s="8"/>
      <c r="I134" s="8"/>
      <c r="J134" s="8"/>
      <c r="K134" s="8"/>
      <c r="L134" s="8"/>
      <c r="M134" s="334" t="s">
        <v>63</v>
      </c>
      <c r="N134" s="333">
        <v>119.745</v>
      </c>
      <c r="O134" s="8">
        <v>119.745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4705</v>
      </c>
      <c r="C135" s="211" t="s">
        <v>868</v>
      </c>
      <c r="D135" s="8" t="s">
        <v>4706</v>
      </c>
      <c r="E135" s="8" t="s">
        <v>4707</v>
      </c>
      <c r="F135" s="8" t="s">
        <v>4708</v>
      </c>
      <c r="G135" s="8"/>
      <c r="H135" s="8"/>
      <c r="I135" s="8"/>
      <c r="J135" s="8"/>
      <c r="K135" s="8"/>
      <c r="L135" s="8"/>
      <c r="M135" s="334" t="s">
        <v>63</v>
      </c>
      <c r="N135" s="333">
        <v>119.7542</v>
      </c>
      <c r="O135" s="8">
        <v>119.7542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4709</v>
      </c>
      <c r="C136" s="211" t="s">
        <v>874</v>
      </c>
      <c r="D136" s="8" t="s">
        <v>4710</v>
      </c>
      <c r="E136" s="8" t="s">
        <v>4711</v>
      </c>
      <c r="F136" s="8" t="s">
        <v>4712</v>
      </c>
      <c r="G136" s="8"/>
      <c r="H136" s="8"/>
      <c r="I136" s="8"/>
      <c r="J136" s="8"/>
      <c r="K136" s="8"/>
      <c r="L136" s="8"/>
      <c r="M136" s="334" t="s">
        <v>63</v>
      </c>
      <c r="N136" s="333">
        <v>119.748</v>
      </c>
      <c r="O136" s="8">
        <v>119.748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4713</v>
      </c>
      <c r="C137" s="211" t="s">
        <v>880</v>
      </c>
      <c r="D137" s="8" t="s">
        <v>4714</v>
      </c>
      <c r="E137" s="8" t="s">
        <v>4715</v>
      </c>
      <c r="F137" s="8" t="s">
        <v>4716</v>
      </c>
      <c r="G137" s="8"/>
      <c r="H137" s="8"/>
      <c r="I137" s="8"/>
      <c r="J137" s="8"/>
      <c r="K137" s="8"/>
      <c r="L137" s="8"/>
      <c r="M137" s="334" t="s">
        <v>63</v>
      </c>
      <c r="N137" s="333">
        <v>119.7427</v>
      </c>
      <c r="O137" s="8">
        <v>119.7427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4717</v>
      </c>
      <c r="C138" s="211" t="s">
        <v>886</v>
      </c>
      <c r="D138" s="8" t="s">
        <v>4718</v>
      </c>
      <c r="E138" s="8" t="s">
        <v>4719</v>
      </c>
      <c r="F138" s="8" t="s">
        <v>4720</v>
      </c>
      <c r="G138" s="8"/>
      <c r="H138" s="8"/>
      <c r="I138" s="8"/>
      <c r="J138" s="8"/>
      <c r="K138" s="8"/>
      <c r="L138" s="8"/>
      <c r="M138" s="334" t="s">
        <v>63</v>
      </c>
      <c r="N138" s="333">
        <v>119.75660000000001</v>
      </c>
      <c r="O138" s="8">
        <v>119.75660000000001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4721</v>
      </c>
      <c r="C139" s="211" t="s">
        <v>893</v>
      </c>
      <c r="D139" s="8" t="s">
        <v>4722</v>
      </c>
      <c r="E139" s="8" t="s">
        <v>4723</v>
      </c>
      <c r="F139" s="8" t="s">
        <v>4724</v>
      </c>
      <c r="G139" s="8"/>
      <c r="H139" s="8"/>
      <c r="I139" s="8"/>
      <c r="J139" s="8"/>
      <c r="K139" s="8"/>
      <c r="L139" s="8"/>
      <c r="M139" s="334" t="s">
        <v>63</v>
      </c>
      <c r="N139" s="333">
        <v>119.75539999999999</v>
      </c>
      <c r="O139" s="8">
        <v>119.75539999999999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4725</v>
      </c>
      <c r="C140" s="211" t="s">
        <v>900</v>
      </c>
      <c r="D140" s="8" t="s">
        <v>4726</v>
      </c>
      <c r="E140" s="8" t="s">
        <v>4727</v>
      </c>
      <c r="F140" s="8" t="s">
        <v>4728</v>
      </c>
      <c r="G140" s="8"/>
      <c r="H140" s="8"/>
      <c r="I140" s="8"/>
      <c r="J140" s="8"/>
      <c r="K140" s="8"/>
      <c r="L140" s="8"/>
      <c r="M140" s="334" t="s">
        <v>63</v>
      </c>
      <c r="N140" s="333">
        <v>119.748</v>
      </c>
      <c r="O140" s="8">
        <v>119.748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4729</v>
      </c>
      <c r="C141" s="211" t="s">
        <v>907</v>
      </c>
      <c r="D141" s="8" t="s">
        <v>4730</v>
      </c>
      <c r="E141" s="8" t="s">
        <v>4731</v>
      </c>
      <c r="F141" s="8" t="s">
        <v>4732</v>
      </c>
      <c r="G141" s="8"/>
      <c r="H141" s="8"/>
      <c r="I141" s="8"/>
      <c r="J141" s="8"/>
      <c r="K141" s="8"/>
      <c r="L141" s="8"/>
      <c r="M141" s="334" t="s">
        <v>63</v>
      </c>
      <c r="N141" s="333">
        <v>119.7433</v>
      </c>
      <c r="O141" s="8">
        <v>119.7433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4733</v>
      </c>
      <c r="C142" s="211" t="s">
        <v>914</v>
      </c>
      <c r="D142" s="8" t="s">
        <v>4734</v>
      </c>
      <c r="E142" s="8" t="s">
        <v>4735</v>
      </c>
      <c r="F142" s="8" t="s">
        <v>4736</v>
      </c>
      <c r="G142" s="8"/>
      <c r="H142" s="8"/>
      <c r="I142" s="8"/>
      <c r="J142" s="8"/>
      <c r="K142" s="8"/>
      <c r="L142" s="8"/>
      <c r="M142" s="334" t="s">
        <v>63</v>
      </c>
      <c r="N142" s="333">
        <v>119.7582</v>
      </c>
      <c r="O142" s="8">
        <v>119.7582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4737</v>
      </c>
      <c r="C143" s="211" t="s">
        <v>920</v>
      </c>
      <c r="D143" s="8" t="s">
        <v>4738</v>
      </c>
      <c r="E143" s="8" t="s">
        <v>4739</v>
      </c>
      <c r="F143" s="8" t="s">
        <v>4740</v>
      </c>
      <c r="G143" s="8"/>
      <c r="H143" s="8"/>
      <c r="I143" s="8"/>
      <c r="J143" s="8"/>
      <c r="K143" s="8"/>
      <c r="L143" s="8"/>
      <c r="M143" s="334" t="s">
        <v>63</v>
      </c>
      <c r="N143" s="333">
        <v>119.7565</v>
      </c>
      <c r="O143" s="8">
        <v>119.7565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4741</v>
      </c>
      <c r="C144" s="211" t="s">
        <v>926</v>
      </c>
      <c r="D144" s="8" t="s">
        <v>4742</v>
      </c>
      <c r="E144" s="8" t="s">
        <v>4743</v>
      </c>
      <c r="F144" s="8" t="s">
        <v>4744</v>
      </c>
      <c r="G144" s="8"/>
      <c r="H144" s="8"/>
      <c r="I144" s="8"/>
      <c r="J144" s="8"/>
      <c r="K144" s="8"/>
      <c r="L144" s="8"/>
      <c r="M144" s="334" t="s">
        <v>63</v>
      </c>
      <c r="N144" s="333">
        <v>119.747</v>
      </c>
      <c r="O144" s="8">
        <v>119.747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4745</v>
      </c>
      <c r="C145" s="211" t="s">
        <v>932</v>
      </c>
      <c r="D145" s="8" t="s">
        <v>4746</v>
      </c>
      <c r="E145" s="8" t="s">
        <v>4747</v>
      </c>
      <c r="F145" s="8" t="s">
        <v>4748</v>
      </c>
      <c r="G145" s="8"/>
      <c r="H145" s="8"/>
      <c r="I145" s="8"/>
      <c r="J145" s="8"/>
      <c r="K145" s="8"/>
      <c r="L145" s="8"/>
      <c r="M145" s="334" t="s">
        <v>63</v>
      </c>
      <c r="N145" s="333">
        <v>119.7454</v>
      </c>
      <c r="O145" s="8">
        <v>119.7454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4749</v>
      </c>
      <c r="C146" s="211" t="s">
        <v>938</v>
      </c>
      <c r="D146" s="8" t="s">
        <v>4750</v>
      </c>
      <c r="E146" s="8" t="s">
        <v>4751</v>
      </c>
      <c r="F146" s="8" t="s">
        <v>4752</v>
      </c>
      <c r="G146" s="8"/>
      <c r="H146" s="8"/>
      <c r="I146" s="8"/>
      <c r="J146" s="8"/>
      <c r="K146" s="8"/>
      <c r="L146" s="8"/>
      <c r="M146" s="334" t="s">
        <v>63</v>
      </c>
      <c r="N146" s="333">
        <v>119.75109999999999</v>
      </c>
      <c r="O146" s="8">
        <v>119.75109999999999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4753</v>
      </c>
      <c r="C147" s="211" t="s">
        <v>944</v>
      </c>
      <c r="D147" s="8" t="s">
        <v>4754</v>
      </c>
      <c r="E147" s="8" t="s">
        <v>4755</v>
      </c>
      <c r="F147" s="8" t="s">
        <v>4756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4757</v>
      </c>
      <c r="C148" s="211" t="s">
        <v>950</v>
      </c>
      <c r="D148" s="8" t="s">
        <v>4758</v>
      </c>
      <c r="E148" s="8" t="s">
        <v>4759</v>
      </c>
      <c r="F148" s="8" t="s">
        <v>4760</v>
      </c>
      <c r="G148" s="8"/>
      <c r="H148" s="8"/>
      <c r="I148" s="8"/>
      <c r="J148" s="8"/>
      <c r="K148" s="8"/>
      <c r="L148" s="8"/>
      <c r="M148" s="334" t="s">
        <v>63</v>
      </c>
      <c r="N148" s="333">
        <v>119.7576</v>
      </c>
      <c r="O148" s="8">
        <v>119.7576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4761</v>
      </c>
      <c r="C149" s="211" t="s">
        <v>956</v>
      </c>
      <c r="D149" s="8" t="s">
        <v>4762</v>
      </c>
      <c r="E149" s="8" t="s">
        <v>4763</v>
      </c>
      <c r="F149" s="8" t="s">
        <v>4764</v>
      </c>
      <c r="G149" s="8"/>
      <c r="H149" s="8"/>
      <c r="I149" s="8"/>
      <c r="J149" s="8"/>
      <c r="K149" s="8"/>
      <c r="L149" s="8"/>
      <c r="M149" s="334" t="s">
        <v>63</v>
      </c>
      <c r="N149" s="333">
        <v>119.75539999999999</v>
      </c>
      <c r="O149" s="8">
        <v>119.75539999999999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4765</v>
      </c>
      <c r="C150" s="211" t="s">
        <v>962</v>
      </c>
      <c r="D150" s="8" t="s">
        <v>4766</v>
      </c>
      <c r="E150" s="8" t="s">
        <v>4767</v>
      </c>
      <c r="F150" s="8" t="s">
        <v>4768</v>
      </c>
      <c r="G150" s="8"/>
      <c r="H150" s="8"/>
      <c r="I150" s="8"/>
      <c r="J150" s="8"/>
      <c r="K150" s="8"/>
      <c r="L150" s="8"/>
      <c r="M150" s="334" t="s">
        <v>63</v>
      </c>
      <c r="N150" s="333">
        <v>114.5578</v>
      </c>
      <c r="O150" s="8">
        <v>114.5578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4769</v>
      </c>
      <c r="C151" s="211" t="s">
        <v>971</v>
      </c>
      <c r="D151" s="8" t="s">
        <v>4770</v>
      </c>
      <c r="E151" s="8" t="s">
        <v>4771</v>
      </c>
      <c r="F151" s="8" t="s">
        <v>4772</v>
      </c>
      <c r="G151" s="8"/>
      <c r="H151" s="8"/>
      <c r="I151" s="8"/>
      <c r="J151" s="8"/>
      <c r="K151" s="8"/>
      <c r="L151" s="8"/>
      <c r="M151" s="334" t="s">
        <v>63</v>
      </c>
      <c r="N151" s="333">
        <v>114.5574</v>
      </c>
      <c r="O151" s="8">
        <v>114.5574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4773</v>
      </c>
      <c r="C152" s="211" t="s">
        <v>977</v>
      </c>
      <c r="D152" s="8" t="s">
        <v>4774</v>
      </c>
      <c r="E152" s="8" t="s">
        <v>4775</v>
      </c>
      <c r="F152" s="8" t="s">
        <v>4776</v>
      </c>
      <c r="G152" s="8"/>
      <c r="H152" s="8"/>
      <c r="I152" s="8"/>
      <c r="J152" s="8"/>
      <c r="K152" s="8"/>
      <c r="L152" s="8"/>
      <c r="M152" s="334" t="s">
        <v>63</v>
      </c>
      <c r="N152" s="333">
        <v>114.5587</v>
      </c>
      <c r="O152" s="8">
        <v>114.5587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4777</v>
      </c>
      <c r="C153" s="211" t="s">
        <v>983</v>
      </c>
      <c r="D153" s="8" t="s">
        <v>4778</v>
      </c>
      <c r="E153" s="8" t="s">
        <v>4779</v>
      </c>
      <c r="F153" s="8" t="s">
        <v>4780</v>
      </c>
      <c r="G153" s="8"/>
      <c r="H153" s="8"/>
      <c r="I153" s="8"/>
      <c r="J153" s="8"/>
      <c r="K153" s="8"/>
      <c r="L153" s="8"/>
      <c r="M153" s="334" t="s">
        <v>63</v>
      </c>
      <c r="N153" s="333">
        <v>114.5472</v>
      </c>
      <c r="O153" s="8">
        <v>114.5472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4781</v>
      </c>
      <c r="C154" s="211" t="s">
        <v>989</v>
      </c>
      <c r="D154" s="8" t="s">
        <v>4782</v>
      </c>
      <c r="E154" s="8" t="s">
        <v>4783</v>
      </c>
      <c r="F154" s="8" t="s">
        <v>4784</v>
      </c>
      <c r="G154" s="8"/>
      <c r="H154" s="8"/>
      <c r="I154" s="8"/>
      <c r="J154" s="8"/>
      <c r="K154" s="8"/>
      <c r="L154" s="8"/>
      <c r="M154" s="334" t="s">
        <v>63</v>
      </c>
      <c r="N154" s="333">
        <v>114.563</v>
      </c>
      <c r="O154" s="8">
        <v>114.563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4785</v>
      </c>
      <c r="C155" s="211" t="s">
        <v>995</v>
      </c>
      <c r="D155" s="8" t="s">
        <v>4786</v>
      </c>
      <c r="E155" s="8" t="s">
        <v>4787</v>
      </c>
      <c r="F155" s="8" t="s">
        <v>4788</v>
      </c>
      <c r="G155" s="8"/>
      <c r="H155" s="8"/>
      <c r="I155" s="8"/>
      <c r="J155" s="8"/>
      <c r="K155" s="8"/>
      <c r="L155" s="8"/>
      <c r="M155" s="334" t="s">
        <v>63</v>
      </c>
      <c r="N155" s="333">
        <v>114.5761</v>
      </c>
      <c r="O155" s="8">
        <v>114.5761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4789</v>
      </c>
      <c r="C156" s="211" t="s">
        <v>1001</v>
      </c>
      <c r="D156" s="8" t="s">
        <v>4790</v>
      </c>
      <c r="E156" s="8" t="s">
        <v>4791</v>
      </c>
      <c r="F156" s="8" t="s">
        <v>4792</v>
      </c>
      <c r="G156" s="8"/>
      <c r="H156" s="8"/>
      <c r="I156" s="8"/>
      <c r="J156" s="8"/>
      <c r="K156" s="8"/>
      <c r="L156" s="8"/>
      <c r="M156" s="334" t="s">
        <v>63</v>
      </c>
      <c r="N156" s="333">
        <v>114.5733</v>
      </c>
      <c r="O156" s="8">
        <v>114.5733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4793</v>
      </c>
      <c r="C157" s="211" t="s">
        <v>1007</v>
      </c>
      <c r="D157" s="8" t="s">
        <v>4794</v>
      </c>
      <c r="E157" s="8" t="s">
        <v>4795</v>
      </c>
      <c r="F157" s="8" t="s">
        <v>4796</v>
      </c>
      <c r="G157" s="8"/>
      <c r="H157" s="8"/>
      <c r="I157" s="8"/>
      <c r="J157" s="8"/>
      <c r="K157" s="8"/>
      <c r="L157" s="8"/>
      <c r="M157" s="334" t="s">
        <v>63</v>
      </c>
      <c r="N157" s="333">
        <v>114.54819999999999</v>
      </c>
      <c r="O157" s="8">
        <v>114.54819999999999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4797</v>
      </c>
      <c r="C158" s="211" t="s">
        <v>1013</v>
      </c>
      <c r="D158" s="8" t="s">
        <v>4798</v>
      </c>
      <c r="E158" s="8" t="s">
        <v>4799</v>
      </c>
      <c r="F158" s="8" t="s">
        <v>4800</v>
      </c>
      <c r="G158" s="8"/>
      <c r="H158" s="8"/>
      <c r="I158" s="8"/>
      <c r="J158" s="8"/>
      <c r="K158" s="8"/>
      <c r="L158" s="8"/>
      <c r="M158" s="334" t="s">
        <v>63</v>
      </c>
      <c r="N158" s="333">
        <v>114.52160000000001</v>
      </c>
      <c r="O158" s="8">
        <v>114.52160000000001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4801</v>
      </c>
      <c r="C159" s="211" t="s">
        <v>1019</v>
      </c>
      <c r="D159" s="8" t="s">
        <v>4802</v>
      </c>
      <c r="E159" s="8" t="s">
        <v>4803</v>
      </c>
      <c r="F159" s="8" t="s">
        <v>4804</v>
      </c>
      <c r="G159" s="8"/>
      <c r="H159" s="8"/>
      <c r="I159" s="8"/>
      <c r="J159" s="8"/>
      <c r="K159" s="8"/>
      <c r="L159" s="8"/>
      <c r="M159" s="334" t="s">
        <v>63</v>
      </c>
      <c r="N159" s="333">
        <v>114.5628</v>
      </c>
      <c r="O159" s="8">
        <v>114.5628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4805</v>
      </c>
      <c r="C160" s="211" t="s">
        <v>1025</v>
      </c>
      <c r="D160" s="8" t="s">
        <v>4806</v>
      </c>
      <c r="E160" s="8" t="s">
        <v>4807</v>
      </c>
      <c r="F160" s="8" t="s">
        <v>4808</v>
      </c>
      <c r="G160" s="8"/>
      <c r="H160" s="8"/>
      <c r="I160" s="8"/>
      <c r="J160" s="8"/>
      <c r="K160" s="8"/>
      <c r="L160" s="8"/>
      <c r="M160" s="334" t="s">
        <v>63</v>
      </c>
      <c r="N160" s="333">
        <v>119.744</v>
      </c>
      <c r="O160" s="8">
        <v>119.744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4809</v>
      </c>
      <c r="C161" s="211" t="s">
        <v>1031</v>
      </c>
      <c r="D161" s="8" t="s">
        <v>4810</v>
      </c>
      <c r="E161" s="8" t="s">
        <v>4811</v>
      </c>
      <c r="F161" s="8" t="s">
        <v>4812</v>
      </c>
      <c r="G161" s="8"/>
      <c r="H161" s="8"/>
      <c r="I161" s="8"/>
      <c r="J161" s="8"/>
      <c r="K161" s="8"/>
      <c r="L161" s="8"/>
      <c r="M161" s="334" t="s">
        <v>63</v>
      </c>
      <c r="N161" s="333">
        <v>119.7577</v>
      </c>
      <c r="O161" s="8">
        <v>119.7577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4813</v>
      </c>
      <c r="C162" s="211" t="s">
        <v>1037</v>
      </c>
      <c r="D162" s="8" t="s">
        <v>4814</v>
      </c>
      <c r="E162" s="8" t="s">
        <v>4815</v>
      </c>
      <c r="F162" s="8" t="s">
        <v>4816</v>
      </c>
      <c r="G162" s="8"/>
      <c r="H162" s="8"/>
      <c r="I162" s="8"/>
      <c r="J162" s="8"/>
      <c r="K162" s="8"/>
      <c r="L162" s="8"/>
      <c r="M162" s="334" t="s">
        <v>63</v>
      </c>
      <c r="N162" s="333">
        <v>119.75960000000001</v>
      </c>
      <c r="O162" s="8">
        <v>119.75960000000001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4817</v>
      </c>
      <c r="C163" s="211" t="s">
        <v>1043</v>
      </c>
      <c r="D163" s="8" t="s">
        <v>4818</v>
      </c>
      <c r="E163" s="8" t="s">
        <v>4819</v>
      </c>
      <c r="F163" s="8" t="s">
        <v>4820</v>
      </c>
      <c r="G163" s="8"/>
      <c r="H163" s="8"/>
      <c r="I163" s="8"/>
      <c r="J163" s="8"/>
      <c r="K163" s="8"/>
      <c r="L163" s="8"/>
      <c r="M163" s="334" t="s">
        <v>63</v>
      </c>
      <c r="N163" s="333">
        <v>119.7439</v>
      </c>
      <c r="O163" s="8">
        <v>119.7439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4821</v>
      </c>
      <c r="C164" s="211" t="s">
        <v>1049</v>
      </c>
      <c r="D164" s="8" t="s">
        <v>4822</v>
      </c>
      <c r="E164" s="8" t="s">
        <v>4823</v>
      </c>
      <c r="F164" s="8" t="s">
        <v>4824</v>
      </c>
      <c r="G164" s="8"/>
      <c r="H164" s="8"/>
      <c r="I164" s="8"/>
      <c r="J164" s="8"/>
      <c r="K164" s="8"/>
      <c r="L164" s="8"/>
      <c r="M164" s="334" t="s">
        <v>63</v>
      </c>
      <c r="N164" s="333">
        <v>119.7527</v>
      </c>
      <c r="O164" s="8">
        <v>119.7527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4825</v>
      </c>
      <c r="C165" s="211" t="s">
        <v>1055</v>
      </c>
      <c r="D165" s="8" t="s">
        <v>4826</v>
      </c>
      <c r="E165" s="8" t="s">
        <v>4827</v>
      </c>
      <c r="F165" s="8" t="s">
        <v>4828</v>
      </c>
      <c r="G165" s="8"/>
      <c r="H165" s="8"/>
      <c r="I165" s="8"/>
      <c r="J165" s="8"/>
      <c r="K165" s="8"/>
      <c r="L165" s="8"/>
      <c r="M165" s="334" t="s">
        <v>63</v>
      </c>
      <c r="N165" s="333">
        <v>119.75700000000001</v>
      </c>
      <c r="O165" s="8">
        <v>119.75700000000001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4829</v>
      </c>
      <c r="C166" s="211" t="s">
        <v>1061</v>
      </c>
      <c r="D166" s="8" t="s">
        <v>4830</v>
      </c>
      <c r="E166" s="8" t="s">
        <v>4831</v>
      </c>
      <c r="F166" s="8" t="s">
        <v>4832</v>
      </c>
      <c r="G166" s="8"/>
      <c r="H166" s="8"/>
      <c r="I166" s="8"/>
      <c r="J166" s="8"/>
      <c r="K166" s="8"/>
      <c r="L166" s="8"/>
      <c r="M166" s="334" t="s">
        <v>63</v>
      </c>
      <c r="N166" s="333">
        <v>119.7482</v>
      </c>
      <c r="O166" s="8">
        <v>119.7482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4833</v>
      </c>
      <c r="C167" s="211" t="s">
        <v>1067</v>
      </c>
      <c r="D167" s="8" t="s">
        <v>4834</v>
      </c>
      <c r="E167" s="8" t="s">
        <v>4835</v>
      </c>
      <c r="F167" s="8" t="s">
        <v>4836</v>
      </c>
      <c r="G167" s="8"/>
      <c r="H167" s="8"/>
      <c r="I167" s="8"/>
      <c r="J167" s="8"/>
      <c r="K167" s="8"/>
      <c r="L167" s="8"/>
      <c r="M167" s="334" t="s">
        <v>63</v>
      </c>
      <c r="N167" s="333">
        <v>119.7539</v>
      </c>
      <c r="O167" s="8">
        <v>119.7539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4837</v>
      </c>
      <c r="C168" s="211" t="s">
        <v>1073</v>
      </c>
      <c r="D168" s="8" t="s">
        <v>4838</v>
      </c>
      <c r="E168" s="8" t="s">
        <v>4839</v>
      </c>
      <c r="F168" s="8" t="s">
        <v>4840</v>
      </c>
      <c r="G168" s="8"/>
      <c r="H168" s="8"/>
      <c r="I168" s="8"/>
      <c r="J168" s="8"/>
      <c r="K168" s="8"/>
      <c r="L168" s="8"/>
      <c r="M168" s="334" t="s">
        <v>63</v>
      </c>
      <c r="N168" s="333">
        <v>119.7474</v>
      </c>
      <c r="O168" s="8">
        <v>119.7474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4841</v>
      </c>
      <c r="C169" s="211" t="s">
        <v>1079</v>
      </c>
      <c r="D169" s="8" t="s">
        <v>4842</v>
      </c>
      <c r="E169" s="8" t="s">
        <v>4843</v>
      </c>
      <c r="F169" s="8" t="s">
        <v>4844</v>
      </c>
      <c r="G169" s="8"/>
      <c r="H169" s="8"/>
      <c r="I169" s="8"/>
      <c r="J169" s="8"/>
      <c r="K169" s="8"/>
      <c r="L169" s="8"/>
      <c r="M169" s="334" t="s">
        <v>63</v>
      </c>
      <c r="N169" s="333">
        <v>119.7469</v>
      </c>
      <c r="O169" s="8">
        <v>119.7469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4845</v>
      </c>
      <c r="C170" s="211" t="s">
        <v>1085</v>
      </c>
      <c r="D170" s="8" t="s">
        <v>4846</v>
      </c>
      <c r="E170" s="8" t="s">
        <v>4847</v>
      </c>
      <c r="F170" s="8" t="s">
        <v>4848</v>
      </c>
      <c r="G170" s="8"/>
      <c r="H170" s="8"/>
      <c r="I170" s="8"/>
      <c r="J170" s="8"/>
      <c r="K170" s="8"/>
      <c r="L170" s="8"/>
      <c r="M170" s="334" t="s">
        <v>63</v>
      </c>
      <c r="N170" s="333">
        <v>119.74379999999999</v>
      </c>
      <c r="O170" s="8">
        <v>119.74379999999999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4849</v>
      </c>
      <c r="C171" s="211" t="s">
        <v>1091</v>
      </c>
      <c r="D171" s="8" t="s">
        <v>4850</v>
      </c>
      <c r="E171" s="8" t="s">
        <v>4851</v>
      </c>
      <c r="F171" s="8" t="s">
        <v>4852</v>
      </c>
      <c r="G171" s="8"/>
      <c r="H171" s="8"/>
      <c r="I171" s="8"/>
      <c r="J171" s="8"/>
      <c r="K171" s="8"/>
      <c r="L171" s="8"/>
      <c r="M171" s="334" t="s">
        <v>63</v>
      </c>
      <c r="N171" s="333">
        <v>119.75539999999999</v>
      </c>
      <c r="O171" s="8">
        <v>119.75539999999999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4853</v>
      </c>
      <c r="C172" s="211" t="s">
        <v>1097</v>
      </c>
      <c r="D172" s="8" t="s">
        <v>4854</v>
      </c>
      <c r="E172" s="8" t="s">
        <v>4855</v>
      </c>
      <c r="F172" s="8" t="s">
        <v>4856</v>
      </c>
      <c r="G172" s="8"/>
      <c r="H172" s="8"/>
      <c r="I172" s="8"/>
      <c r="J172" s="8"/>
      <c r="K172" s="8"/>
      <c r="L172" s="8"/>
      <c r="M172" s="334" t="s">
        <v>63</v>
      </c>
      <c r="N172" s="333">
        <v>119.7597</v>
      </c>
      <c r="O172" s="8">
        <v>119.7597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4857</v>
      </c>
      <c r="C173" s="211" t="s">
        <v>1103</v>
      </c>
      <c r="D173" s="8" t="s">
        <v>4858</v>
      </c>
      <c r="E173" s="8" t="s">
        <v>4859</v>
      </c>
      <c r="F173" s="8" t="s">
        <v>4860</v>
      </c>
      <c r="G173" s="8"/>
      <c r="H173" s="8"/>
      <c r="I173" s="8"/>
      <c r="J173" s="8"/>
      <c r="K173" s="8"/>
      <c r="L173" s="8"/>
      <c r="M173" s="334" t="s">
        <v>63</v>
      </c>
      <c r="N173" s="333">
        <v>119.741</v>
      </c>
      <c r="O173" s="8">
        <v>119.741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4861</v>
      </c>
      <c r="C174" s="211" t="s">
        <v>1109</v>
      </c>
      <c r="D174" s="8" t="s">
        <v>4862</v>
      </c>
      <c r="E174" s="8" t="s">
        <v>4863</v>
      </c>
      <c r="F174" s="8" t="s">
        <v>4864</v>
      </c>
      <c r="G174" s="8"/>
      <c r="H174" s="8"/>
      <c r="I174" s="8"/>
      <c r="J174" s="8"/>
      <c r="K174" s="8"/>
      <c r="L174" s="8"/>
      <c r="M174" s="334" t="s">
        <v>63</v>
      </c>
      <c r="N174" s="333">
        <v>119.7478</v>
      </c>
      <c r="O174" s="8">
        <v>119.7478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4865</v>
      </c>
      <c r="C175" s="211" t="s">
        <v>1115</v>
      </c>
      <c r="D175" s="8" t="s">
        <v>4866</v>
      </c>
      <c r="E175" s="8" t="s">
        <v>4867</v>
      </c>
      <c r="F175" s="8" t="s">
        <v>4868</v>
      </c>
      <c r="G175" s="8"/>
      <c r="H175" s="8"/>
      <c r="I175" s="8"/>
      <c r="J175" s="8"/>
      <c r="K175" s="8"/>
      <c r="L175" s="8"/>
      <c r="M175" s="334" t="s">
        <v>63</v>
      </c>
      <c r="N175" s="333">
        <v>119.75749999999999</v>
      </c>
      <c r="O175" s="8">
        <v>119.75749999999999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4869</v>
      </c>
      <c r="C176" s="211" t="s">
        <v>1121</v>
      </c>
      <c r="D176" s="8" t="s">
        <v>4870</v>
      </c>
      <c r="E176" s="8" t="s">
        <v>4871</v>
      </c>
      <c r="F176" s="8" t="s">
        <v>4872</v>
      </c>
      <c r="G176" s="8"/>
      <c r="H176" s="8"/>
      <c r="I176" s="8"/>
      <c r="J176" s="8"/>
      <c r="K176" s="8"/>
      <c r="L176" s="8"/>
      <c r="M176" s="334" t="s">
        <v>63</v>
      </c>
      <c r="N176" s="333">
        <v>119.7539</v>
      </c>
      <c r="O176" s="8">
        <v>119.7539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4873</v>
      </c>
      <c r="C177" s="211" t="s">
        <v>1127</v>
      </c>
      <c r="D177" s="8" t="s">
        <v>4874</v>
      </c>
      <c r="E177" s="8" t="s">
        <v>4875</v>
      </c>
      <c r="F177" s="8" t="s">
        <v>4876</v>
      </c>
      <c r="G177" s="8"/>
      <c r="H177" s="8"/>
      <c r="I177" s="8"/>
      <c r="J177" s="8"/>
      <c r="K177" s="8"/>
      <c r="L177" s="8"/>
      <c r="M177" s="334" t="s">
        <v>63</v>
      </c>
      <c r="N177" s="333">
        <v>119.7527</v>
      </c>
      <c r="O177" s="8">
        <v>119.7527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4877</v>
      </c>
      <c r="C178" s="211" t="s">
        <v>1133</v>
      </c>
      <c r="D178" s="8" t="s">
        <v>4878</v>
      </c>
      <c r="E178" s="8" t="s">
        <v>4879</v>
      </c>
      <c r="F178" s="8" t="s">
        <v>4880</v>
      </c>
      <c r="G178" s="8"/>
      <c r="H178" s="8"/>
      <c r="I178" s="8"/>
      <c r="J178" s="8"/>
      <c r="K178" s="8"/>
      <c r="L178" s="8"/>
      <c r="M178" s="334" t="s">
        <v>63</v>
      </c>
      <c r="N178" s="333">
        <v>119.7467</v>
      </c>
      <c r="O178" s="8">
        <v>119.7467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4881</v>
      </c>
      <c r="C179" s="211" t="s">
        <v>1139</v>
      </c>
      <c r="D179" s="8" t="s">
        <v>4882</v>
      </c>
      <c r="E179" s="8" t="s">
        <v>4883</v>
      </c>
      <c r="F179" s="8" t="s">
        <v>4884</v>
      </c>
      <c r="G179" s="8"/>
      <c r="H179" s="8"/>
      <c r="I179" s="8"/>
      <c r="J179" s="8"/>
      <c r="K179" s="8"/>
      <c r="L179" s="8"/>
      <c r="M179" s="334" t="s">
        <v>63</v>
      </c>
      <c r="N179" s="333">
        <v>119.747</v>
      </c>
      <c r="O179" s="8">
        <v>119.747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4885</v>
      </c>
      <c r="C180" s="211" t="s">
        <v>1145</v>
      </c>
      <c r="D180" s="8" t="s">
        <v>4886</v>
      </c>
      <c r="E180" s="8" t="s">
        <v>4887</v>
      </c>
      <c r="F180" s="8" t="s">
        <v>4888</v>
      </c>
      <c r="G180" s="8"/>
      <c r="H180" s="8"/>
      <c r="I180" s="8"/>
      <c r="J180" s="8"/>
      <c r="K180" s="8"/>
      <c r="L180" s="8"/>
      <c r="M180" s="334" t="s">
        <v>63</v>
      </c>
      <c r="N180" s="333">
        <v>119.7574</v>
      </c>
      <c r="O180" s="8">
        <v>119.7574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4889</v>
      </c>
      <c r="C181" s="211" t="s">
        <v>1151</v>
      </c>
      <c r="D181" s="8" t="s">
        <v>4890</v>
      </c>
      <c r="E181" s="8" t="s">
        <v>4891</v>
      </c>
      <c r="F181" s="8" t="s">
        <v>4892</v>
      </c>
      <c r="G181" s="8"/>
      <c r="H181" s="8"/>
      <c r="I181" s="8"/>
      <c r="J181" s="8"/>
      <c r="K181" s="8"/>
      <c r="L181" s="8"/>
      <c r="M181" s="334" t="s">
        <v>63</v>
      </c>
      <c r="N181" s="333">
        <v>119.7491</v>
      </c>
      <c r="O181" s="8">
        <v>119.7491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4893</v>
      </c>
      <c r="C182" s="211" t="s">
        <v>1157</v>
      </c>
      <c r="D182" s="8" t="s">
        <v>4894</v>
      </c>
      <c r="E182" s="8" t="s">
        <v>4895</v>
      </c>
      <c r="F182" s="8" t="s">
        <v>4896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4897</v>
      </c>
      <c r="C183" s="211" t="s">
        <v>1163</v>
      </c>
      <c r="D183" s="8" t="s">
        <v>4898</v>
      </c>
      <c r="E183" s="8" t="s">
        <v>4899</v>
      </c>
      <c r="F183" s="8" t="s">
        <v>4900</v>
      </c>
      <c r="G183" s="8"/>
      <c r="H183" s="8"/>
      <c r="I183" s="8"/>
      <c r="J183" s="8"/>
      <c r="K183" s="8"/>
      <c r="L183" s="8"/>
      <c r="M183" s="334" t="s">
        <v>63</v>
      </c>
      <c r="N183" s="333">
        <v>116.7508</v>
      </c>
      <c r="O183" s="8">
        <v>116.7508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4901</v>
      </c>
      <c r="C184" s="211" t="s">
        <v>1170</v>
      </c>
      <c r="D184" s="8" t="s">
        <v>4902</v>
      </c>
      <c r="E184" s="8" t="s">
        <v>4903</v>
      </c>
      <c r="F184" s="8" t="s">
        <v>4904</v>
      </c>
      <c r="G184" s="8"/>
      <c r="H184" s="8"/>
      <c r="I184" s="8"/>
      <c r="J184" s="8"/>
      <c r="K184" s="8"/>
      <c r="L184" s="8"/>
      <c r="M184" s="334" t="s">
        <v>63</v>
      </c>
      <c r="N184" s="333">
        <v>116.7542</v>
      </c>
      <c r="O184" s="8">
        <v>116.7542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4905</v>
      </c>
      <c r="C185" s="211" t="s">
        <v>1176</v>
      </c>
      <c r="D185" s="8" t="s">
        <v>4906</v>
      </c>
      <c r="E185" s="8" t="s">
        <v>4907</v>
      </c>
      <c r="F185" s="8" t="s">
        <v>4908</v>
      </c>
      <c r="G185" s="8"/>
      <c r="H185" s="8"/>
      <c r="I185" s="8"/>
      <c r="J185" s="8"/>
      <c r="K185" s="8"/>
      <c r="L185" s="8"/>
      <c r="M185" s="334" t="s">
        <v>63</v>
      </c>
      <c r="N185" s="333">
        <v>116.7462</v>
      </c>
      <c r="O185" s="8">
        <v>116.7462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4909</v>
      </c>
      <c r="C186" s="211" t="s">
        <v>1182</v>
      </c>
      <c r="D186" s="8" t="s">
        <v>4910</v>
      </c>
      <c r="E186" s="8" t="s">
        <v>4911</v>
      </c>
      <c r="F186" s="8" t="s">
        <v>4912</v>
      </c>
      <c r="G186" s="8"/>
      <c r="H186" s="8"/>
      <c r="I186" s="8"/>
      <c r="J186" s="8"/>
      <c r="K186" s="8"/>
      <c r="L186" s="8"/>
      <c r="M186" s="334" t="s">
        <v>63</v>
      </c>
      <c r="N186" s="333">
        <v>116.7435</v>
      </c>
      <c r="O186" s="8">
        <v>116.7435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4913</v>
      </c>
      <c r="C187" s="211" t="s">
        <v>1188</v>
      </c>
      <c r="D187" s="8" t="s">
        <v>4914</v>
      </c>
      <c r="E187" s="8" t="s">
        <v>4915</v>
      </c>
      <c r="F187" s="8" t="s">
        <v>4916</v>
      </c>
      <c r="G187" s="8"/>
      <c r="H187" s="8"/>
      <c r="I187" s="8"/>
      <c r="J187" s="8"/>
      <c r="K187" s="8"/>
      <c r="L187" s="8"/>
      <c r="M187" s="334" t="s">
        <v>63</v>
      </c>
      <c r="N187" s="333">
        <v>116.7531</v>
      </c>
      <c r="O187" s="8">
        <v>116.7531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4917</v>
      </c>
      <c r="C188" s="211" t="s">
        <v>1194</v>
      </c>
      <c r="D188" s="8" t="s">
        <v>4918</v>
      </c>
      <c r="E188" s="8" t="s">
        <v>4919</v>
      </c>
      <c r="F188" s="8" t="s">
        <v>4920</v>
      </c>
      <c r="G188" s="8"/>
      <c r="H188" s="8"/>
      <c r="I188" s="8"/>
      <c r="J188" s="8"/>
      <c r="K188" s="8"/>
      <c r="L188" s="8"/>
      <c r="M188" s="334" t="s">
        <v>63</v>
      </c>
      <c r="N188" s="333">
        <v>116.7525</v>
      </c>
      <c r="O188" s="8">
        <v>116.7525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4921</v>
      </c>
      <c r="C189" s="211" t="s">
        <v>1200</v>
      </c>
      <c r="D189" s="8" t="s">
        <v>4922</v>
      </c>
      <c r="E189" s="8" t="s">
        <v>4923</v>
      </c>
      <c r="F189" s="8" t="s">
        <v>4924</v>
      </c>
      <c r="G189" s="8"/>
      <c r="H189" s="8"/>
      <c r="I189" s="8"/>
      <c r="J189" s="8"/>
      <c r="K189" s="8"/>
      <c r="L189" s="8"/>
      <c r="M189" s="334" t="s">
        <v>63</v>
      </c>
      <c r="N189" s="333">
        <v>116.7427</v>
      </c>
      <c r="O189" s="8">
        <v>116.7427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4925</v>
      </c>
      <c r="C190" s="211" t="s">
        <v>1206</v>
      </c>
      <c r="D190" s="8" t="s">
        <v>4926</v>
      </c>
      <c r="E190" s="8" t="s">
        <v>4927</v>
      </c>
      <c r="F190" s="8" t="s">
        <v>4928</v>
      </c>
      <c r="G190" s="8"/>
      <c r="H190" s="8"/>
      <c r="I190" s="8"/>
      <c r="J190" s="8"/>
      <c r="K190" s="8"/>
      <c r="L190" s="8"/>
      <c r="M190" s="334" t="s">
        <v>63</v>
      </c>
      <c r="N190" s="333">
        <v>116.746</v>
      </c>
      <c r="O190" s="8">
        <v>116.746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4929</v>
      </c>
      <c r="C191" s="211" t="s">
        <v>1212</v>
      </c>
      <c r="D191" s="8" t="s">
        <v>4930</v>
      </c>
      <c r="E191" s="8" t="s">
        <v>4931</v>
      </c>
      <c r="F191" s="8" t="s">
        <v>4932</v>
      </c>
      <c r="G191" s="8"/>
      <c r="H191" s="8"/>
      <c r="I191" s="8"/>
      <c r="J191" s="8"/>
      <c r="K191" s="8"/>
      <c r="L191" s="8"/>
      <c r="M191" s="334" t="s">
        <v>63</v>
      </c>
      <c r="N191" s="333">
        <v>116.7488</v>
      </c>
      <c r="O191" s="8">
        <v>116.7488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4933</v>
      </c>
      <c r="C192" s="211" t="s">
        <v>1218</v>
      </c>
      <c r="D192" s="8" t="s">
        <v>4934</v>
      </c>
      <c r="E192" s="8" t="s">
        <v>4935</v>
      </c>
      <c r="F192" s="8" t="s">
        <v>4936</v>
      </c>
      <c r="G192" s="8"/>
      <c r="H192" s="8"/>
      <c r="I192" s="8"/>
      <c r="J192" s="8"/>
      <c r="K192" s="8"/>
      <c r="L192" s="8"/>
      <c r="M192" s="334" t="s">
        <v>63</v>
      </c>
      <c r="N192" s="333">
        <v>116.75449999999999</v>
      </c>
      <c r="O192" s="8">
        <v>116.75449999999999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4937</v>
      </c>
      <c r="C193" s="211" t="s">
        <v>1225</v>
      </c>
      <c r="D193" s="8" t="s">
        <v>4938</v>
      </c>
      <c r="E193" s="8" t="s">
        <v>4939</v>
      </c>
      <c r="F193" s="8" t="s">
        <v>4940</v>
      </c>
      <c r="G193" s="8"/>
      <c r="H193" s="8"/>
      <c r="I193" s="8"/>
      <c r="J193" s="8"/>
      <c r="K193" s="8"/>
      <c r="L193" s="8"/>
      <c r="M193" s="334" t="s">
        <v>63</v>
      </c>
      <c r="N193" s="333">
        <v>116.74930000000001</v>
      </c>
      <c r="O193" s="8">
        <v>116.74930000000001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4941</v>
      </c>
      <c r="C194" s="211" t="s">
        <v>1232</v>
      </c>
      <c r="D194" s="8" t="s">
        <v>4942</v>
      </c>
      <c r="E194" s="8" t="s">
        <v>4943</v>
      </c>
      <c r="F194" s="8" t="s">
        <v>4944</v>
      </c>
      <c r="G194" s="8"/>
      <c r="H194" s="8"/>
      <c r="I194" s="8"/>
      <c r="J194" s="8"/>
      <c r="K194" s="8"/>
      <c r="L194" s="8"/>
      <c r="M194" s="334" t="s">
        <v>63</v>
      </c>
      <c r="N194" s="333">
        <v>116.7555</v>
      </c>
      <c r="O194" s="8">
        <v>116.7555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4945</v>
      </c>
      <c r="C195" s="211" t="s">
        <v>1239</v>
      </c>
      <c r="D195" s="8" t="s">
        <v>4946</v>
      </c>
      <c r="E195" s="8" t="s">
        <v>4947</v>
      </c>
      <c r="F195" s="8" t="s">
        <v>4948</v>
      </c>
      <c r="G195" s="8"/>
      <c r="H195" s="8"/>
      <c r="I195" s="8"/>
      <c r="J195" s="8"/>
      <c r="K195" s="8"/>
      <c r="L195" s="8"/>
      <c r="M195" s="334" t="s">
        <v>63</v>
      </c>
      <c r="N195" s="333">
        <v>116.7483</v>
      </c>
      <c r="O195" s="8">
        <v>116.7483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4949</v>
      </c>
      <c r="C196" s="211" t="s">
        <v>1246</v>
      </c>
      <c r="D196" s="8" t="s">
        <v>4950</v>
      </c>
      <c r="E196" s="8" t="s">
        <v>4951</v>
      </c>
      <c r="F196" s="8" t="s">
        <v>4952</v>
      </c>
      <c r="G196" s="8"/>
      <c r="H196" s="8"/>
      <c r="I196" s="8"/>
      <c r="J196" s="8"/>
      <c r="K196" s="8"/>
      <c r="L196" s="8"/>
      <c r="M196" s="334" t="s">
        <v>63</v>
      </c>
      <c r="N196" s="333">
        <v>116.7567</v>
      </c>
      <c r="O196" s="8">
        <v>116.7567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4953</v>
      </c>
      <c r="C197" s="211" t="s">
        <v>1252</v>
      </c>
      <c r="D197" s="8" t="s">
        <v>4954</v>
      </c>
      <c r="E197" s="8" t="s">
        <v>4955</v>
      </c>
      <c r="F197" s="8" t="s">
        <v>4956</v>
      </c>
      <c r="G197" s="8"/>
      <c r="H197" s="8"/>
      <c r="I197" s="8"/>
      <c r="J197" s="8"/>
      <c r="K197" s="8"/>
      <c r="L197" s="8"/>
      <c r="M197" s="334" t="s">
        <v>63</v>
      </c>
      <c r="N197" s="333">
        <v>116.74550000000001</v>
      </c>
      <c r="O197" s="8">
        <v>116.74550000000001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4957</v>
      </c>
      <c r="C198" s="211" t="s">
        <v>1258</v>
      </c>
      <c r="D198" s="8" t="s">
        <v>4958</v>
      </c>
      <c r="E198" s="8" t="s">
        <v>4959</v>
      </c>
      <c r="F198" s="8" t="s">
        <v>4960</v>
      </c>
      <c r="G198" s="8"/>
      <c r="H198" s="8"/>
      <c r="I198" s="8"/>
      <c r="J198" s="8"/>
      <c r="K198" s="8"/>
      <c r="L198" s="8"/>
      <c r="M198" s="334" t="s">
        <v>63</v>
      </c>
      <c r="N198" s="333">
        <v>116.75409999999999</v>
      </c>
      <c r="O198" s="8">
        <v>116.75409999999999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4961</v>
      </c>
      <c r="C199" s="211" t="s">
        <v>1264</v>
      </c>
      <c r="D199" s="8" t="s">
        <v>4962</v>
      </c>
      <c r="E199" s="8" t="s">
        <v>4963</v>
      </c>
      <c r="F199" s="8" t="s">
        <v>4964</v>
      </c>
      <c r="G199" s="8"/>
      <c r="H199" s="8"/>
      <c r="I199" s="8"/>
      <c r="J199" s="8"/>
      <c r="K199" s="8"/>
      <c r="L199" s="8"/>
      <c r="M199" s="334" t="s">
        <v>63</v>
      </c>
      <c r="N199" s="333">
        <v>116.7467</v>
      </c>
      <c r="O199" s="8">
        <v>116.7467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4965</v>
      </c>
      <c r="C200" s="211" t="s">
        <v>1270</v>
      </c>
      <c r="D200" s="8" t="s">
        <v>4966</v>
      </c>
      <c r="E200" s="8" t="s">
        <v>4967</v>
      </c>
      <c r="F200" s="8" t="s">
        <v>4968</v>
      </c>
      <c r="G200" s="8"/>
      <c r="H200" s="8"/>
      <c r="I200" s="8"/>
      <c r="J200" s="8"/>
      <c r="K200" s="8"/>
      <c r="L200" s="8"/>
      <c r="M200" s="334" t="s">
        <v>63</v>
      </c>
      <c r="N200" s="333">
        <v>116.7559</v>
      </c>
      <c r="O200" s="8">
        <v>116.7559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4969</v>
      </c>
      <c r="C201" s="211" t="s">
        <v>1276</v>
      </c>
      <c r="D201" s="8" t="s">
        <v>4970</v>
      </c>
      <c r="E201" s="8" t="s">
        <v>4971</v>
      </c>
      <c r="F201" s="8" t="s">
        <v>4972</v>
      </c>
      <c r="G201" s="8"/>
      <c r="H201" s="8"/>
      <c r="I201" s="8"/>
      <c r="J201" s="8"/>
      <c r="K201" s="8"/>
      <c r="L201" s="8"/>
      <c r="M201" s="334" t="s">
        <v>63</v>
      </c>
      <c r="N201" s="333">
        <v>116.7546</v>
      </c>
      <c r="O201" s="8">
        <v>116.7546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4973</v>
      </c>
      <c r="C202" s="211" t="s">
        <v>1282</v>
      </c>
      <c r="D202" s="8" t="s">
        <v>4974</v>
      </c>
      <c r="E202" s="8" t="s">
        <v>4975</v>
      </c>
      <c r="F202" s="8" t="s">
        <v>4976</v>
      </c>
      <c r="G202" s="8"/>
      <c r="H202" s="8"/>
      <c r="I202" s="8"/>
      <c r="J202" s="8"/>
      <c r="K202" s="8"/>
      <c r="L202" s="8"/>
      <c r="M202" s="334" t="s">
        <v>63</v>
      </c>
      <c r="N202" s="333">
        <v>116.74420000000001</v>
      </c>
      <c r="O202" s="8">
        <v>116.74420000000001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4977</v>
      </c>
      <c r="C203" s="211" t="s">
        <v>1288</v>
      </c>
      <c r="D203" s="8" t="s">
        <v>4978</v>
      </c>
      <c r="E203" s="8" t="s">
        <v>4979</v>
      </c>
      <c r="F203" s="8" t="s">
        <v>4980</v>
      </c>
      <c r="G203" s="8"/>
      <c r="H203" s="8"/>
      <c r="I203" s="8"/>
      <c r="J203" s="8"/>
      <c r="K203" s="8"/>
      <c r="L203" s="8"/>
      <c r="M203" s="334" t="s">
        <v>63</v>
      </c>
      <c r="N203" s="333">
        <v>116.7473</v>
      </c>
      <c r="O203" s="8">
        <v>116.7473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4981</v>
      </c>
      <c r="C204" s="211" t="s">
        <v>1294</v>
      </c>
      <c r="D204" s="8" t="s">
        <v>4982</v>
      </c>
      <c r="E204" s="8" t="s">
        <v>4983</v>
      </c>
      <c r="F204" s="8" t="s">
        <v>4984</v>
      </c>
      <c r="G204" s="8"/>
      <c r="H204" s="8"/>
      <c r="I204" s="8"/>
      <c r="J204" s="8"/>
      <c r="K204" s="8"/>
      <c r="L204" s="8"/>
      <c r="M204" s="334" t="s">
        <v>63</v>
      </c>
      <c r="N204" s="333">
        <v>114.3411</v>
      </c>
      <c r="O204" s="8">
        <v>114.3411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4985</v>
      </c>
      <c r="C205" s="211" t="s">
        <v>1302</v>
      </c>
      <c r="D205" s="8" t="s">
        <v>4986</v>
      </c>
      <c r="E205" s="8" t="s">
        <v>4987</v>
      </c>
      <c r="F205" s="8" t="s">
        <v>4988</v>
      </c>
      <c r="G205" s="8"/>
      <c r="H205" s="8"/>
      <c r="I205" s="8"/>
      <c r="J205" s="8"/>
      <c r="K205" s="8"/>
      <c r="L205" s="8"/>
      <c r="M205" s="334" t="s">
        <v>63</v>
      </c>
      <c r="N205" s="333">
        <v>114.34099999999999</v>
      </c>
      <c r="O205" s="8">
        <v>114.34099999999999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4989</v>
      </c>
      <c r="C206" s="211" t="s">
        <v>1308</v>
      </c>
      <c r="D206" s="8" t="s">
        <v>4990</v>
      </c>
      <c r="E206" s="8" t="s">
        <v>4991</v>
      </c>
      <c r="F206" s="8" t="s">
        <v>4992</v>
      </c>
      <c r="G206" s="8"/>
      <c r="H206" s="8"/>
      <c r="I206" s="8"/>
      <c r="J206" s="8"/>
      <c r="K206" s="8"/>
      <c r="L206" s="8"/>
      <c r="M206" s="334" t="s">
        <v>63</v>
      </c>
      <c r="N206" s="333">
        <v>114.3503</v>
      </c>
      <c r="O206" s="8">
        <v>114.3503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4993</v>
      </c>
      <c r="C207" s="211" t="s">
        <v>1314</v>
      </c>
      <c r="D207" s="8" t="s">
        <v>4994</v>
      </c>
      <c r="E207" s="8" t="s">
        <v>4995</v>
      </c>
      <c r="F207" s="8" t="s">
        <v>4996</v>
      </c>
      <c r="G207" s="8"/>
      <c r="H207" s="8"/>
      <c r="I207" s="8"/>
      <c r="J207" s="8"/>
      <c r="K207" s="8"/>
      <c r="L207" s="8"/>
      <c r="M207" s="334" t="s">
        <v>63</v>
      </c>
      <c r="N207" s="333">
        <v>114.3802</v>
      </c>
      <c r="O207" s="8">
        <v>114.3802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4997</v>
      </c>
      <c r="C208" s="211" t="s">
        <v>1320</v>
      </c>
      <c r="D208" s="8" t="s">
        <v>4998</v>
      </c>
      <c r="E208" s="8" t="s">
        <v>4999</v>
      </c>
      <c r="F208" s="8" t="s">
        <v>5000</v>
      </c>
      <c r="G208" s="8"/>
      <c r="H208" s="8"/>
      <c r="I208" s="8"/>
      <c r="J208" s="8"/>
      <c r="K208" s="8"/>
      <c r="L208" s="8"/>
      <c r="M208" s="334" t="s">
        <v>63</v>
      </c>
      <c r="N208" s="333">
        <v>114.31310000000001</v>
      </c>
      <c r="O208" s="8">
        <v>114.31310000000001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5001</v>
      </c>
      <c r="C209" s="211" t="s">
        <v>1326</v>
      </c>
      <c r="D209" s="8" t="s">
        <v>5002</v>
      </c>
      <c r="E209" s="8" t="s">
        <v>5003</v>
      </c>
      <c r="F209" s="8" t="s">
        <v>5004</v>
      </c>
      <c r="G209" s="8"/>
      <c r="H209" s="8"/>
      <c r="I209" s="8"/>
      <c r="J209" s="8"/>
      <c r="K209" s="8"/>
      <c r="L209" s="8"/>
      <c r="M209" s="334" t="s">
        <v>63</v>
      </c>
      <c r="N209" s="333">
        <v>114.34520000000001</v>
      </c>
      <c r="O209" s="8">
        <v>114.34520000000001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5005</v>
      </c>
      <c r="C210" s="211" t="s">
        <v>1332</v>
      </c>
      <c r="D210" s="8" t="s">
        <v>5006</v>
      </c>
      <c r="E210" s="8" t="s">
        <v>5007</v>
      </c>
      <c r="F210" s="8" t="s">
        <v>5008</v>
      </c>
      <c r="G210" s="8"/>
      <c r="H210" s="8"/>
      <c r="I210" s="8"/>
      <c r="J210" s="8"/>
      <c r="K210" s="8"/>
      <c r="L210" s="8"/>
      <c r="M210" s="334" t="s">
        <v>63</v>
      </c>
      <c r="N210" s="333">
        <v>114.3712</v>
      </c>
      <c r="O210" s="8">
        <v>114.3712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5009</v>
      </c>
      <c r="C211" s="211" t="s">
        <v>1338</v>
      </c>
      <c r="D211" s="8" t="s">
        <v>5010</v>
      </c>
      <c r="E211" s="8" t="s">
        <v>5011</v>
      </c>
      <c r="F211" s="8" t="s">
        <v>5012</v>
      </c>
      <c r="G211" s="8"/>
      <c r="H211" s="8"/>
      <c r="I211" s="8"/>
      <c r="J211" s="8"/>
      <c r="K211" s="8"/>
      <c r="L211" s="8"/>
      <c r="M211" s="334" t="s">
        <v>63</v>
      </c>
      <c r="N211" s="333">
        <v>114.3515</v>
      </c>
      <c r="O211" s="8">
        <v>114.3515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5013</v>
      </c>
      <c r="C212" s="211" t="s">
        <v>1344</v>
      </c>
      <c r="D212" s="8" t="s">
        <v>5014</v>
      </c>
      <c r="E212" s="8" t="s">
        <v>5015</v>
      </c>
      <c r="F212" s="8" t="s">
        <v>5016</v>
      </c>
      <c r="G212" s="8"/>
      <c r="H212" s="8"/>
      <c r="I212" s="8"/>
      <c r="J212" s="8"/>
      <c r="K212" s="8"/>
      <c r="L212" s="8"/>
      <c r="M212" s="334" t="s">
        <v>63</v>
      </c>
      <c r="N212" s="333">
        <v>114.38039999999999</v>
      </c>
      <c r="O212" s="8">
        <v>114.38039999999999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5017</v>
      </c>
      <c r="C213" s="211" t="s">
        <v>1350</v>
      </c>
      <c r="D213" s="8" t="s">
        <v>5018</v>
      </c>
      <c r="E213" s="8" t="s">
        <v>5019</v>
      </c>
      <c r="F213" s="8" t="s">
        <v>5020</v>
      </c>
      <c r="G213" s="8"/>
      <c r="H213" s="8"/>
      <c r="I213" s="8"/>
      <c r="J213" s="8"/>
      <c r="K213" s="8"/>
      <c r="L213" s="8"/>
      <c r="M213" s="334" t="s">
        <v>63</v>
      </c>
      <c r="N213" s="333">
        <v>114.34739999999999</v>
      </c>
      <c r="O213" s="8">
        <v>114.34739999999999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5021</v>
      </c>
      <c r="C214" s="211" t="s">
        <v>1356</v>
      </c>
      <c r="D214" s="8" t="s">
        <v>5022</v>
      </c>
      <c r="E214" s="8" t="s">
        <v>5023</v>
      </c>
      <c r="F214" s="8" t="s">
        <v>5024</v>
      </c>
      <c r="G214" s="8"/>
      <c r="H214" s="8"/>
      <c r="I214" s="8"/>
      <c r="J214" s="8"/>
      <c r="K214" s="8"/>
      <c r="L214" s="8"/>
      <c r="M214" s="334" t="s">
        <v>63</v>
      </c>
      <c r="N214" s="333">
        <v>116.75620000000001</v>
      </c>
      <c r="O214" s="8">
        <v>116.75620000000001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5025</v>
      </c>
      <c r="C215" s="211" t="s">
        <v>1362</v>
      </c>
      <c r="D215" s="8" t="s">
        <v>5026</v>
      </c>
      <c r="E215" s="8" t="s">
        <v>5027</v>
      </c>
      <c r="F215" s="8" t="s">
        <v>5028</v>
      </c>
      <c r="G215" s="8"/>
      <c r="H215" s="8"/>
      <c r="I215" s="8"/>
      <c r="J215" s="8"/>
      <c r="K215" s="8"/>
      <c r="L215" s="8"/>
      <c r="M215" s="334" t="s">
        <v>63</v>
      </c>
      <c r="N215" s="333">
        <v>116.75230000000001</v>
      </c>
      <c r="O215" s="8">
        <v>116.75230000000001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5029</v>
      </c>
      <c r="C216" s="211" t="s">
        <v>1368</v>
      </c>
      <c r="D216" s="8" t="s">
        <v>5030</v>
      </c>
      <c r="E216" s="8" t="s">
        <v>5031</v>
      </c>
      <c r="F216" s="8" t="s">
        <v>5032</v>
      </c>
      <c r="G216" s="8"/>
      <c r="H216" s="8"/>
      <c r="I216" s="8"/>
      <c r="J216" s="8"/>
      <c r="K216" s="8"/>
      <c r="L216" s="8"/>
      <c r="M216" s="334" t="s">
        <v>63</v>
      </c>
      <c r="N216" s="333">
        <v>116.7586</v>
      </c>
      <c r="O216" s="8">
        <v>116.7586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5033</v>
      </c>
      <c r="C217" s="211" t="s">
        <v>1374</v>
      </c>
      <c r="D217" s="8" t="s">
        <v>5034</v>
      </c>
      <c r="E217" s="8" t="s">
        <v>5035</v>
      </c>
      <c r="F217" s="8" t="s">
        <v>5036</v>
      </c>
      <c r="G217" s="8"/>
      <c r="H217" s="8"/>
      <c r="I217" s="8"/>
      <c r="J217" s="8"/>
      <c r="K217" s="8"/>
      <c r="L217" s="8"/>
      <c r="M217" s="334" t="s">
        <v>63</v>
      </c>
      <c r="N217" s="333">
        <v>116.75660000000001</v>
      </c>
      <c r="O217" s="8">
        <v>116.75660000000001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5037</v>
      </c>
      <c r="C218" s="211" t="s">
        <v>1380</v>
      </c>
      <c r="D218" s="8" t="s">
        <v>5038</v>
      </c>
      <c r="E218" s="8" t="s">
        <v>5039</v>
      </c>
      <c r="F218" s="8" t="s">
        <v>5040</v>
      </c>
      <c r="G218" s="8"/>
      <c r="H218" s="8"/>
      <c r="I218" s="8"/>
      <c r="J218" s="8"/>
      <c r="K218" s="8"/>
      <c r="L218" s="8"/>
      <c r="M218" s="334" t="s">
        <v>63</v>
      </c>
      <c r="N218" s="333">
        <v>116.7478</v>
      </c>
      <c r="O218" s="8">
        <v>116.7478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5041</v>
      </c>
      <c r="C219" s="211" t="s">
        <v>1386</v>
      </c>
      <c r="D219" s="8" t="s">
        <v>5042</v>
      </c>
      <c r="E219" s="8" t="s">
        <v>5043</v>
      </c>
      <c r="F219" s="8" t="s">
        <v>5044</v>
      </c>
      <c r="G219" s="8"/>
      <c r="H219" s="8"/>
      <c r="I219" s="8"/>
      <c r="J219" s="8"/>
      <c r="K219" s="8"/>
      <c r="L219" s="8"/>
      <c r="M219" s="334" t="s">
        <v>63</v>
      </c>
      <c r="N219" s="333">
        <v>116.7437</v>
      </c>
      <c r="O219" s="8">
        <v>116.7437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5045</v>
      </c>
      <c r="C220" s="211" t="s">
        <v>1392</v>
      </c>
      <c r="D220" s="8" t="s">
        <v>5046</v>
      </c>
      <c r="E220" s="8" t="s">
        <v>5047</v>
      </c>
      <c r="F220" s="8" t="s">
        <v>5048</v>
      </c>
      <c r="G220" s="8"/>
      <c r="H220" s="8"/>
      <c r="I220" s="8"/>
      <c r="J220" s="8"/>
      <c r="K220" s="8"/>
      <c r="L220" s="8"/>
      <c r="M220" s="334" t="s">
        <v>63</v>
      </c>
      <c r="N220" s="333">
        <v>116.7475</v>
      </c>
      <c r="O220" s="8">
        <v>116.7475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5049</v>
      </c>
      <c r="C221" s="211" t="s">
        <v>1398</v>
      </c>
      <c r="D221" s="8" t="s">
        <v>5050</v>
      </c>
      <c r="E221" s="8" t="s">
        <v>5051</v>
      </c>
      <c r="F221" s="8" t="s">
        <v>5052</v>
      </c>
      <c r="G221" s="8"/>
      <c r="H221" s="8"/>
      <c r="I221" s="8"/>
      <c r="J221" s="8"/>
      <c r="K221" s="8"/>
      <c r="L221" s="8"/>
      <c r="M221" s="334" t="s">
        <v>63</v>
      </c>
      <c r="N221" s="333">
        <v>116.7529</v>
      </c>
      <c r="O221" s="8">
        <v>116.7529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5053</v>
      </c>
      <c r="C222" s="211" t="s">
        <v>1404</v>
      </c>
      <c r="D222" s="8" t="s">
        <v>5054</v>
      </c>
      <c r="E222" s="8" t="s">
        <v>5055</v>
      </c>
      <c r="F222" s="8" t="s">
        <v>5056</v>
      </c>
      <c r="G222" s="8"/>
      <c r="H222" s="8"/>
      <c r="I222" s="8"/>
      <c r="J222" s="8"/>
      <c r="K222" s="8"/>
      <c r="L222" s="8"/>
      <c r="M222" s="334" t="s">
        <v>63</v>
      </c>
      <c r="N222" s="333">
        <v>116.756</v>
      </c>
      <c r="O222" s="8">
        <v>116.756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5057</v>
      </c>
      <c r="C223" s="211" t="s">
        <v>1410</v>
      </c>
      <c r="D223" s="8" t="s">
        <v>5058</v>
      </c>
      <c r="E223" s="8" t="s">
        <v>5059</v>
      </c>
      <c r="F223" s="8" t="s">
        <v>5060</v>
      </c>
      <c r="G223" s="8"/>
      <c r="H223" s="8"/>
      <c r="I223" s="8"/>
      <c r="J223" s="8"/>
      <c r="K223" s="8"/>
      <c r="L223" s="8"/>
      <c r="M223" s="334" t="s">
        <v>63</v>
      </c>
      <c r="N223" s="333">
        <v>116.7486</v>
      </c>
      <c r="O223" s="8">
        <v>116.7486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5061</v>
      </c>
      <c r="C224" s="211" t="s">
        <v>1416</v>
      </c>
      <c r="D224" s="8" t="s">
        <v>5062</v>
      </c>
      <c r="E224" s="8" t="s">
        <v>5063</v>
      </c>
      <c r="F224" s="8" t="s">
        <v>5064</v>
      </c>
      <c r="G224" s="8"/>
      <c r="H224" s="8"/>
      <c r="I224" s="8"/>
      <c r="J224" s="8"/>
      <c r="K224" s="8"/>
      <c r="L224" s="8"/>
      <c r="M224" s="334" t="s">
        <v>63</v>
      </c>
      <c r="N224" s="333">
        <v>116.7419</v>
      </c>
      <c r="O224" s="8">
        <v>116.7419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5065</v>
      </c>
      <c r="C225" s="211" t="s">
        <v>1422</v>
      </c>
      <c r="D225" s="8" t="s">
        <v>5066</v>
      </c>
      <c r="E225" s="8" t="s">
        <v>5067</v>
      </c>
      <c r="F225" s="8" t="s">
        <v>5068</v>
      </c>
      <c r="G225" s="8"/>
      <c r="H225" s="8"/>
      <c r="I225" s="8"/>
      <c r="J225" s="8"/>
      <c r="K225" s="8"/>
      <c r="L225" s="8"/>
      <c r="M225" s="334" t="s">
        <v>63</v>
      </c>
      <c r="N225" s="333">
        <v>116.7557</v>
      </c>
      <c r="O225" s="8">
        <v>116.7557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5069</v>
      </c>
      <c r="C226" s="211" t="s">
        <v>1428</v>
      </c>
      <c r="D226" s="8" t="s">
        <v>5070</v>
      </c>
      <c r="E226" s="8" t="s">
        <v>5071</v>
      </c>
      <c r="F226" s="8" t="s">
        <v>5072</v>
      </c>
      <c r="G226" s="8"/>
      <c r="H226" s="8"/>
      <c r="I226" s="8"/>
      <c r="J226" s="8"/>
      <c r="K226" s="8"/>
      <c r="L226" s="8"/>
      <c r="M226" s="334" t="s">
        <v>63</v>
      </c>
      <c r="N226" s="333">
        <v>116.7568</v>
      </c>
      <c r="O226" s="8">
        <v>116.7568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5073</v>
      </c>
      <c r="C227" s="211" t="s">
        <v>1434</v>
      </c>
      <c r="D227" s="8" t="s">
        <v>5074</v>
      </c>
      <c r="E227" s="8" t="s">
        <v>5075</v>
      </c>
      <c r="F227" s="8" t="s">
        <v>5076</v>
      </c>
      <c r="G227" s="8"/>
      <c r="H227" s="8"/>
      <c r="I227" s="8"/>
      <c r="J227" s="8"/>
      <c r="K227" s="8"/>
      <c r="L227" s="8"/>
      <c r="M227" s="334" t="s">
        <v>63</v>
      </c>
      <c r="N227" s="333">
        <v>116.7542</v>
      </c>
      <c r="O227" s="8">
        <v>116.7542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5077</v>
      </c>
      <c r="C228" s="211" t="s">
        <v>1440</v>
      </c>
      <c r="D228" s="8" t="s">
        <v>5078</v>
      </c>
      <c r="E228" s="8" t="s">
        <v>5079</v>
      </c>
      <c r="F228" s="8" t="s">
        <v>5080</v>
      </c>
      <c r="G228" s="8"/>
      <c r="H228" s="8"/>
      <c r="I228" s="8"/>
      <c r="J228" s="8"/>
      <c r="K228" s="8"/>
      <c r="L228" s="8"/>
      <c r="M228" s="334" t="s">
        <v>63</v>
      </c>
      <c r="N228" s="333">
        <v>116.7443</v>
      </c>
      <c r="O228" s="8">
        <v>116.7443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5081</v>
      </c>
      <c r="C229" s="211" t="s">
        <v>1446</v>
      </c>
      <c r="D229" s="8" t="s">
        <v>5082</v>
      </c>
      <c r="E229" s="8" t="s">
        <v>5083</v>
      </c>
      <c r="F229" s="8" t="s">
        <v>5084</v>
      </c>
      <c r="G229" s="8"/>
      <c r="H229" s="8"/>
      <c r="I229" s="8"/>
      <c r="J229" s="8"/>
      <c r="K229" s="8"/>
      <c r="L229" s="8"/>
      <c r="M229" s="334" t="s">
        <v>63</v>
      </c>
      <c r="N229" s="333">
        <v>116.7444</v>
      </c>
      <c r="O229" s="8">
        <v>116.7444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5085</v>
      </c>
      <c r="C230" s="211" t="s">
        <v>1452</v>
      </c>
      <c r="D230" s="8" t="s">
        <v>5086</v>
      </c>
      <c r="E230" s="8" t="s">
        <v>5087</v>
      </c>
      <c r="F230" s="8" t="s">
        <v>5088</v>
      </c>
      <c r="G230" s="8"/>
      <c r="H230" s="8"/>
      <c r="I230" s="8"/>
      <c r="J230" s="8"/>
      <c r="K230" s="8"/>
      <c r="L230" s="8"/>
      <c r="M230" s="334" t="s">
        <v>63</v>
      </c>
      <c r="N230" s="333">
        <v>116.74550000000001</v>
      </c>
      <c r="O230" s="8">
        <v>116.74550000000001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5089</v>
      </c>
      <c r="C231" s="211" t="s">
        <v>1458</v>
      </c>
      <c r="D231" s="8" t="s">
        <v>5090</v>
      </c>
      <c r="E231" s="8" t="s">
        <v>5091</v>
      </c>
      <c r="F231" s="8" t="s">
        <v>5092</v>
      </c>
      <c r="G231" s="8"/>
      <c r="H231" s="8"/>
      <c r="I231" s="8"/>
      <c r="J231" s="8"/>
      <c r="K231" s="8"/>
      <c r="L231" s="8"/>
      <c r="M231" s="334" t="s">
        <v>63</v>
      </c>
      <c r="N231" s="333">
        <v>116.74890000000001</v>
      </c>
      <c r="O231" s="8">
        <v>116.74890000000001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5093</v>
      </c>
      <c r="C232" s="211" t="s">
        <v>1464</v>
      </c>
      <c r="D232" s="8" t="s">
        <v>5094</v>
      </c>
      <c r="E232" s="8" t="s">
        <v>5095</v>
      </c>
      <c r="F232" s="8" t="s">
        <v>5096</v>
      </c>
      <c r="G232" s="8"/>
      <c r="H232" s="8"/>
      <c r="I232" s="8"/>
      <c r="J232" s="8"/>
      <c r="K232" s="8"/>
      <c r="L232" s="8"/>
      <c r="M232" s="334" t="s">
        <v>63</v>
      </c>
      <c r="N232" s="333">
        <v>116.7595</v>
      </c>
      <c r="O232" s="8">
        <v>116.7595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5097</v>
      </c>
      <c r="C233" s="211" t="s">
        <v>1470</v>
      </c>
      <c r="D233" s="8" t="s">
        <v>5098</v>
      </c>
      <c r="E233" s="8" t="s">
        <v>5099</v>
      </c>
      <c r="F233" s="8" t="s">
        <v>5100</v>
      </c>
      <c r="G233" s="8"/>
      <c r="H233" s="8"/>
      <c r="I233" s="8"/>
      <c r="J233" s="8"/>
      <c r="K233" s="8"/>
      <c r="L233" s="8"/>
      <c r="M233" s="334" t="s">
        <v>63</v>
      </c>
      <c r="N233" s="333">
        <v>116.75190000000001</v>
      </c>
      <c r="O233" s="8">
        <v>116.75190000000001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5101</v>
      </c>
      <c r="C234" s="211" t="s">
        <v>1476</v>
      </c>
      <c r="D234" s="8" t="s">
        <v>5102</v>
      </c>
      <c r="E234" s="8" t="s">
        <v>5103</v>
      </c>
      <c r="F234" s="8" t="s">
        <v>5104</v>
      </c>
      <c r="G234" s="8"/>
      <c r="H234" s="8"/>
      <c r="I234" s="8"/>
      <c r="J234" s="8"/>
      <c r="K234" s="8"/>
      <c r="L234" s="8"/>
      <c r="M234" s="334" t="s">
        <v>63</v>
      </c>
      <c r="N234" s="333">
        <v>116.7415</v>
      </c>
      <c r="O234" s="8">
        <v>116.7415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5105</v>
      </c>
      <c r="C235" s="211" t="s">
        <v>1482</v>
      </c>
      <c r="D235" s="8" t="s">
        <v>5106</v>
      </c>
      <c r="E235" s="8" t="s">
        <v>5107</v>
      </c>
      <c r="F235" s="8" t="s">
        <v>5108</v>
      </c>
      <c r="G235" s="8"/>
      <c r="H235" s="8"/>
      <c r="I235" s="8"/>
      <c r="J235" s="8"/>
      <c r="K235" s="8"/>
      <c r="L235" s="8"/>
      <c r="M235" s="334" t="s">
        <v>63</v>
      </c>
      <c r="N235" s="333">
        <v>116.75149999999999</v>
      </c>
      <c r="O235" s="8">
        <v>116.75149999999999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5109</v>
      </c>
      <c r="C236" s="211" t="s">
        <v>1488</v>
      </c>
      <c r="D236" s="8" t="s">
        <v>5110</v>
      </c>
      <c r="E236" s="8" t="s">
        <v>5111</v>
      </c>
      <c r="F236" s="8" t="s">
        <v>5112</v>
      </c>
      <c r="G236" s="8"/>
      <c r="H236" s="8"/>
      <c r="I236" s="8"/>
      <c r="J236" s="8"/>
      <c r="K236" s="8"/>
      <c r="L236" s="8"/>
      <c r="M236" s="334" t="s">
        <v>63</v>
      </c>
      <c r="N236" s="333">
        <v>116.74550000000001</v>
      </c>
      <c r="O236" s="8">
        <v>116.74550000000001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5113</v>
      </c>
      <c r="C237" s="211" t="s">
        <v>1494</v>
      </c>
      <c r="D237" s="8" t="s">
        <v>5114</v>
      </c>
      <c r="E237" s="8" t="s">
        <v>5115</v>
      </c>
      <c r="F237" s="8" t="s">
        <v>5116</v>
      </c>
      <c r="G237" s="8"/>
      <c r="H237" s="8"/>
      <c r="I237" s="8"/>
      <c r="J237" s="8"/>
      <c r="K237" s="8"/>
      <c r="L237" s="8"/>
      <c r="M237" s="334" t="s">
        <v>63</v>
      </c>
      <c r="N237" s="333">
        <v>122.1554</v>
      </c>
      <c r="O237" s="8">
        <v>122.1554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5117</v>
      </c>
      <c r="C238" s="211" t="s">
        <v>1502</v>
      </c>
      <c r="D238" s="8" t="s">
        <v>5118</v>
      </c>
      <c r="E238" s="8" t="s">
        <v>5119</v>
      </c>
      <c r="F238" s="8" t="s">
        <v>5120</v>
      </c>
      <c r="G238" s="8"/>
      <c r="H238" s="8"/>
      <c r="I238" s="8"/>
      <c r="J238" s="8"/>
      <c r="K238" s="8"/>
      <c r="L238" s="8"/>
      <c r="M238" s="334" t="s">
        <v>63</v>
      </c>
      <c r="N238" s="333">
        <v>122.1427</v>
      </c>
      <c r="O238" s="8">
        <v>122.1427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5121</v>
      </c>
      <c r="C239" s="211" t="s">
        <v>1508</v>
      </c>
      <c r="D239" s="8" t="s">
        <v>5122</v>
      </c>
      <c r="E239" s="8" t="s">
        <v>5123</v>
      </c>
      <c r="F239" s="8" t="s">
        <v>5124</v>
      </c>
      <c r="G239" s="8"/>
      <c r="H239" s="8"/>
      <c r="I239" s="8"/>
      <c r="J239" s="8"/>
      <c r="K239" s="8"/>
      <c r="L239" s="8"/>
      <c r="M239" s="334" t="s">
        <v>63</v>
      </c>
      <c r="N239" s="333">
        <v>122.1452</v>
      </c>
      <c r="O239" s="8">
        <v>122.1452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5125</v>
      </c>
      <c r="C240" s="211" t="s">
        <v>1514</v>
      </c>
      <c r="D240" s="8" t="s">
        <v>5126</v>
      </c>
      <c r="E240" s="8" t="s">
        <v>5127</v>
      </c>
      <c r="F240" s="8" t="s">
        <v>5128</v>
      </c>
      <c r="G240" s="8"/>
      <c r="H240" s="8"/>
      <c r="I240" s="8"/>
      <c r="J240" s="8"/>
      <c r="K240" s="8"/>
      <c r="L240" s="8"/>
      <c r="M240" s="334" t="s">
        <v>63</v>
      </c>
      <c r="N240" s="333">
        <v>122.1451</v>
      </c>
      <c r="O240" s="8">
        <v>122.1451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5129</v>
      </c>
      <c r="C241" s="211" t="s">
        <v>1520</v>
      </c>
      <c r="D241" s="8" t="s">
        <v>5130</v>
      </c>
      <c r="E241" s="8" t="s">
        <v>5131</v>
      </c>
      <c r="F241" s="8" t="s">
        <v>5132</v>
      </c>
      <c r="G241" s="8"/>
      <c r="H241" s="8"/>
      <c r="I241" s="8"/>
      <c r="J241" s="8"/>
      <c r="K241" s="8"/>
      <c r="L241" s="8"/>
      <c r="M241" s="334" t="s">
        <v>63</v>
      </c>
      <c r="N241" s="333">
        <v>122.14919999999999</v>
      </c>
      <c r="O241" s="8">
        <v>122.14919999999999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5133</v>
      </c>
      <c r="C242" s="211" t="s">
        <v>1526</v>
      </c>
      <c r="D242" s="8" t="s">
        <v>5134</v>
      </c>
      <c r="E242" s="8" t="s">
        <v>5135</v>
      </c>
      <c r="F242" s="8" t="s">
        <v>5136</v>
      </c>
      <c r="G242" s="8"/>
      <c r="H242" s="8"/>
      <c r="I242" s="8"/>
      <c r="J242" s="8"/>
      <c r="K242" s="8"/>
      <c r="L242" s="8"/>
      <c r="M242" s="334" t="s">
        <v>63</v>
      </c>
      <c r="N242" s="333">
        <v>122.154</v>
      </c>
      <c r="O242" s="8">
        <v>122.154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5137</v>
      </c>
      <c r="C243" s="211" t="s">
        <v>1532</v>
      </c>
      <c r="D243" s="8" t="s">
        <v>5138</v>
      </c>
      <c r="E243" s="8" t="s">
        <v>5139</v>
      </c>
      <c r="F243" s="8" t="s">
        <v>5140</v>
      </c>
      <c r="G243" s="8"/>
      <c r="H243" s="8"/>
      <c r="I243" s="8"/>
      <c r="J243" s="8"/>
      <c r="K243" s="8"/>
      <c r="L243" s="8"/>
      <c r="M243" s="334" t="s">
        <v>63</v>
      </c>
      <c r="N243" s="333">
        <v>122.1405</v>
      </c>
      <c r="O243" s="8">
        <v>122.1405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5141</v>
      </c>
      <c r="C244" s="211" t="s">
        <v>1538</v>
      </c>
      <c r="D244" s="8" t="s">
        <v>5142</v>
      </c>
      <c r="E244" s="8" t="s">
        <v>5143</v>
      </c>
      <c r="F244" s="8" t="s">
        <v>5144</v>
      </c>
      <c r="G244" s="8"/>
      <c r="H244" s="8"/>
      <c r="I244" s="8"/>
      <c r="J244" s="8"/>
      <c r="K244" s="8"/>
      <c r="L244" s="8"/>
      <c r="M244" s="334" t="s">
        <v>63</v>
      </c>
      <c r="N244" s="333">
        <v>122.1494</v>
      </c>
      <c r="O244" s="8">
        <v>122.1494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5145</v>
      </c>
      <c r="C245" s="211" t="s">
        <v>1544</v>
      </c>
      <c r="D245" s="8" t="s">
        <v>5146</v>
      </c>
      <c r="E245" s="8" t="s">
        <v>5147</v>
      </c>
      <c r="F245" s="8" t="s">
        <v>5148</v>
      </c>
      <c r="G245" s="8"/>
      <c r="H245" s="8"/>
      <c r="I245" s="8"/>
      <c r="J245" s="8"/>
      <c r="K245" s="8"/>
      <c r="L245" s="8"/>
      <c r="M245" s="334" t="s">
        <v>63</v>
      </c>
      <c r="N245" s="333">
        <v>126.38030000000001</v>
      </c>
      <c r="O245" s="8">
        <v>126.38030000000001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5149</v>
      </c>
      <c r="C246" s="211" t="s">
        <v>1551</v>
      </c>
      <c r="D246" s="8" t="s">
        <v>5150</v>
      </c>
      <c r="E246" s="8" t="s">
        <v>5151</v>
      </c>
      <c r="F246" s="8" t="s">
        <v>5152</v>
      </c>
      <c r="G246" s="8"/>
      <c r="H246" s="8"/>
      <c r="I246" s="8"/>
      <c r="J246" s="8"/>
      <c r="K246" s="8"/>
      <c r="L246" s="8"/>
      <c r="M246" s="334" t="s">
        <v>63</v>
      </c>
      <c r="N246" s="333">
        <v>126.38760000000001</v>
      </c>
      <c r="O246" s="8">
        <v>126.38760000000001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5153</v>
      </c>
      <c r="C247" s="211" t="s">
        <v>1557</v>
      </c>
      <c r="D247" s="8" t="s">
        <v>5154</v>
      </c>
      <c r="E247" s="8" t="s">
        <v>5155</v>
      </c>
      <c r="F247" s="8" t="s">
        <v>5156</v>
      </c>
      <c r="G247" s="8"/>
      <c r="H247" s="8"/>
      <c r="I247" s="8"/>
      <c r="J247" s="8"/>
      <c r="K247" s="8"/>
      <c r="L247" s="8"/>
      <c r="M247" s="334" t="s">
        <v>63</v>
      </c>
      <c r="N247" s="333">
        <v>126.3524</v>
      </c>
      <c r="O247" s="8">
        <v>126.3524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5157</v>
      </c>
      <c r="C248" s="211" t="s">
        <v>1563</v>
      </c>
      <c r="D248" s="8" t="s">
        <v>5158</v>
      </c>
      <c r="E248" s="8" t="s">
        <v>5159</v>
      </c>
      <c r="F248" s="8" t="s">
        <v>5160</v>
      </c>
      <c r="G248" s="8"/>
      <c r="H248" s="8"/>
      <c r="I248" s="8"/>
      <c r="J248" s="8"/>
      <c r="K248" s="8"/>
      <c r="L248" s="8"/>
      <c r="M248" s="334" t="s">
        <v>63</v>
      </c>
      <c r="N248" s="333">
        <v>126.3236</v>
      </c>
      <c r="O248" s="8">
        <v>126.3236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5161</v>
      </c>
      <c r="C249" s="211" t="s">
        <v>1569</v>
      </c>
      <c r="D249" s="8" t="s">
        <v>5162</v>
      </c>
      <c r="E249" s="8" t="s">
        <v>5163</v>
      </c>
      <c r="F249" s="8" t="s">
        <v>5164</v>
      </c>
      <c r="G249" s="8"/>
      <c r="H249" s="8"/>
      <c r="I249" s="8"/>
      <c r="J249" s="8"/>
      <c r="K249" s="8"/>
      <c r="L249" s="8"/>
      <c r="M249" s="334" t="s">
        <v>63</v>
      </c>
      <c r="N249" s="333">
        <v>126.3472</v>
      </c>
      <c r="O249" s="8">
        <v>126.3472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5165</v>
      </c>
      <c r="C250" s="211" t="s">
        <v>1575</v>
      </c>
      <c r="D250" s="8" t="s">
        <v>5166</v>
      </c>
      <c r="E250" s="8" t="s">
        <v>5167</v>
      </c>
      <c r="F250" s="8" t="s">
        <v>5168</v>
      </c>
      <c r="G250" s="8"/>
      <c r="H250" s="8"/>
      <c r="I250" s="8"/>
      <c r="J250" s="8"/>
      <c r="K250" s="8"/>
      <c r="L250" s="8"/>
      <c r="M250" s="334" t="s">
        <v>63</v>
      </c>
      <c r="N250" s="333">
        <v>126.3837</v>
      </c>
      <c r="O250" s="8">
        <v>126.3837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5169</v>
      </c>
      <c r="C251" s="211" t="s">
        <v>1581</v>
      </c>
      <c r="D251" s="8" t="s">
        <v>5170</v>
      </c>
      <c r="E251" s="8" t="s">
        <v>5171</v>
      </c>
      <c r="F251" s="8" t="s">
        <v>5172</v>
      </c>
      <c r="G251" s="8"/>
      <c r="H251" s="8"/>
      <c r="I251" s="8"/>
      <c r="J251" s="8"/>
      <c r="K251" s="8"/>
      <c r="L251" s="8"/>
      <c r="M251" s="334" t="s">
        <v>63</v>
      </c>
      <c r="N251" s="333">
        <v>126.37479999999999</v>
      </c>
      <c r="O251" s="8">
        <v>126.37479999999999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5173</v>
      </c>
      <c r="C252" s="211" t="s">
        <v>1587</v>
      </c>
      <c r="D252" s="8" t="s">
        <v>5174</v>
      </c>
      <c r="E252" s="8" t="s">
        <v>5175</v>
      </c>
      <c r="F252" s="8" t="s">
        <v>5176</v>
      </c>
      <c r="G252" s="8"/>
      <c r="H252" s="8"/>
      <c r="I252" s="8"/>
      <c r="J252" s="8"/>
      <c r="K252" s="8"/>
      <c r="L252" s="8"/>
      <c r="M252" s="334" t="s">
        <v>63</v>
      </c>
      <c r="N252" s="333">
        <v>126.3541</v>
      </c>
      <c r="O252" s="8">
        <v>126.3541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5177</v>
      </c>
      <c r="C253" s="211" t="s">
        <v>1593</v>
      </c>
      <c r="D253" s="8" t="s">
        <v>5178</v>
      </c>
      <c r="E253" s="8" t="s">
        <v>5179</v>
      </c>
      <c r="F253" s="8" t="s">
        <v>5180</v>
      </c>
      <c r="G253" s="8"/>
      <c r="H253" s="8"/>
      <c r="I253" s="8"/>
      <c r="J253" s="8"/>
      <c r="K253" s="8"/>
      <c r="L253" s="8"/>
      <c r="M253" s="334" t="s">
        <v>63</v>
      </c>
      <c r="N253" s="333">
        <v>106.44499999999999</v>
      </c>
      <c r="O253" s="8">
        <v>106.44499999999999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5181</v>
      </c>
      <c r="C254" s="211" t="s">
        <v>1600</v>
      </c>
      <c r="D254" s="8" t="s">
        <v>5182</v>
      </c>
      <c r="E254" s="8" t="s">
        <v>5183</v>
      </c>
      <c r="F254" s="8" t="s">
        <v>5184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5185</v>
      </c>
      <c r="C255" s="211" t="s">
        <v>1606</v>
      </c>
      <c r="D255" s="8" t="s">
        <v>5186</v>
      </c>
      <c r="E255" s="8" t="s">
        <v>5187</v>
      </c>
      <c r="F255" s="8" t="s">
        <v>5188</v>
      </c>
      <c r="G255" s="8"/>
      <c r="H255" s="8"/>
      <c r="I255" s="8"/>
      <c r="J255" s="8"/>
      <c r="K255" s="8"/>
      <c r="L255" s="8"/>
      <c r="M255" s="334" t="s">
        <v>63</v>
      </c>
      <c r="N255" s="333">
        <v>106.4434</v>
      </c>
      <c r="O255" s="8">
        <v>106.4434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5189</v>
      </c>
      <c r="C256" s="211" t="s">
        <v>1612</v>
      </c>
      <c r="D256" s="8" t="s">
        <v>5190</v>
      </c>
      <c r="E256" s="8" t="s">
        <v>5191</v>
      </c>
      <c r="F256" s="8" t="s">
        <v>5192</v>
      </c>
      <c r="G256" s="8"/>
      <c r="H256" s="8"/>
      <c r="I256" s="8"/>
      <c r="J256" s="8"/>
      <c r="K256" s="8"/>
      <c r="L256" s="8"/>
      <c r="M256" s="334" t="s">
        <v>63</v>
      </c>
      <c r="N256" s="333">
        <v>106.4567</v>
      </c>
      <c r="O256" s="8">
        <v>106.4567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5193</v>
      </c>
      <c r="C257" s="211" t="s">
        <v>1618</v>
      </c>
      <c r="D257" s="8" t="s">
        <v>5194</v>
      </c>
      <c r="E257" s="8" t="s">
        <v>5195</v>
      </c>
      <c r="F257" s="8" t="s">
        <v>5196</v>
      </c>
      <c r="G257" s="8"/>
      <c r="H257" s="8"/>
      <c r="I257" s="8"/>
      <c r="J257" s="8"/>
      <c r="K257" s="8"/>
      <c r="L257" s="8"/>
      <c r="M257" s="334" t="s">
        <v>63</v>
      </c>
      <c r="N257" s="333">
        <v>106.44499999999999</v>
      </c>
      <c r="O257" s="8">
        <v>106.44499999999999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5197</v>
      </c>
      <c r="C258" s="211" t="s">
        <v>1624</v>
      </c>
      <c r="D258" s="8" t="s">
        <v>5198</v>
      </c>
      <c r="E258" s="8" t="s">
        <v>5199</v>
      </c>
      <c r="F258" s="8" t="s">
        <v>5200</v>
      </c>
      <c r="G258" s="8"/>
      <c r="H258" s="8"/>
      <c r="I258" s="8"/>
      <c r="J258" s="8"/>
      <c r="K258" s="8"/>
      <c r="L258" s="8"/>
      <c r="M258" s="334" t="s">
        <v>63</v>
      </c>
      <c r="N258" s="333">
        <v>106.4513</v>
      </c>
      <c r="O258" s="8">
        <v>106.4513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5201</v>
      </c>
      <c r="C259" s="211" t="s">
        <v>1630</v>
      </c>
      <c r="D259" s="8" t="s">
        <v>5202</v>
      </c>
      <c r="E259" s="8" t="s">
        <v>5203</v>
      </c>
      <c r="F259" s="8" t="s">
        <v>5204</v>
      </c>
      <c r="G259" s="8"/>
      <c r="H259" s="8"/>
      <c r="I259" s="8"/>
      <c r="J259" s="8"/>
      <c r="K259" s="8"/>
      <c r="L259" s="8"/>
      <c r="M259" s="334" t="s">
        <v>63</v>
      </c>
      <c r="N259" s="333">
        <v>106.4567</v>
      </c>
      <c r="O259" s="8">
        <v>106.4567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5205</v>
      </c>
      <c r="C260" s="211" t="s">
        <v>1636</v>
      </c>
      <c r="D260" s="8" t="s">
        <v>5206</v>
      </c>
      <c r="E260" s="8" t="s">
        <v>5207</v>
      </c>
      <c r="F260" s="8" t="s">
        <v>5208</v>
      </c>
      <c r="G260" s="8"/>
      <c r="H260" s="8"/>
      <c r="I260" s="8"/>
      <c r="J260" s="8"/>
      <c r="K260" s="8"/>
      <c r="L260" s="8"/>
      <c r="M260" s="334" t="s">
        <v>63</v>
      </c>
      <c r="N260" s="333">
        <v>106.4581</v>
      </c>
      <c r="O260" s="8">
        <v>106.4581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5209</v>
      </c>
      <c r="C261" s="211" t="s">
        <v>1642</v>
      </c>
      <c r="D261" s="8" t="s">
        <v>5210</v>
      </c>
      <c r="E261" s="8" t="s">
        <v>5211</v>
      </c>
      <c r="F261" s="8" t="s">
        <v>5212</v>
      </c>
      <c r="G261" s="8"/>
      <c r="H261" s="8"/>
      <c r="I261" s="8"/>
      <c r="J261" s="8"/>
      <c r="K261" s="8"/>
      <c r="L261" s="8"/>
      <c r="M261" s="334" t="s">
        <v>63</v>
      </c>
      <c r="N261" s="333">
        <v>123.67230000000001</v>
      </c>
      <c r="O261" s="8">
        <v>123.67230000000001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5213</v>
      </c>
      <c r="C262" s="211" t="s">
        <v>1649</v>
      </c>
      <c r="D262" s="8" t="s">
        <v>5214</v>
      </c>
      <c r="E262" s="8" t="s">
        <v>5215</v>
      </c>
      <c r="F262" s="8" t="s">
        <v>5216</v>
      </c>
      <c r="G262" s="8"/>
      <c r="H262" s="8"/>
      <c r="I262" s="8"/>
      <c r="J262" s="8"/>
      <c r="K262" s="8"/>
      <c r="L262" s="8"/>
      <c r="M262" s="334" t="s">
        <v>63</v>
      </c>
      <c r="N262" s="333">
        <v>123.6176</v>
      </c>
      <c r="O262" s="8">
        <v>123.6176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5217</v>
      </c>
      <c r="C263" s="211" t="s">
        <v>1655</v>
      </c>
      <c r="D263" s="8" t="s">
        <v>5218</v>
      </c>
      <c r="E263" s="8" t="s">
        <v>5219</v>
      </c>
      <c r="F263" s="8" t="s">
        <v>5220</v>
      </c>
      <c r="G263" s="8"/>
      <c r="H263" s="8"/>
      <c r="I263" s="8"/>
      <c r="J263" s="8"/>
      <c r="K263" s="8"/>
      <c r="L263" s="8"/>
      <c r="M263" s="334" t="s">
        <v>63</v>
      </c>
      <c r="N263" s="333">
        <v>123.6568</v>
      </c>
      <c r="O263" s="8">
        <v>123.6568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5221</v>
      </c>
      <c r="C264" s="211" t="s">
        <v>1661</v>
      </c>
      <c r="D264" s="8" t="s">
        <v>5222</v>
      </c>
      <c r="E264" s="8" t="s">
        <v>5223</v>
      </c>
      <c r="F264" s="8" t="s">
        <v>5224</v>
      </c>
      <c r="G264" s="8"/>
      <c r="H264" s="8"/>
      <c r="I264" s="8"/>
      <c r="J264" s="8"/>
      <c r="K264" s="8"/>
      <c r="L264" s="8"/>
      <c r="M264" s="334" t="s">
        <v>63</v>
      </c>
      <c r="N264" s="333">
        <v>123.6503</v>
      </c>
      <c r="O264" s="8">
        <v>123.6503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5225</v>
      </c>
      <c r="C265" s="211" t="s">
        <v>1667</v>
      </c>
      <c r="D265" s="8" t="s">
        <v>5226</v>
      </c>
      <c r="E265" s="8" t="s">
        <v>5227</v>
      </c>
      <c r="F265" s="8" t="s">
        <v>5228</v>
      </c>
      <c r="G265" s="8"/>
      <c r="H265" s="8"/>
      <c r="I265" s="8"/>
      <c r="J265" s="8"/>
      <c r="K265" s="8"/>
      <c r="L265" s="8"/>
      <c r="M265" s="334" t="s">
        <v>63</v>
      </c>
      <c r="N265" s="333">
        <v>123.682</v>
      </c>
      <c r="O265" s="8">
        <v>123.682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5229</v>
      </c>
      <c r="C266" s="211" t="s">
        <v>1673</v>
      </c>
      <c r="D266" s="8" t="s">
        <v>5230</v>
      </c>
      <c r="E266" s="8" t="s">
        <v>5231</v>
      </c>
      <c r="F266" s="8" t="s">
        <v>5232</v>
      </c>
      <c r="G266" s="8"/>
      <c r="H266" s="8"/>
      <c r="I266" s="8"/>
      <c r="J266" s="8"/>
      <c r="K266" s="8"/>
      <c r="L266" s="8"/>
      <c r="M266" s="334" t="s">
        <v>63</v>
      </c>
      <c r="N266" s="333">
        <v>123.6343</v>
      </c>
      <c r="O266" s="8">
        <v>123.6343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5233</v>
      </c>
      <c r="C267" s="211" t="s">
        <v>1679</v>
      </c>
      <c r="D267" s="8" t="s">
        <v>5234</v>
      </c>
      <c r="E267" s="8" t="s">
        <v>5235</v>
      </c>
      <c r="F267" s="8" t="s">
        <v>5236</v>
      </c>
      <c r="G267" s="8"/>
      <c r="H267" s="8"/>
      <c r="I267" s="8"/>
      <c r="J267" s="8"/>
      <c r="K267" s="8"/>
      <c r="L267" s="8"/>
      <c r="M267" s="334" t="s">
        <v>63</v>
      </c>
      <c r="N267" s="333">
        <v>123.6348</v>
      </c>
      <c r="O267" s="8">
        <v>123.6348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5237</v>
      </c>
      <c r="C268" s="211" t="s">
        <v>1685</v>
      </c>
      <c r="D268" s="8" t="s">
        <v>5238</v>
      </c>
      <c r="E268" s="8" t="s">
        <v>5239</v>
      </c>
      <c r="F268" s="8" t="s">
        <v>5240</v>
      </c>
      <c r="G268" s="8"/>
      <c r="H268" s="8"/>
      <c r="I268" s="8"/>
      <c r="J268" s="8"/>
      <c r="K268" s="8"/>
      <c r="L268" s="8"/>
      <c r="M268" s="334" t="s">
        <v>63</v>
      </c>
      <c r="N268" s="333">
        <v>123.67659999999999</v>
      </c>
      <c r="O268" s="8">
        <v>123.67659999999999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5241</v>
      </c>
      <c r="C269" s="211" t="s">
        <v>1691</v>
      </c>
      <c r="D269" s="8" t="s">
        <v>5242</v>
      </c>
      <c r="E269" s="8" t="s">
        <v>5243</v>
      </c>
      <c r="F269" s="8" t="s">
        <v>5244</v>
      </c>
      <c r="G269" s="8"/>
      <c r="H269" s="8"/>
      <c r="I269" s="8"/>
      <c r="J269" s="8"/>
      <c r="K269" s="8"/>
      <c r="L269" s="8"/>
      <c r="M269" s="334" t="s">
        <v>63</v>
      </c>
      <c r="N269" s="333">
        <v>117.0565</v>
      </c>
      <c r="O269" s="8">
        <v>117.0565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5245</v>
      </c>
      <c r="C270" s="211" t="s">
        <v>1698</v>
      </c>
      <c r="D270" s="8" t="s">
        <v>5246</v>
      </c>
      <c r="E270" s="8" t="s">
        <v>5247</v>
      </c>
      <c r="F270" s="8" t="s">
        <v>5248</v>
      </c>
      <c r="G270" s="8"/>
      <c r="H270" s="8"/>
      <c r="I270" s="8"/>
      <c r="J270" s="8"/>
      <c r="K270" s="8"/>
      <c r="L270" s="8"/>
      <c r="M270" s="334" t="s">
        <v>63</v>
      </c>
      <c r="N270" s="333">
        <v>117.0391</v>
      </c>
      <c r="O270" s="8">
        <v>117.0391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5249</v>
      </c>
      <c r="C271" s="211" t="s">
        <v>1704</v>
      </c>
      <c r="D271" s="8" t="s">
        <v>5250</v>
      </c>
      <c r="E271" s="8" t="s">
        <v>5251</v>
      </c>
      <c r="F271" s="8" t="s">
        <v>5252</v>
      </c>
      <c r="G271" s="8"/>
      <c r="H271" s="8"/>
      <c r="I271" s="8"/>
      <c r="J271" s="8"/>
      <c r="K271" s="8"/>
      <c r="L271" s="8"/>
      <c r="M271" s="334" t="s">
        <v>63</v>
      </c>
      <c r="N271" s="333">
        <v>117.054</v>
      </c>
      <c r="O271" s="8">
        <v>117.054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5253</v>
      </c>
      <c r="C272" s="211" t="s">
        <v>1710</v>
      </c>
      <c r="D272" s="8" t="s">
        <v>5254</v>
      </c>
      <c r="E272" s="8" t="s">
        <v>5255</v>
      </c>
      <c r="F272" s="8" t="s">
        <v>5256</v>
      </c>
      <c r="G272" s="8"/>
      <c r="H272" s="8"/>
      <c r="I272" s="8"/>
      <c r="J272" s="8"/>
      <c r="K272" s="8"/>
      <c r="L272" s="8"/>
      <c r="M272" s="334" t="s">
        <v>63</v>
      </c>
      <c r="N272" s="333">
        <v>117.0659</v>
      </c>
      <c r="O272" s="8">
        <v>117.0659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5257</v>
      </c>
      <c r="C273" s="211" t="s">
        <v>1716</v>
      </c>
      <c r="D273" s="8" t="s">
        <v>5258</v>
      </c>
      <c r="E273" s="8" t="s">
        <v>5259</v>
      </c>
      <c r="F273" s="8" t="s">
        <v>5260</v>
      </c>
      <c r="G273" s="8"/>
      <c r="H273" s="8"/>
      <c r="I273" s="8"/>
      <c r="J273" s="8"/>
      <c r="K273" s="8"/>
      <c r="L273" s="8"/>
      <c r="M273" s="334" t="s">
        <v>63</v>
      </c>
      <c r="N273" s="333">
        <v>117.0573</v>
      </c>
      <c r="O273" s="8">
        <v>117.0573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5261</v>
      </c>
      <c r="C274" s="211" t="s">
        <v>1722</v>
      </c>
      <c r="D274" s="8" t="s">
        <v>5262</v>
      </c>
      <c r="E274" s="8" t="s">
        <v>5263</v>
      </c>
      <c r="F274" s="8" t="s">
        <v>5264</v>
      </c>
      <c r="G274" s="8"/>
      <c r="H274" s="8"/>
      <c r="I274" s="8"/>
      <c r="J274" s="8"/>
      <c r="K274" s="8"/>
      <c r="L274" s="8"/>
      <c r="M274" s="334" t="s">
        <v>63</v>
      </c>
      <c r="N274" s="333">
        <v>117.0707</v>
      </c>
      <c r="O274" s="8">
        <v>117.0707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5265</v>
      </c>
      <c r="C275" s="211" t="s">
        <v>1728</v>
      </c>
      <c r="D275" s="8" t="s">
        <v>5266</v>
      </c>
      <c r="E275" s="8" t="s">
        <v>5267</v>
      </c>
      <c r="F275" s="8" t="s">
        <v>5268</v>
      </c>
      <c r="G275" s="8"/>
      <c r="H275" s="8"/>
      <c r="I275" s="8"/>
      <c r="J275" s="8"/>
      <c r="K275" s="8"/>
      <c r="L275" s="8"/>
      <c r="M275" s="334" t="s">
        <v>63</v>
      </c>
      <c r="N275" s="333">
        <v>117.0102</v>
      </c>
      <c r="O275" s="8">
        <v>117.0102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5269</v>
      </c>
      <c r="C276" s="211" t="s">
        <v>1734</v>
      </c>
      <c r="D276" s="8" t="s">
        <v>5270</v>
      </c>
      <c r="E276" s="8" t="s">
        <v>5271</v>
      </c>
      <c r="F276" s="8" t="s">
        <v>5272</v>
      </c>
      <c r="G276" s="8"/>
      <c r="H276" s="8"/>
      <c r="I276" s="8"/>
      <c r="J276" s="8"/>
      <c r="K276" s="8"/>
      <c r="L276" s="8"/>
      <c r="M276" s="334" t="s">
        <v>63</v>
      </c>
      <c r="N276" s="333">
        <v>117.0474</v>
      </c>
      <c r="O276" s="8">
        <v>117.0474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5273</v>
      </c>
      <c r="C277" s="211" t="s">
        <v>1740</v>
      </c>
      <c r="D277" s="8" t="s">
        <v>5274</v>
      </c>
      <c r="E277" s="8" t="s">
        <v>5275</v>
      </c>
      <c r="F277" s="8" t="s">
        <v>5276</v>
      </c>
      <c r="G277" s="8"/>
      <c r="H277" s="8"/>
      <c r="I277" s="8"/>
      <c r="J277" s="8"/>
      <c r="K277" s="8"/>
      <c r="L277" s="8"/>
      <c r="M277" s="334" t="s">
        <v>63</v>
      </c>
      <c r="N277" s="333">
        <v>100.054</v>
      </c>
      <c r="O277" s="8">
        <v>100.054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5277</v>
      </c>
      <c r="C278" s="211" t="s">
        <v>1747</v>
      </c>
      <c r="D278" s="8" t="s">
        <v>5278</v>
      </c>
      <c r="E278" s="8" t="s">
        <v>5279</v>
      </c>
      <c r="F278" s="8" t="s">
        <v>5280</v>
      </c>
      <c r="G278" s="8"/>
      <c r="H278" s="8"/>
      <c r="I278" s="8"/>
      <c r="J278" s="8"/>
      <c r="K278" s="8"/>
      <c r="L278" s="8"/>
      <c r="M278" s="334" t="s">
        <v>63</v>
      </c>
      <c r="N278" s="333">
        <v>100.0508</v>
      </c>
      <c r="O278" s="8">
        <v>100.0508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5281</v>
      </c>
      <c r="C279" s="211" t="s">
        <v>1753</v>
      </c>
      <c r="D279" s="8" t="s">
        <v>5282</v>
      </c>
      <c r="E279" s="8" t="s">
        <v>5283</v>
      </c>
      <c r="F279" s="8" t="s">
        <v>5284</v>
      </c>
      <c r="G279" s="8"/>
      <c r="H279" s="8"/>
      <c r="I279" s="8"/>
      <c r="J279" s="8"/>
      <c r="K279" s="8"/>
      <c r="L279" s="8"/>
      <c r="M279" s="334" t="s">
        <v>63</v>
      </c>
      <c r="N279" s="333">
        <v>100.05240000000001</v>
      </c>
      <c r="O279" s="8">
        <v>100.05240000000001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5285</v>
      </c>
      <c r="C280" s="211" t="s">
        <v>1759</v>
      </c>
      <c r="D280" s="8" t="s">
        <v>5286</v>
      </c>
      <c r="E280" s="8" t="s">
        <v>5287</v>
      </c>
      <c r="F280" s="8" t="s">
        <v>5288</v>
      </c>
      <c r="G280" s="8"/>
      <c r="H280" s="8"/>
      <c r="I280" s="8"/>
      <c r="J280" s="8"/>
      <c r="K280" s="8"/>
      <c r="L280" s="8"/>
      <c r="M280" s="334" t="s">
        <v>63</v>
      </c>
      <c r="N280" s="333">
        <v>100.0454</v>
      </c>
      <c r="O280" s="8">
        <v>100.0454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5289</v>
      </c>
      <c r="C281" s="211" t="s">
        <v>1765</v>
      </c>
      <c r="D281" s="8" t="s">
        <v>5290</v>
      </c>
      <c r="E281" s="8" t="s">
        <v>5291</v>
      </c>
      <c r="F281" s="8" t="s">
        <v>5292</v>
      </c>
      <c r="G281" s="8"/>
      <c r="H281" s="8"/>
      <c r="I281" s="8"/>
      <c r="J281" s="8"/>
      <c r="K281" s="8"/>
      <c r="L281" s="8"/>
      <c r="M281" s="334" t="s">
        <v>63</v>
      </c>
      <c r="N281" s="333">
        <v>100.0412</v>
      </c>
      <c r="O281" s="8">
        <v>100.0412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5293</v>
      </c>
      <c r="C282" s="211" t="s">
        <v>1771</v>
      </c>
      <c r="D282" s="8" t="s">
        <v>5294</v>
      </c>
      <c r="E282" s="8" t="s">
        <v>5295</v>
      </c>
      <c r="F282" s="8" t="s">
        <v>5296</v>
      </c>
      <c r="G282" s="8"/>
      <c r="H282" s="8"/>
      <c r="I282" s="8"/>
      <c r="J282" s="8"/>
      <c r="K282" s="8"/>
      <c r="L282" s="8"/>
      <c r="M282" s="334" t="s">
        <v>63</v>
      </c>
      <c r="N282" s="333">
        <v>100.04949999999999</v>
      </c>
      <c r="O282" s="8">
        <v>100.04949999999999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5297</v>
      </c>
      <c r="C283" s="211" t="s">
        <v>1777</v>
      </c>
      <c r="D283" s="8" t="s">
        <v>5298</v>
      </c>
      <c r="E283" s="8" t="s">
        <v>5299</v>
      </c>
      <c r="F283" s="8" t="s">
        <v>5300</v>
      </c>
      <c r="G283" s="8"/>
      <c r="H283" s="8"/>
      <c r="I283" s="8"/>
      <c r="J283" s="8"/>
      <c r="K283" s="8"/>
      <c r="L283" s="8"/>
      <c r="M283" s="334" t="s">
        <v>63</v>
      </c>
      <c r="N283" s="333">
        <v>100.05670000000001</v>
      </c>
      <c r="O283" s="8">
        <v>100.05670000000001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5301</v>
      </c>
      <c r="C284" s="211" t="s">
        <v>1783</v>
      </c>
      <c r="D284" s="8" t="s">
        <v>5302</v>
      </c>
      <c r="E284" s="8" t="s">
        <v>5303</v>
      </c>
      <c r="F284" s="8" t="s">
        <v>5304</v>
      </c>
      <c r="G284" s="8"/>
      <c r="H284" s="8"/>
      <c r="I284" s="8"/>
      <c r="J284" s="8"/>
      <c r="K284" s="8"/>
      <c r="L284" s="8"/>
      <c r="M284" s="334" t="s">
        <v>63</v>
      </c>
      <c r="N284" s="333">
        <v>100.0594</v>
      </c>
      <c r="O284" s="8">
        <v>100.0594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5305</v>
      </c>
      <c r="C285" s="211" t="s">
        <v>1789</v>
      </c>
      <c r="D285" s="8" t="s">
        <v>5306</v>
      </c>
      <c r="E285" s="8" t="s">
        <v>5307</v>
      </c>
      <c r="F285" s="8" t="s">
        <v>5308</v>
      </c>
      <c r="G285" s="8"/>
      <c r="H285" s="8"/>
      <c r="I285" s="8"/>
      <c r="J285" s="8"/>
      <c r="K285" s="8"/>
      <c r="L285" s="8"/>
      <c r="M285" s="334" t="s">
        <v>63</v>
      </c>
      <c r="N285" s="333">
        <v>143.23099999999999</v>
      </c>
      <c r="O285" s="8">
        <v>143.23099999999999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5309</v>
      </c>
      <c r="C286" s="211" t="s">
        <v>1796</v>
      </c>
      <c r="D286" s="8" t="s">
        <v>5310</v>
      </c>
      <c r="E286" s="8" t="s">
        <v>5311</v>
      </c>
      <c r="F286" s="8" t="s">
        <v>5312</v>
      </c>
      <c r="G286" s="8"/>
      <c r="H286" s="8"/>
      <c r="I286" s="8"/>
      <c r="J286" s="8"/>
      <c r="K286" s="8"/>
      <c r="L286" s="8"/>
      <c r="M286" s="334" t="s">
        <v>63</v>
      </c>
      <c r="N286" s="333">
        <v>143.2841</v>
      </c>
      <c r="O286" s="8">
        <v>143.2841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5313</v>
      </c>
      <c r="C287" s="211" t="s">
        <v>1802</v>
      </c>
      <c r="D287" s="8" t="s">
        <v>5314</v>
      </c>
      <c r="E287" s="8" t="s">
        <v>5315</v>
      </c>
      <c r="F287" s="8" t="s">
        <v>5316</v>
      </c>
      <c r="G287" s="8"/>
      <c r="H287" s="8"/>
      <c r="I287" s="8"/>
      <c r="J287" s="8"/>
      <c r="K287" s="8"/>
      <c r="L287" s="8"/>
      <c r="M287" s="334" t="s">
        <v>63</v>
      </c>
      <c r="N287" s="333">
        <v>143.21459999999999</v>
      </c>
      <c r="O287" s="8">
        <v>143.21459999999999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5317</v>
      </c>
      <c r="C288" s="211" t="s">
        <v>1808</v>
      </c>
      <c r="D288" s="8" t="s">
        <v>5318</v>
      </c>
      <c r="E288" s="8" t="s">
        <v>5319</v>
      </c>
      <c r="F288" s="8" t="s">
        <v>5320</v>
      </c>
      <c r="G288" s="8"/>
      <c r="H288" s="8"/>
      <c r="I288" s="8"/>
      <c r="J288" s="8"/>
      <c r="K288" s="8"/>
      <c r="L288" s="8"/>
      <c r="M288" s="334" t="s">
        <v>63</v>
      </c>
      <c r="N288" s="333">
        <v>143.25700000000001</v>
      </c>
      <c r="O288" s="8">
        <v>143.25700000000001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5321</v>
      </c>
      <c r="C289" s="211" t="s">
        <v>1814</v>
      </c>
      <c r="D289" s="8" t="s">
        <v>5322</v>
      </c>
      <c r="E289" s="8" t="s">
        <v>5323</v>
      </c>
      <c r="F289" s="8" t="s">
        <v>5324</v>
      </c>
      <c r="G289" s="8"/>
      <c r="H289" s="8"/>
      <c r="I289" s="8"/>
      <c r="J289" s="8"/>
      <c r="K289" s="8"/>
      <c r="L289" s="8"/>
      <c r="M289" s="334" t="s">
        <v>63</v>
      </c>
      <c r="N289" s="333">
        <v>143.21960000000001</v>
      </c>
      <c r="O289" s="8">
        <v>143.21960000000001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5325</v>
      </c>
      <c r="C290" s="211" t="s">
        <v>1820</v>
      </c>
      <c r="D290" s="8" t="s">
        <v>5326</v>
      </c>
      <c r="E290" s="8" t="s">
        <v>5327</v>
      </c>
      <c r="F290" s="8" t="s">
        <v>5328</v>
      </c>
      <c r="G290" s="8"/>
      <c r="H290" s="8"/>
      <c r="I290" s="8"/>
      <c r="J290" s="8"/>
      <c r="K290" s="8"/>
      <c r="L290" s="8"/>
      <c r="M290" s="334" t="s">
        <v>63</v>
      </c>
      <c r="N290" s="333">
        <v>143.26849999999999</v>
      </c>
      <c r="O290" s="8">
        <v>143.26849999999999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5329</v>
      </c>
      <c r="C291" s="211" t="s">
        <v>1826</v>
      </c>
      <c r="D291" s="8" t="s">
        <v>5330</v>
      </c>
      <c r="E291" s="8" t="s">
        <v>5331</v>
      </c>
      <c r="F291" s="8" t="s">
        <v>5332</v>
      </c>
      <c r="G291" s="8"/>
      <c r="H291" s="8"/>
      <c r="I291" s="8"/>
      <c r="J291" s="8"/>
      <c r="K291" s="8"/>
      <c r="L291" s="8"/>
      <c r="M291" s="334" t="s">
        <v>63</v>
      </c>
      <c r="N291" s="333">
        <v>143.2397</v>
      </c>
      <c r="O291" s="8">
        <v>143.2397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5333</v>
      </c>
      <c r="C292" s="211" t="s">
        <v>1832</v>
      </c>
      <c r="D292" s="8" t="s">
        <v>5334</v>
      </c>
      <c r="E292" s="8" t="s">
        <v>5335</v>
      </c>
      <c r="F292" s="8" t="s">
        <v>5336</v>
      </c>
      <c r="G292" s="8"/>
      <c r="H292" s="8"/>
      <c r="I292" s="8"/>
      <c r="J292" s="8"/>
      <c r="K292" s="8"/>
      <c r="L292" s="8"/>
      <c r="M292" s="334" t="s">
        <v>63</v>
      </c>
      <c r="N292" s="333">
        <v>143.25839999999999</v>
      </c>
      <c r="O292" s="8">
        <v>143.25839999999999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5337</v>
      </c>
      <c r="C293" s="211" t="s">
        <v>1838</v>
      </c>
      <c r="D293" s="8" t="s">
        <v>5338</v>
      </c>
      <c r="E293" s="8" t="s">
        <v>5339</v>
      </c>
      <c r="F293" s="8" t="s">
        <v>5340</v>
      </c>
      <c r="G293" s="8"/>
      <c r="H293" s="8"/>
      <c r="I293" s="8"/>
      <c r="J293" s="8"/>
      <c r="K293" s="8"/>
      <c r="L293" s="8"/>
      <c r="M293" s="334" t="s">
        <v>63</v>
      </c>
      <c r="N293" s="333">
        <v>253.55080000000001</v>
      </c>
      <c r="O293" s="8">
        <v>253.55080000000001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5341</v>
      </c>
      <c r="C294" s="211" t="s">
        <v>1845</v>
      </c>
      <c r="D294" s="8" t="s">
        <v>5342</v>
      </c>
      <c r="E294" s="8" t="s">
        <v>5343</v>
      </c>
      <c r="F294" s="8" t="s">
        <v>5344</v>
      </c>
      <c r="G294" s="8"/>
      <c r="H294" s="8"/>
      <c r="I294" s="8"/>
      <c r="J294" s="8"/>
      <c r="K294" s="8"/>
      <c r="L294" s="8"/>
      <c r="M294" s="334" t="s">
        <v>63</v>
      </c>
      <c r="N294" s="333">
        <v>253.5427</v>
      </c>
      <c r="O294" s="8">
        <v>253.5427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5345</v>
      </c>
      <c r="C295" s="211" t="s">
        <v>1851</v>
      </c>
      <c r="D295" s="8" t="s">
        <v>5346</v>
      </c>
      <c r="E295" s="8" t="s">
        <v>5347</v>
      </c>
      <c r="F295" s="8" t="s">
        <v>5348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5349</v>
      </c>
      <c r="C296" s="211" t="s">
        <v>1857</v>
      </c>
      <c r="D296" s="8" t="s">
        <v>5350</v>
      </c>
      <c r="E296" s="8" t="s">
        <v>5351</v>
      </c>
      <c r="F296" s="8" t="s">
        <v>5352</v>
      </c>
      <c r="G296" s="8"/>
      <c r="H296" s="8"/>
      <c r="I296" s="8"/>
      <c r="J296" s="8"/>
      <c r="K296" s="8"/>
      <c r="L296" s="8"/>
      <c r="M296" s="334" t="s">
        <v>63</v>
      </c>
      <c r="N296" s="333">
        <v>253.5513</v>
      </c>
      <c r="O296" s="8">
        <v>253.5513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5353</v>
      </c>
      <c r="C297" s="211" t="s">
        <v>1863</v>
      </c>
      <c r="D297" s="8" t="s">
        <v>5354</v>
      </c>
      <c r="E297" s="8" t="s">
        <v>5355</v>
      </c>
      <c r="F297" s="8" t="s">
        <v>5356</v>
      </c>
      <c r="G297" s="8"/>
      <c r="H297" s="8"/>
      <c r="I297" s="8"/>
      <c r="J297" s="8"/>
      <c r="K297" s="8"/>
      <c r="L297" s="8"/>
      <c r="M297" s="334" t="s">
        <v>63</v>
      </c>
      <c r="N297" s="333">
        <v>253.5504</v>
      </c>
      <c r="O297" s="8">
        <v>253.5504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5357</v>
      </c>
      <c r="C298" s="211" t="s">
        <v>1869</v>
      </c>
      <c r="D298" s="8" t="s">
        <v>5358</v>
      </c>
      <c r="E298" s="8" t="s">
        <v>5359</v>
      </c>
      <c r="F298" s="8" t="s">
        <v>5360</v>
      </c>
      <c r="G298" s="8"/>
      <c r="H298" s="8"/>
      <c r="I298" s="8"/>
      <c r="J298" s="8"/>
      <c r="K298" s="8"/>
      <c r="L298" s="8"/>
      <c r="M298" s="334" t="s">
        <v>63</v>
      </c>
      <c r="N298" s="333">
        <v>253.55879999999999</v>
      </c>
      <c r="O298" s="8">
        <v>253.55879999999999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5361</v>
      </c>
      <c r="C299" s="211" t="s">
        <v>1875</v>
      </c>
      <c r="D299" s="8" t="s">
        <v>5362</v>
      </c>
      <c r="E299" s="8" t="s">
        <v>5363</v>
      </c>
      <c r="F299" s="8" t="s">
        <v>5364</v>
      </c>
      <c r="G299" s="8"/>
      <c r="H299" s="8"/>
      <c r="I299" s="8"/>
      <c r="J299" s="8"/>
      <c r="K299" s="8"/>
      <c r="L299" s="8"/>
      <c r="M299" s="334" t="s">
        <v>63</v>
      </c>
      <c r="N299" s="333">
        <v>253.54730000000001</v>
      </c>
      <c r="O299" s="8">
        <v>253.54730000000001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5365</v>
      </c>
      <c r="C300" s="211" t="s">
        <v>1881</v>
      </c>
      <c r="D300" s="8" t="s">
        <v>5366</v>
      </c>
      <c r="E300" s="8" t="s">
        <v>5367</v>
      </c>
      <c r="F300" s="8" t="s">
        <v>5368</v>
      </c>
      <c r="G300" s="8"/>
      <c r="H300" s="8"/>
      <c r="I300" s="8"/>
      <c r="J300" s="8"/>
      <c r="K300" s="8"/>
      <c r="L300" s="8"/>
      <c r="M300" s="334" t="s">
        <v>63</v>
      </c>
      <c r="N300" s="333">
        <v>253.5523</v>
      </c>
      <c r="O300" s="8">
        <v>253.5523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5369</v>
      </c>
      <c r="C301" s="211" t="s">
        <v>1887</v>
      </c>
      <c r="D301" s="8" t="s">
        <v>5370</v>
      </c>
      <c r="E301" s="8" t="s">
        <v>5371</v>
      </c>
      <c r="F301" s="8" t="s">
        <v>5372</v>
      </c>
      <c r="G301" s="8"/>
      <c r="H301" s="8"/>
      <c r="I301" s="8"/>
      <c r="J301" s="8"/>
      <c r="K301" s="8"/>
      <c r="L301" s="8"/>
      <c r="M301" s="334" t="s">
        <v>63</v>
      </c>
      <c r="N301" s="333">
        <v>131.9401</v>
      </c>
      <c r="O301" s="8">
        <v>131.9401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5373</v>
      </c>
      <c r="C302" s="211" t="s">
        <v>1894</v>
      </c>
      <c r="D302" s="8" t="s">
        <v>5374</v>
      </c>
      <c r="E302" s="8" t="s">
        <v>5375</v>
      </c>
      <c r="F302" s="8" t="s">
        <v>5376</v>
      </c>
      <c r="G302" s="8"/>
      <c r="H302" s="8"/>
      <c r="I302" s="8"/>
      <c r="J302" s="8"/>
      <c r="K302" s="8"/>
      <c r="L302" s="8"/>
      <c r="M302" s="334" t="s">
        <v>63</v>
      </c>
      <c r="N302" s="333">
        <v>131.92449999999999</v>
      </c>
      <c r="O302" s="8">
        <v>131.92449999999999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5377</v>
      </c>
      <c r="C303" s="211" t="s">
        <v>1900</v>
      </c>
      <c r="D303" s="8" t="s">
        <v>5378</v>
      </c>
      <c r="E303" s="8" t="s">
        <v>5379</v>
      </c>
      <c r="F303" s="8" t="s">
        <v>5380</v>
      </c>
      <c r="G303" s="8"/>
      <c r="H303" s="8"/>
      <c r="I303" s="8"/>
      <c r="J303" s="8"/>
      <c r="K303" s="8"/>
      <c r="L303" s="8"/>
      <c r="M303" s="334" t="s">
        <v>63</v>
      </c>
      <c r="N303" s="333">
        <v>131.9367</v>
      </c>
      <c r="O303" s="8">
        <v>131.9367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5381</v>
      </c>
      <c r="C304" s="211" t="s">
        <v>1906</v>
      </c>
      <c r="D304" s="8" t="s">
        <v>5382</v>
      </c>
      <c r="E304" s="8" t="s">
        <v>5383</v>
      </c>
      <c r="F304" s="8" t="s">
        <v>5384</v>
      </c>
      <c r="G304" s="8"/>
      <c r="H304" s="8"/>
      <c r="I304" s="8"/>
      <c r="J304" s="8"/>
      <c r="K304" s="8"/>
      <c r="L304" s="8"/>
      <c r="M304" s="334" t="s">
        <v>63</v>
      </c>
      <c r="N304" s="333">
        <v>131.95500000000001</v>
      </c>
      <c r="O304" s="8">
        <v>131.95500000000001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5385</v>
      </c>
      <c r="C305" s="211" t="s">
        <v>1912</v>
      </c>
      <c r="D305" s="8" t="s">
        <v>5386</v>
      </c>
      <c r="E305" s="8" t="s">
        <v>5387</v>
      </c>
      <c r="F305" s="8" t="s">
        <v>5388</v>
      </c>
      <c r="G305" s="8"/>
      <c r="H305" s="8"/>
      <c r="I305" s="8"/>
      <c r="J305" s="8"/>
      <c r="K305" s="8"/>
      <c r="L305" s="8"/>
      <c r="M305" s="334" t="s">
        <v>63</v>
      </c>
      <c r="N305" s="333">
        <v>131.964</v>
      </c>
      <c r="O305" s="8">
        <v>131.964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5389</v>
      </c>
      <c r="C306" s="211" t="s">
        <v>1918</v>
      </c>
      <c r="D306" s="8" t="s">
        <v>5390</v>
      </c>
      <c r="E306" s="8" t="s">
        <v>5391</v>
      </c>
      <c r="F306" s="8" t="s">
        <v>5392</v>
      </c>
      <c r="G306" s="8"/>
      <c r="H306" s="8"/>
      <c r="I306" s="8"/>
      <c r="J306" s="8"/>
      <c r="K306" s="8"/>
      <c r="L306" s="8"/>
      <c r="M306" s="334" t="s">
        <v>63</v>
      </c>
      <c r="N306" s="333">
        <v>131.9496</v>
      </c>
      <c r="O306" s="8">
        <v>131.9496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5393</v>
      </c>
      <c r="C307" s="211" t="s">
        <v>1924</v>
      </c>
      <c r="D307" s="8" t="s">
        <v>5394</v>
      </c>
      <c r="E307" s="8" t="s">
        <v>5395</v>
      </c>
      <c r="F307" s="8" t="s">
        <v>5396</v>
      </c>
      <c r="G307" s="8"/>
      <c r="H307" s="8"/>
      <c r="I307" s="8"/>
      <c r="J307" s="8"/>
      <c r="K307" s="8"/>
      <c r="L307" s="8"/>
      <c r="M307" s="334" t="s">
        <v>63</v>
      </c>
      <c r="N307" s="333">
        <v>131.92789999999999</v>
      </c>
      <c r="O307" s="8">
        <v>131.92789999999999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5397</v>
      </c>
      <c r="C308" s="211" t="s">
        <v>1930</v>
      </c>
      <c r="D308" s="8" t="s">
        <v>5398</v>
      </c>
      <c r="E308" s="8" t="s">
        <v>5399</v>
      </c>
      <c r="F308" s="8" t="s">
        <v>5400</v>
      </c>
      <c r="G308" s="8"/>
      <c r="H308" s="8"/>
      <c r="I308" s="8"/>
      <c r="J308" s="8"/>
      <c r="K308" s="8"/>
      <c r="L308" s="8"/>
      <c r="M308" s="334" t="s">
        <v>63</v>
      </c>
      <c r="N308" s="333">
        <v>131.94550000000001</v>
      </c>
      <c r="O308" s="8">
        <v>131.94550000000001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5401</v>
      </c>
      <c r="C309" s="211" t="s">
        <v>1936</v>
      </c>
      <c r="D309" s="8" t="s">
        <v>5402</v>
      </c>
      <c r="E309" s="8" t="s">
        <v>5403</v>
      </c>
      <c r="F309" s="8" t="s">
        <v>5404</v>
      </c>
      <c r="G309" s="8"/>
      <c r="H309" s="8"/>
      <c r="I309" s="8"/>
      <c r="J309" s="8"/>
      <c r="K309" s="8"/>
      <c r="L309" s="8"/>
      <c r="M309" s="334" t="s">
        <v>63</v>
      </c>
      <c r="N309" s="333">
        <v>136.84950000000001</v>
      </c>
      <c r="O309" s="8">
        <v>136.84950000000001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5405</v>
      </c>
      <c r="C310" s="211" t="s">
        <v>1943</v>
      </c>
      <c r="D310" s="8" t="s">
        <v>5406</v>
      </c>
      <c r="E310" s="8" t="s">
        <v>5407</v>
      </c>
      <c r="F310" s="8" t="s">
        <v>5408</v>
      </c>
      <c r="G310" s="8"/>
      <c r="H310" s="8"/>
      <c r="I310" s="8"/>
      <c r="J310" s="8"/>
      <c r="K310" s="8"/>
      <c r="L310" s="8"/>
      <c r="M310" s="334" t="s">
        <v>63</v>
      </c>
      <c r="N310" s="333">
        <v>136.8443</v>
      </c>
      <c r="O310" s="8">
        <v>136.8443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5409</v>
      </c>
      <c r="C311" s="211" t="s">
        <v>1949</v>
      </c>
      <c r="D311" s="8" t="s">
        <v>5410</v>
      </c>
      <c r="E311" s="8" t="s">
        <v>5411</v>
      </c>
      <c r="F311" s="8" t="s">
        <v>5412</v>
      </c>
      <c r="G311" s="8"/>
      <c r="H311" s="8"/>
      <c r="I311" s="8"/>
      <c r="J311" s="8"/>
      <c r="K311" s="8"/>
      <c r="L311" s="8"/>
      <c r="M311" s="334" t="s">
        <v>63</v>
      </c>
      <c r="N311" s="333">
        <v>136.84780000000001</v>
      </c>
      <c r="O311" s="8">
        <v>136.84780000000001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5413</v>
      </c>
      <c r="C312" s="211" t="s">
        <v>1955</v>
      </c>
      <c r="D312" s="8" t="s">
        <v>5414</v>
      </c>
      <c r="E312" s="8" t="s">
        <v>5415</v>
      </c>
      <c r="F312" s="8" t="s">
        <v>5416</v>
      </c>
      <c r="G312" s="8"/>
      <c r="H312" s="8"/>
      <c r="I312" s="8"/>
      <c r="J312" s="8"/>
      <c r="K312" s="8"/>
      <c r="L312" s="8"/>
      <c r="M312" s="334" t="s">
        <v>63</v>
      </c>
      <c r="N312" s="333">
        <v>136.8562</v>
      </c>
      <c r="O312" s="8">
        <v>136.8562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5417</v>
      </c>
      <c r="C313" s="211" t="s">
        <v>1961</v>
      </c>
      <c r="D313" s="8" t="s">
        <v>5418</v>
      </c>
      <c r="E313" s="8" t="s">
        <v>5419</v>
      </c>
      <c r="F313" s="8" t="s">
        <v>5420</v>
      </c>
      <c r="G313" s="8"/>
      <c r="H313" s="8"/>
      <c r="I313" s="8"/>
      <c r="J313" s="8"/>
      <c r="K313" s="8"/>
      <c r="L313" s="8"/>
      <c r="M313" s="334" t="s">
        <v>63</v>
      </c>
      <c r="N313" s="333">
        <v>136.8425</v>
      </c>
      <c r="O313" s="8">
        <v>136.8425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5421</v>
      </c>
      <c r="C314" s="211" t="s">
        <v>1967</v>
      </c>
      <c r="D314" s="8" t="s">
        <v>5422</v>
      </c>
      <c r="E314" s="8" t="s">
        <v>5423</v>
      </c>
      <c r="F314" s="8" t="s">
        <v>5424</v>
      </c>
      <c r="G314" s="8"/>
      <c r="H314" s="8"/>
      <c r="I314" s="8"/>
      <c r="J314" s="8"/>
      <c r="K314" s="8"/>
      <c r="L314" s="8"/>
      <c r="M314" s="334" t="s">
        <v>63</v>
      </c>
      <c r="N314" s="333">
        <v>136.84039999999999</v>
      </c>
      <c r="O314" s="8">
        <v>136.84039999999999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5425</v>
      </c>
      <c r="C315" s="211" t="s">
        <v>1973</v>
      </c>
      <c r="D315" s="8" t="s">
        <v>5426</v>
      </c>
      <c r="E315" s="8" t="s">
        <v>5427</v>
      </c>
      <c r="F315" s="8" t="s">
        <v>5428</v>
      </c>
      <c r="G315" s="8"/>
      <c r="H315" s="8"/>
      <c r="I315" s="8"/>
      <c r="J315" s="8"/>
      <c r="K315" s="8"/>
      <c r="L315" s="8"/>
      <c r="M315" s="334" t="s">
        <v>63</v>
      </c>
      <c r="N315" s="333">
        <v>136.84809999999999</v>
      </c>
      <c r="O315" s="8">
        <v>136.84809999999999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5429</v>
      </c>
      <c r="C316" s="211" t="s">
        <v>1979</v>
      </c>
      <c r="D316" s="8" t="s">
        <v>5430</v>
      </c>
      <c r="E316" s="8" t="s">
        <v>5431</v>
      </c>
      <c r="F316" s="8" t="s">
        <v>5432</v>
      </c>
      <c r="G316" s="8"/>
      <c r="H316" s="8"/>
      <c r="I316" s="8"/>
      <c r="J316" s="8"/>
      <c r="K316" s="8"/>
      <c r="L316" s="8"/>
      <c r="M316" s="334" t="s">
        <v>63</v>
      </c>
      <c r="N316" s="333">
        <v>136.85380000000001</v>
      </c>
      <c r="O316" s="8">
        <v>136.85380000000001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5433</v>
      </c>
      <c r="C317" s="211" t="s">
        <v>1985</v>
      </c>
      <c r="D317" s="8" t="s">
        <v>5434</v>
      </c>
      <c r="E317" s="8" t="s">
        <v>5435</v>
      </c>
      <c r="F317" s="8" t="s">
        <v>5436</v>
      </c>
      <c r="G317" s="8"/>
      <c r="H317" s="8"/>
      <c r="I317" s="8"/>
      <c r="J317" s="8"/>
      <c r="K317" s="8"/>
      <c r="L317" s="8"/>
      <c r="M317" s="334" t="s">
        <v>63</v>
      </c>
      <c r="N317" s="333">
        <v>113.32250000000001</v>
      </c>
      <c r="O317" s="8">
        <v>113.32250000000001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5437</v>
      </c>
      <c r="C318" s="211" t="s">
        <v>1992</v>
      </c>
      <c r="D318" s="8" t="s">
        <v>5438</v>
      </c>
      <c r="E318" s="8" t="s">
        <v>5439</v>
      </c>
      <c r="F318" s="8" t="s">
        <v>5440</v>
      </c>
      <c r="G318" s="8"/>
      <c r="H318" s="8"/>
      <c r="I318" s="8"/>
      <c r="J318" s="8"/>
      <c r="K318" s="8"/>
      <c r="L318" s="8"/>
      <c r="M318" s="334" t="s">
        <v>63</v>
      </c>
      <c r="N318" s="333">
        <v>113.34010000000001</v>
      </c>
      <c r="O318" s="8">
        <v>113.34010000000001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5441</v>
      </c>
      <c r="C319" s="211" t="s">
        <v>1998</v>
      </c>
      <c r="D319" s="8" t="s">
        <v>5442</v>
      </c>
      <c r="E319" s="8" t="s">
        <v>5443</v>
      </c>
      <c r="F319" s="8" t="s">
        <v>5444</v>
      </c>
      <c r="G319" s="8"/>
      <c r="H319" s="8"/>
      <c r="I319" s="8"/>
      <c r="J319" s="8"/>
      <c r="K319" s="8"/>
      <c r="L319" s="8"/>
      <c r="M319" s="334" t="s">
        <v>63</v>
      </c>
      <c r="N319" s="333">
        <v>113.37179999999999</v>
      </c>
      <c r="O319" s="8">
        <v>113.37179999999999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5445</v>
      </c>
      <c r="C320" s="211" t="s">
        <v>2004</v>
      </c>
      <c r="D320" s="8" t="s">
        <v>5446</v>
      </c>
      <c r="E320" s="8" t="s">
        <v>5447</v>
      </c>
      <c r="F320" s="8" t="s">
        <v>5448</v>
      </c>
      <c r="G320" s="8"/>
      <c r="H320" s="8"/>
      <c r="I320" s="8"/>
      <c r="J320" s="8"/>
      <c r="K320" s="8"/>
      <c r="L320" s="8"/>
      <c r="M320" s="334" t="s">
        <v>63</v>
      </c>
      <c r="N320" s="333">
        <v>113.3522</v>
      </c>
      <c r="O320" s="8">
        <v>113.3522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5449</v>
      </c>
      <c r="C321" s="211" t="s">
        <v>2010</v>
      </c>
      <c r="D321" s="8" t="s">
        <v>5450</v>
      </c>
      <c r="E321" s="8" t="s">
        <v>5451</v>
      </c>
      <c r="F321" s="8" t="s">
        <v>5452</v>
      </c>
      <c r="G321" s="8"/>
      <c r="H321" s="8"/>
      <c r="I321" s="8"/>
      <c r="J321" s="8"/>
      <c r="K321" s="8"/>
      <c r="L321" s="8"/>
      <c r="M321" s="334" t="s">
        <v>63</v>
      </c>
      <c r="N321" s="333">
        <v>113.37130000000001</v>
      </c>
      <c r="O321" s="8">
        <v>113.37130000000001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5453</v>
      </c>
      <c r="C322" s="211" t="s">
        <v>2016</v>
      </c>
      <c r="D322" s="8" t="s">
        <v>5454</v>
      </c>
      <c r="E322" s="8" t="s">
        <v>5455</v>
      </c>
      <c r="F322" s="8" t="s">
        <v>5456</v>
      </c>
      <c r="G322" s="8"/>
      <c r="H322" s="8"/>
      <c r="I322" s="8"/>
      <c r="J322" s="8"/>
      <c r="K322" s="8"/>
      <c r="L322" s="8"/>
      <c r="M322" s="334" t="s">
        <v>63</v>
      </c>
      <c r="N322" s="333">
        <v>113.37</v>
      </c>
      <c r="O322" s="8">
        <v>113.37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5457</v>
      </c>
      <c r="C323" s="211" t="s">
        <v>2022</v>
      </c>
      <c r="D323" s="8" t="s">
        <v>5458</v>
      </c>
      <c r="E323" s="8" t="s">
        <v>5459</v>
      </c>
      <c r="F323" s="8" t="s">
        <v>5460</v>
      </c>
      <c r="G323" s="8"/>
      <c r="H323" s="8"/>
      <c r="I323" s="8"/>
      <c r="J323" s="8"/>
      <c r="K323" s="8"/>
      <c r="L323" s="8"/>
      <c r="M323" s="334" t="s">
        <v>63</v>
      </c>
      <c r="N323" s="333">
        <v>113.3806</v>
      </c>
      <c r="O323" s="8">
        <v>113.3806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5461</v>
      </c>
      <c r="C324" s="211" t="s">
        <v>2028</v>
      </c>
      <c r="D324" s="8" t="s">
        <v>5462</v>
      </c>
      <c r="E324" s="8" t="s">
        <v>5463</v>
      </c>
      <c r="F324" s="8" t="s">
        <v>5464</v>
      </c>
      <c r="G324" s="8"/>
      <c r="H324" s="8"/>
      <c r="I324" s="8"/>
      <c r="J324" s="8"/>
      <c r="K324" s="8"/>
      <c r="L324" s="8"/>
      <c r="M324" s="334" t="s">
        <v>63</v>
      </c>
      <c r="N324" s="333">
        <v>113.3486</v>
      </c>
      <c r="O324" s="8">
        <v>113.3486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5465</v>
      </c>
      <c r="C325" s="211" t="s">
        <v>2034</v>
      </c>
      <c r="D325" s="8" t="s">
        <v>5466</v>
      </c>
      <c r="E325" s="8" t="s">
        <v>5467</v>
      </c>
      <c r="F325" s="8" t="s">
        <v>5468</v>
      </c>
      <c r="G325" s="8"/>
      <c r="H325" s="8"/>
      <c r="I325" s="8"/>
      <c r="J325" s="8"/>
      <c r="K325" s="8"/>
      <c r="L325" s="8"/>
      <c r="M325" s="334" t="s">
        <v>63</v>
      </c>
      <c r="N325" s="333">
        <v>108.84780000000001</v>
      </c>
      <c r="O325" s="8">
        <v>108.84780000000001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5469</v>
      </c>
      <c r="C326" s="211" t="s">
        <v>2041</v>
      </c>
      <c r="D326" s="8" t="s">
        <v>5470</v>
      </c>
      <c r="E326" s="8" t="s">
        <v>5471</v>
      </c>
      <c r="F326" s="8" t="s">
        <v>5472</v>
      </c>
      <c r="G326" s="8"/>
      <c r="H326" s="8"/>
      <c r="I326" s="8"/>
      <c r="J326" s="8"/>
      <c r="K326" s="8"/>
      <c r="L326" s="8"/>
      <c r="M326" s="334" t="s">
        <v>63</v>
      </c>
      <c r="N326" s="333">
        <v>108.81740000000001</v>
      </c>
      <c r="O326" s="8">
        <v>108.81740000000001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5473</v>
      </c>
      <c r="C327" s="211" t="s">
        <v>2047</v>
      </c>
      <c r="D327" s="8" t="s">
        <v>5474</v>
      </c>
      <c r="E327" s="8" t="s">
        <v>5475</v>
      </c>
      <c r="F327" s="8" t="s">
        <v>5476</v>
      </c>
      <c r="G327" s="8"/>
      <c r="H327" s="8"/>
      <c r="I327" s="8"/>
      <c r="J327" s="8"/>
      <c r="K327" s="8"/>
      <c r="L327" s="8"/>
      <c r="M327" s="334" t="s">
        <v>63</v>
      </c>
      <c r="N327" s="333">
        <v>108.8177</v>
      </c>
      <c r="O327" s="8">
        <v>108.8177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5477</v>
      </c>
      <c r="C328" s="211" t="s">
        <v>2053</v>
      </c>
      <c r="D328" s="8" t="s">
        <v>5478</v>
      </c>
      <c r="E328" s="8" t="s">
        <v>5479</v>
      </c>
      <c r="F328" s="8" t="s">
        <v>5480</v>
      </c>
      <c r="G328" s="8"/>
      <c r="H328" s="8"/>
      <c r="I328" s="8"/>
      <c r="J328" s="8"/>
      <c r="K328" s="8"/>
      <c r="L328" s="8"/>
      <c r="M328" s="334" t="s">
        <v>63</v>
      </c>
      <c r="N328" s="333">
        <v>108.886</v>
      </c>
      <c r="O328" s="8">
        <v>108.886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5481</v>
      </c>
      <c r="C329" s="211" t="s">
        <v>2059</v>
      </c>
      <c r="D329" s="8" t="s">
        <v>5482</v>
      </c>
      <c r="E329" s="8" t="s">
        <v>5483</v>
      </c>
      <c r="F329" s="8" t="s">
        <v>5484</v>
      </c>
      <c r="G329" s="8"/>
      <c r="H329" s="8"/>
      <c r="I329" s="8"/>
      <c r="J329" s="8"/>
      <c r="K329" s="8"/>
      <c r="L329" s="8"/>
      <c r="M329" s="334" t="s">
        <v>63</v>
      </c>
      <c r="N329" s="333">
        <v>108.8327</v>
      </c>
      <c r="O329" s="8">
        <v>108.8327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5485</v>
      </c>
      <c r="C330" s="211" t="s">
        <v>2065</v>
      </c>
      <c r="D330" s="8" t="s">
        <v>5486</v>
      </c>
      <c r="E330" s="8" t="s">
        <v>5487</v>
      </c>
      <c r="F330" s="8" t="s">
        <v>5488</v>
      </c>
      <c r="G330" s="8"/>
      <c r="H330" s="8"/>
      <c r="I330" s="8"/>
      <c r="J330" s="8"/>
      <c r="K330" s="8"/>
      <c r="L330" s="8"/>
      <c r="M330" s="334" t="s">
        <v>63</v>
      </c>
      <c r="N330" s="333">
        <v>108.8566</v>
      </c>
      <c r="O330" s="8">
        <v>108.8566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5489</v>
      </c>
      <c r="C331" s="211" t="s">
        <v>2071</v>
      </c>
      <c r="D331" s="8" t="s">
        <v>5490</v>
      </c>
      <c r="E331" s="8" t="s">
        <v>5491</v>
      </c>
      <c r="F331" s="8" t="s">
        <v>5492</v>
      </c>
      <c r="G331" s="8"/>
      <c r="H331" s="8"/>
      <c r="I331" s="8"/>
      <c r="J331" s="8"/>
      <c r="K331" s="8"/>
      <c r="L331" s="8"/>
      <c r="M331" s="334" t="s">
        <v>63</v>
      </c>
      <c r="N331" s="333">
        <v>108.8827</v>
      </c>
      <c r="O331" s="8">
        <v>108.8827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5493</v>
      </c>
      <c r="C332" s="211" t="s">
        <v>2077</v>
      </c>
      <c r="D332" s="8" t="s">
        <v>5494</v>
      </c>
      <c r="E332" s="8" t="s">
        <v>5495</v>
      </c>
      <c r="F332" s="8" t="s">
        <v>5496</v>
      </c>
      <c r="G332" s="8"/>
      <c r="H332" s="8"/>
      <c r="I332" s="8"/>
      <c r="J332" s="8"/>
      <c r="K332" s="8"/>
      <c r="L332" s="8"/>
      <c r="M332" s="334" t="s">
        <v>63</v>
      </c>
      <c r="N332" s="333">
        <v>108.8674</v>
      </c>
      <c r="O332" s="8">
        <v>108.8674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5497</v>
      </c>
      <c r="C333" s="211" t="s">
        <v>2083</v>
      </c>
      <c r="D333" s="8" t="s">
        <v>5498</v>
      </c>
      <c r="E333" s="8" t="s">
        <v>5499</v>
      </c>
      <c r="F333" s="8" t="s">
        <v>5500</v>
      </c>
      <c r="G333" s="8"/>
      <c r="H333" s="8"/>
      <c r="I333" s="8"/>
      <c r="J333" s="8"/>
      <c r="K333" s="8"/>
      <c r="L333" s="8"/>
      <c r="M333" s="334" t="s">
        <v>63</v>
      </c>
      <c r="N333" s="333">
        <v>103.1602</v>
      </c>
      <c r="O333" s="8">
        <v>103.1602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5501</v>
      </c>
      <c r="C334" s="211" t="s">
        <v>2089</v>
      </c>
      <c r="D334" s="8" t="s">
        <v>5502</v>
      </c>
      <c r="E334" s="8" t="s">
        <v>5503</v>
      </c>
      <c r="F334" s="8" t="s">
        <v>5504</v>
      </c>
      <c r="G334" s="8"/>
      <c r="H334" s="8"/>
      <c r="I334" s="8"/>
      <c r="J334" s="8"/>
      <c r="K334" s="8"/>
      <c r="L334" s="8"/>
      <c r="M334" s="334" t="s">
        <v>63</v>
      </c>
      <c r="N334" s="333">
        <v>103.1335</v>
      </c>
      <c r="O334" s="8">
        <v>103.1335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5505</v>
      </c>
      <c r="C335" s="211" t="s">
        <v>2095</v>
      </c>
      <c r="D335" s="8" t="s">
        <v>5506</v>
      </c>
      <c r="E335" s="8" t="s">
        <v>5507</v>
      </c>
      <c r="F335" s="8" t="s">
        <v>5508</v>
      </c>
      <c r="G335" s="8"/>
      <c r="H335" s="8"/>
      <c r="I335" s="8"/>
      <c r="J335" s="8"/>
      <c r="K335" s="8"/>
      <c r="L335" s="8"/>
      <c r="M335" s="334" t="s">
        <v>63</v>
      </c>
      <c r="N335" s="333">
        <v>103.16719999999999</v>
      </c>
      <c r="O335" s="8">
        <v>103.16719999999999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5509</v>
      </c>
      <c r="C336" s="211" t="s">
        <v>2101</v>
      </c>
      <c r="D336" s="8" t="s">
        <v>5510</v>
      </c>
      <c r="E336" s="8" t="s">
        <v>5511</v>
      </c>
      <c r="F336" s="8" t="s">
        <v>5512</v>
      </c>
      <c r="G336" s="8"/>
      <c r="H336" s="8"/>
      <c r="I336" s="8"/>
      <c r="J336" s="8"/>
      <c r="K336" s="8"/>
      <c r="L336" s="8"/>
      <c r="M336" s="334" t="s">
        <v>63</v>
      </c>
      <c r="N336" s="333">
        <v>103.1546</v>
      </c>
      <c r="O336" s="8">
        <v>103.1546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5513</v>
      </c>
      <c r="C337" s="211" t="s">
        <v>2107</v>
      </c>
      <c r="D337" s="8" t="s">
        <v>5514</v>
      </c>
      <c r="E337" s="8" t="s">
        <v>5515</v>
      </c>
      <c r="F337" s="8" t="s">
        <v>5516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103.14409999999999</v>
      </c>
      <c r="O337" s="8">
        <v>103.14409999999999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5517</v>
      </c>
      <c r="C338" s="211" t="s">
        <v>2113</v>
      </c>
      <c r="D338" s="8" t="s">
        <v>5518</v>
      </c>
      <c r="E338" s="8" t="s">
        <v>5519</v>
      </c>
      <c r="F338" s="8" t="s">
        <v>5520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103.1464</v>
      </c>
      <c r="O338" s="8">
        <v>103.1464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5521</v>
      </c>
      <c r="C339" s="211" t="s">
        <v>2119</v>
      </c>
      <c r="D339" s="8" t="s">
        <v>5522</v>
      </c>
      <c r="E339" s="8" t="s">
        <v>5523</v>
      </c>
      <c r="F339" s="8" t="s">
        <v>5524</v>
      </c>
      <c r="G339" s="8"/>
      <c r="H339" s="8"/>
      <c r="I339" s="8"/>
      <c r="J339" s="8"/>
      <c r="K339" s="8"/>
      <c r="L339" s="8"/>
      <c r="M339" s="334" t="s">
        <v>63</v>
      </c>
      <c r="N339" s="333">
        <v>103.17010000000001</v>
      </c>
      <c r="O339" s="8">
        <v>103.17010000000001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5525</v>
      </c>
      <c r="C340" s="211" t="s">
        <v>2125</v>
      </c>
      <c r="D340" s="8" t="s">
        <v>5526</v>
      </c>
      <c r="E340" s="8" t="s">
        <v>5527</v>
      </c>
      <c r="F340" s="8" t="s">
        <v>5528</v>
      </c>
      <c r="G340" s="8"/>
      <c r="H340" s="8"/>
      <c r="I340" s="8"/>
      <c r="J340" s="8"/>
      <c r="K340" s="8"/>
      <c r="L340" s="8"/>
      <c r="M340" s="334" t="s">
        <v>63</v>
      </c>
      <c r="N340" s="333">
        <v>103.15170000000001</v>
      </c>
      <c r="O340" s="8">
        <v>103.15170000000001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5529</v>
      </c>
      <c r="C341" s="211" t="s">
        <v>2131</v>
      </c>
      <c r="D341" s="8" t="s">
        <v>5530</v>
      </c>
      <c r="E341" s="8" t="s">
        <v>5531</v>
      </c>
      <c r="F341" s="8" t="s">
        <v>5532</v>
      </c>
      <c r="G341" s="8"/>
      <c r="H341" s="8"/>
      <c r="I341" s="8"/>
      <c r="J341" s="8"/>
      <c r="K341" s="8"/>
      <c r="L341" s="8"/>
      <c r="M341" s="334" t="s">
        <v>63</v>
      </c>
      <c r="N341" s="333">
        <v>268.9425</v>
      </c>
      <c r="O341" s="8">
        <v>268.9425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5533</v>
      </c>
      <c r="C342" s="211" t="s">
        <v>2138</v>
      </c>
      <c r="D342" s="8" t="s">
        <v>5534</v>
      </c>
      <c r="E342" s="8" t="s">
        <v>5535</v>
      </c>
      <c r="F342" s="8" t="s">
        <v>5536</v>
      </c>
      <c r="G342" s="8"/>
      <c r="H342" s="8"/>
      <c r="I342" s="8"/>
      <c r="J342" s="8"/>
      <c r="K342" s="8"/>
      <c r="L342" s="8"/>
      <c r="M342" s="334" t="s">
        <v>63</v>
      </c>
      <c r="N342" s="333">
        <v>268.94990000000001</v>
      </c>
      <c r="O342" s="8">
        <v>268.94990000000001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5537</v>
      </c>
      <c r="C343" s="211" t="s">
        <v>2144</v>
      </c>
      <c r="D343" s="8" t="s">
        <v>5538</v>
      </c>
      <c r="E343" s="8" t="s">
        <v>5539</v>
      </c>
      <c r="F343" s="8" t="s">
        <v>5540</v>
      </c>
      <c r="G343" s="8"/>
      <c r="H343" s="8"/>
      <c r="I343" s="8"/>
      <c r="J343" s="8"/>
      <c r="K343" s="8"/>
      <c r="L343" s="8"/>
      <c r="M343" s="334" t="s">
        <v>63</v>
      </c>
      <c r="N343" s="333">
        <v>268.94549999999998</v>
      </c>
      <c r="O343" s="8">
        <v>268.94549999999998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5541</v>
      </c>
      <c r="C344" s="211" t="s">
        <v>2150</v>
      </c>
      <c r="D344" s="8" t="s">
        <v>5542</v>
      </c>
      <c r="E344" s="8" t="s">
        <v>5543</v>
      </c>
      <c r="F344" s="8" t="s">
        <v>5544</v>
      </c>
      <c r="G344" s="8"/>
      <c r="H344" s="8"/>
      <c r="I344" s="8"/>
      <c r="J344" s="8"/>
      <c r="K344" s="8"/>
      <c r="L344" s="8"/>
      <c r="M344" s="334" t="s">
        <v>63</v>
      </c>
      <c r="N344" s="333">
        <v>268.94589999999999</v>
      </c>
      <c r="O344" s="8">
        <v>268.94589999999999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5545</v>
      </c>
      <c r="C345" s="211" t="s">
        <v>2156</v>
      </c>
      <c r="D345" s="8" t="s">
        <v>5546</v>
      </c>
      <c r="E345" s="8" t="s">
        <v>5547</v>
      </c>
      <c r="F345" s="8" t="s">
        <v>5548</v>
      </c>
      <c r="G345" s="8"/>
      <c r="H345" s="8"/>
      <c r="I345" s="8"/>
      <c r="J345" s="8"/>
      <c r="K345" s="8"/>
      <c r="L345" s="8"/>
      <c r="M345" s="334" t="s">
        <v>63</v>
      </c>
      <c r="N345" s="333">
        <v>268.95370000000003</v>
      </c>
      <c r="O345" s="8">
        <v>268.95370000000003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5549</v>
      </c>
      <c r="C346" s="211" t="s">
        <v>2162</v>
      </c>
      <c r="D346" s="8" t="s">
        <v>5550</v>
      </c>
      <c r="E346" s="8" t="s">
        <v>5551</v>
      </c>
      <c r="F346" s="8" t="s">
        <v>5552</v>
      </c>
      <c r="G346" s="8"/>
      <c r="H346" s="8"/>
      <c r="I346" s="8"/>
      <c r="J346" s="8"/>
      <c r="K346" s="8"/>
      <c r="L346" s="8"/>
      <c r="M346" s="334" t="s">
        <v>63</v>
      </c>
      <c r="N346" s="333">
        <v>268.95179999999999</v>
      </c>
      <c r="O346" s="8">
        <v>268.95179999999999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5553</v>
      </c>
      <c r="C347" s="211" t="s">
        <v>2168</v>
      </c>
      <c r="D347" s="8" t="s">
        <v>5554</v>
      </c>
      <c r="E347" s="8" t="s">
        <v>5555</v>
      </c>
      <c r="F347" s="8" t="s">
        <v>5556</v>
      </c>
      <c r="G347" s="8"/>
      <c r="H347" s="8"/>
      <c r="I347" s="8"/>
      <c r="J347" s="8"/>
      <c r="K347" s="8"/>
      <c r="L347" s="8"/>
      <c r="M347" s="334" t="s">
        <v>63</v>
      </c>
      <c r="N347" s="333">
        <v>268.94830000000002</v>
      </c>
      <c r="O347" s="8">
        <v>268.94830000000002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5557</v>
      </c>
      <c r="C348" s="211" t="s">
        <v>2174</v>
      </c>
      <c r="D348" s="8" t="s">
        <v>5558</v>
      </c>
      <c r="E348" s="8" t="s">
        <v>5559</v>
      </c>
      <c r="F348" s="8" t="s">
        <v>5560</v>
      </c>
      <c r="G348" s="8"/>
      <c r="H348" s="8"/>
      <c r="I348" s="8"/>
      <c r="J348" s="8"/>
      <c r="K348" s="8"/>
      <c r="L348" s="8"/>
      <c r="M348" s="334" t="s">
        <v>63</v>
      </c>
      <c r="N348" s="333">
        <v>268.95499999999998</v>
      </c>
      <c r="O348" s="8">
        <v>268.95499999999998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5561</v>
      </c>
      <c r="C349" s="211" t="s">
        <v>2180</v>
      </c>
      <c r="D349" s="8" t="s">
        <v>5562</v>
      </c>
      <c r="E349" s="8" t="s">
        <v>5563</v>
      </c>
      <c r="F349" s="8" t="s">
        <v>5564</v>
      </c>
      <c r="G349" s="8"/>
      <c r="H349" s="8"/>
      <c r="I349" s="8"/>
      <c r="J349" s="8"/>
      <c r="K349" s="8"/>
      <c r="L349" s="8"/>
      <c r="M349" s="334" t="s">
        <v>63</v>
      </c>
      <c r="N349" s="333">
        <v>251.5444</v>
      </c>
      <c r="O349" s="8">
        <v>251.5444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5565</v>
      </c>
      <c r="C350" s="211" t="s">
        <v>2187</v>
      </c>
      <c r="D350" s="8" t="s">
        <v>5566</v>
      </c>
      <c r="E350" s="8" t="s">
        <v>5567</v>
      </c>
      <c r="F350" s="8" t="s">
        <v>5568</v>
      </c>
      <c r="G350" s="8"/>
      <c r="H350" s="8"/>
      <c r="I350" s="8"/>
      <c r="J350" s="8"/>
      <c r="K350" s="8"/>
      <c r="L350" s="8"/>
      <c r="M350" s="334" t="s">
        <v>63</v>
      </c>
      <c r="N350" s="333">
        <v>251.54419999999999</v>
      </c>
      <c r="O350" s="8">
        <v>251.54419999999999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5569</v>
      </c>
      <c r="C351" s="211" t="s">
        <v>2193</v>
      </c>
      <c r="D351" s="8" t="s">
        <v>5570</v>
      </c>
      <c r="E351" s="8" t="s">
        <v>5571</v>
      </c>
      <c r="F351" s="8" t="s">
        <v>5572</v>
      </c>
      <c r="G351" s="8"/>
      <c r="H351" s="8"/>
      <c r="I351" s="8"/>
      <c r="J351" s="8"/>
      <c r="K351" s="8"/>
      <c r="L351" s="8"/>
      <c r="M351" s="334" t="s">
        <v>63</v>
      </c>
      <c r="N351" s="333">
        <v>251.55709999999999</v>
      </c>
      <c r="O351" s="8">
        <v>251.55709999999999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5573</v>
      </c>
      <c r="C352" s="211" t="s">
        <v>2199</v>
      </c>
      <c r="D352" s="8" t="s">
        <v>5574</v>
      </c>
      <c r="E352" s="8" t="s">
        <v>5575</v>
      </c>
      <c r="F352" s="8" t="s">
        <v>5576</v>
      </c>
      <c r="G352" s="8"/>
      <c r="H352" s="8"/>
      <c r="I352" s="8"/>
      <c r="J352" s="8"/>
      <c r="K352" s="8"/>
      <c r="L352" s="8"/>
      <c r="M352" s="334" t="s">
        <v>63</v>
      </c>
      <c r="N352" s="333">
        <v>251.54679999999999</v>
      </c>
      <c r="O352" s="8">
        <v>251.54679999999999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5577</v>
      </c>
      <c r="C353" s="211" t="s">
        <v>2205</v>
      </c>
      <c r="D353" s="8" t="s">
        <v>5578</v>
      </c>
      <c r="E353" s="8" t="s">
        <v>5579</v>
      </c>
      <c r="F353" s="8" t="s">
        <v>5580</v>
      </c>
      <c r="G353" s="8"/>
      <c r="H353" s="8"/>
      <c r="I353" s="8"/>
      <c r="J353" s="8"/>
      <c r="K353" s="8"/>
      <c r="L353" s="8"/>
      <c r="M353" s="334" t="s">
        <v>63</v>
      </c>
      <c r="N353" s="333">
        <v>251.553</v>
      </c>
      <c r="O353" s="8">
        <v>251.553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5581</v>
      </c>
      <c r="C354" s="211" t="s">
        <v>2211</v>
      </c>
      <c r="D354" s="8" t="s">
        <v>5582</v>
      </c>
      <c r="E354" s="8" t="s">
        <v>5583</v>
      </c>
      <c r="F354" s="8" t="s">
        <v>5584</v>
      </c>
      <c r="G354" s="8"/>
      <c r="H354" s="8"/>
      <c r="I354" s="8"/>
      <c r="J354" s="8"/>
      <c r="K354" s="8"/>
      <c r="L354" s="8"/>
      <c r="M354" s="334" t="s">
        <v>63</v>
      </c>
      <c r="N354" s="333">
        <v>251.55779999999999</v>
      </c>
      <c r="O354" s="8">
        <v>251.55779999999999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5585</v>
      </c>
      <c r="C355" s="211" t="s">
        <v>2217</v>
      </c>
      <c r="D355" s="8" t="s">
        <v>5586</v>
      </c>
      <c r="E355" s="8" t="s">
        <v>5587</v>
      </c>
      <c r="F355" s="8" t="s">
        <v>5588</v>
      </c>
      <c r="G355" s="8"/>
      <c r="H355" s="8"/>
      <c r="I355" s="8"/>
      <c r="J355" s="8"/>
      <c r="K355" s="8"/>
      <c r="L355" s="8"/>
      <c r="M355" s="334" t="s">
        <v>63</v>
      </c>
      <c r="N355" s="333">
        <v>251.54339999999999</v>
      </c>
      <c r="O355" s="8">
        <v>251.54339999999999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5589</v>
      </c>
      <c r="C356" s="211" t="s">
        <v>2223</v>
      </c>
      <c r="D356" s="8" t="s">
        <v>5590</v>
      </c>
      <c r="E356" s="8" t="s">
        <v>5591</v>
      </c>
      <c r="F356" s="8" t="s">
        <v>5592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251.54859999999999</v>
      </c>
      <c r="O356" s="8">
        <v>251.54859999999999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5593</v>
      </c>
      <c r="C357" s="211" t="s">
        <v>2229</v>
      </c>
      <c r="D357" s="8" t="s">
        <v>5594</v>
      </c>
      <c r="E357" s="8" t="s">
        <v>5595</v>
      </c>
      <c r="F357" s="8" t="s">
        <v>5596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262.25749999999999</v>
      </c>
      <c r="O357" s="8">
        <v>262.25749999999999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5597</v>
      </c>
      <c r="C358" s="211" t="s">
        <v>2236</v>
      </c>
      <c r="D358" s="8" t="s">
        <v>5598</v>
      </c>
      <c r="E358" s="8" t="s">
        <v>5599</v>
      </c>
      <c r="F358" s="8" t="s">
        <v>5600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262.24380000000002</v>
      </c>
      <c r="O358" s="8">
        <v>262.24380000000002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5601</v>
      </c>
      <c r="C359" s="211" t="s">
        <v>2242</v>
      </c>
      <c r="D359" s="8" t="s">
        <v>5602</v>
      </c>
      <c r="E359" s="8" t="s">
        <v>5603</v>
      </c>
      <c r="F359" s="8" t="s">
        <v>5604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262.25670000000002</v>
      </c>
      <c r="O359" s="8">
        <v>262.25670000000002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5605</v>
      </c>
      <c r="C360" s="211" t="s">
        <v>2248</v>
      </c>
      <c r="D360" s="8" t="s">
        <v>5606</v>
      </c>
      <c r="E360" s="8" t="s">
        <v>5607</v>
      </c>
      <c r="F360" s="8" t="s">
        <v>5608</v>
      </c>
      <c r="G360" s="8"/>
      <c r="H360" s="8"/>
      <c r="I360" s="8"/>
      <c r="J360" s="8"/>
      <c r="K360" s="8"/>
      <c r="L360" s="8"/>
      <c r="M360" s="334" t="s">
        <v>63</v>
      </c>
      <c r="N360" s="333">
        <v>262.24329999999998</v>
      </c>
      <c r="O360" s="8">
        <v>262.24329999999998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5609</v>
      </c>
      <c r="C361" s="211" t="s">
        <v>2254</v>
      </c>
      <c r="D361" s="8" t="s">
        <v>5610</v>
      </c>
      <c r="E361" s="8" t="s">
        <v>5611</v>
      </c>
      <c r="F361" s="8" t="s">
        <v>5612</v>
      </c>
      <c r="G361" s="8"/>
      <c r="H361" s="8"/>
      <c r="I361" s="8"/>
      <c r="J361" s="8"/>
      <c r="K361" s="8"/>
      <c r="L361" s="8"/>
      <c r="M361" s="334" t="s">
        <v>63</v>
      </c>
      <c r="N361" s="333">
        <v>262.25389999999999</v>
      </c>
      <c r="O361" s="8">
        <v>262.25389999999999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5613</v>
      </c>
      <c r="C362" s="211" t="s">
        <v>2260</v>
      </c>
      <c r="D362" s="8" t="s">
        <v>5614</v>
      </c>
      <c r="E362" s="8" t="s">
        <v>5615</v>
      </c>
      <c r="F362" s="8" t="s">
        <v>5616</v>
      </c>
      <c r="G362" s="8"/>
      <c r="H362" s="8"/>
      <c r="I362" s="8"/>
      <c r="J362" s="8"/>
      <c r="K362" s="8"/>
      <c r="L362" s="8"/>
      <c r="M362" s="334" t="s">
        <v>63</v>
      </c>
      <c r="N362" s="333">
        <v>262.25380000000001</v>
      </c>
      <c r="O362" s="8">
        <v>262.25380000000001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5617</v>
      </c>
      <c r="C363" s="211" t="s">
        <v>2266</v>
      </c>
      <c r="D363" s="8" t="s">
        <v>5618</v>
      </c>
      <c r="E363" s="8" t="s">
        <v>5619</v>
      </c>
      <c r="F363" s="8" t="s">
        <v>5620</v>
      </c>
      <c r="G363" s="8"/>
      <c r="H363" s="8"/>
      <c r="I363" s="8"/>
      <c r="J363" s="8"/>
      <c r="K363" s="8"/>
      <c r="L363" s="8"/>
      <c r="M363" s="334" t="s">
        <v>63</v>
      </c>
      <c r="N363" s="333">
        <v>262.24329999999998</v>
      </c>
      <c r="O363" s="8">
        <v>262.24329999999998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5621</v>
      </c>
      <c r="C364" s="211" t="s">
        <v>2272</v>
      </c>
      <c r="D364" s="8" t="s">
        <v>5622</v>
      </c>
      <c r="E364" s="8" t="s">
        <v>5623</v>
      </c>
      <c r="F364" s="8" t="s">
        <v>5624</v>
      </c>
      <c r="G364" s="8"/>
      <c r="H364" s="8"/>
      <c r="I364" s="8"/>
      <c r="J364" s="8"/>
      <c r="K364" s="8"/>
      <c r="L364" s="8"/>
      <c r="M364" s="334" t="s">
        <v>63</v>
      </c>
      <c r="N364" s="333">
        <v>262.24290000000002</v>
      </c>
      <c r="O364" s="8">
        <v>262.24290000000002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5625</v>
      </c>
      <c r="C365" s="211" t="s">
        <v>2278</v>
      </c>
      <c r="D365" s="8" t="s">
        <v>5626</v>
      </c>
      <c r="E365" s="8" t="s">
        <v>5627</v>
      </c>
      <c r="F365" s="8" t="s">
        <v>5628</v>
      </c>
      <c r="G365" s="8"/>
      <c r="H365" s="8"/>
      <c r="I365" s="8"/>
      <c r="J365" s="8"/>
      <c r="K365" s="8"/>
      <c r="L365" s="8"/>
      <c r="M365" s="334" t="s">
        <v>63</v>
      </c>
      <c r="N365" s="333">
        <v>122.15260000000001</v>
      </c>
      <c r="O365" s="8">
        <v>122.15260000000001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5629</v>
      </c>
      <c r="C366" s="211" t="s">
        <v>2285</v>
      </c>
      <c r="D366" s="8" t="s">
        <v>5630</v>
      </c>
      <c r="E366" s="8" t="s">
        <v>5631</v>
      </c>
      <c r="F366" s="8" t="s">
        <v>5632</v>
      </c>
      <c r="G366" s="8"/>
      <c r="H366" s="8"/>
      <c r="I366" s="8"/>
      <c r="J366" s="8"/>
      <c r="K366" s="8"/>
      <c r="L366" s="8"/>
      <c r="M366" s="334" t="s">
        <v>63</v>
      </c>
      <c r="N366" s="333">
        <v>126.3518</v>
      </c>
      <c r="O366" s="8">
        <v>126.3518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5633</v>
      </c>
      <c r="C367" s="211" t="s">
        <v>2292</v>
      </c>
      <c r="D367" s="8" t="s">
        <v>5634</v>
      </c>
      <c r="E367" s="8" t="s">
        <v>5635</v>
      </c>
      <c r="F367" s="8" t="s">
        <v>5636</v>
      </c>
      <c r="G367" s="8"/>
      <c r="H367" s="8"/>
      <c r="I367" s="8"/>
      <c r="J367" s="8"/>
      <c r="K367" s="8"/>
      <c r="L367" s="8"/>
      <c r="M367" s="334" t="s">
        <v>63</v>
      </c>
      <c r="N367" s="333">
        <v>106.44710000000001</v>
      </c>
      <c r="O367" s="8">
        <v>106.44710000000001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5637</v>
      </c>
      <c r="C368" s="211" t="s">
        <v>2299</v>
      </c>
      <c r="D368" s="8" t="s">
        <v>5638</v>
      </c>
      <c r="E368" s="8" t="s">
        <v>5639</v>
      </c>
      <c r="F368" s="8" t="s">
        <v>5640</v>
      </c>
      <c r="G368" s="8"/>
      <c r="H368" s="8"/>
      <c r="I368" s="8"/>
      <c r="J368" s="8"/>
      <c r="K368" s="8"/>
      <c r="L368" s="8"/>
      <c r="M368" s="334" t="s">
        <v>63</v>
      </c>
      <c r="N368" s="333">
        <v>123.6576</v>
      </c>
      <c r="O368" s="8">
        <v>123.6576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5641</v>
      </c>
      <c r="C369" s="211" t="s">
        <v>2306</v>
      </c>
      <c r="D369" s="8" t="s">
        <v>5642</v>
      </c>
      <c r="E369" s="8" t="s">
        <v>5643</v>
      </c>
      <c r="F369" s="8" t="s">
        <v>5644</v>
      </c>
      <c r="G369" s="8"/>
      <c r="H369" s="8"/>
      <c r="I369" s="8"/>
      <c r="J369" s="8"/>
      <c r="K369" s="8"/>
      <c r="L369" s="8"/>
      <c r="M369" s="334" t="s">
        <v>63</v>
      </c>
      <c r="N369" s="333">
        <v>117.0612</v>
      </c>
      <c r="O369" s="8">
        <v>117.0612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5645</v>
      </c>
      <c r="C370" s="211" t="s">
        <v>2313</v>
      </c>
      <c r="D370" s="8" t="s">
        <v>5646</v>
      </c>
      <c r="E370" s="8" t="s">
        <v>5647</v>
      </c>
      <c r="F370" s="8" t="s">
        <v>5648</v>
      </c>
      <c r="G370" s="8"/>
      <c r="H370" s="8"/>
      <c r="I370" s="8"/>
      <c r="J370" s="8"/>
      <c r="K370" s="8"/>
      <c r="L370" s="8"/>
      <c r="M370" s="334" t="s">
        <v>63</v>
      </c>
      <c r="N370" s="333">
        <v>100.05589999999999</v>
      </c>
      <c r="O370" s="8">
        <v>100.05589999999999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5649</v>
      </c>
      <c r="C371" s="211" t="s">
        <v>2320</v>
      </c>
      <c r="D371" s="8" t="s">
        <v>5650</v>
      </c>
      <c r="E371" s="8" t="s">
        <v>5651</v>
      </c>
      <c r="F371" s="8" t="s">
        <v>5652</v>
      </c>
      <c r="G371" s="8"/>
      <c r="H371" s="8"/>
      <c r="I371" s="8"/>
      <c r="J371" s="8"/>
      <c r="K371" s="8"/>
      <c r="L371" s="8"/>
      <c r="M371" s="334" t="s">
        <v>63</v>
      </c>
      <c r="N371" s="333">
        <v>143.2629</v>
      </c>
      <c r="O371" s="8">
        <v>143.2629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5653</v>
      </c>
      <c r="C372" s="211" t="s">
        <v>2327</v>
      </c>
      <c r="D372" s="8" t="s">
        <v>5654</v>
      </c>
      <c r="E372" s="8" t="s">
        <v>5655</v>
      </c>
      <c r="F372" s="8" t="s">
        <v>5656</v>
      </c>
      <c r="G372" s="8"/>
      <c r="H372" s="8"/>
      <c r="I372" s="8"/>
      <c r="J372" s="8"/>
      <c r="K372" s="8"/>
      <c r="L372" s="8"/>
      <c r="M372" s="334" t="s">
        <v>63</v>
      </c>
      <c r="N372" s="333">
        <v>253.55439999999999</v>
      </c>
      <c r="O372" s="8">
        <v>253.55439999999999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5657</v>
      </c>
      <c r="C373" s="211" t="s">
        <v>2334</v>
      </c>
      <c r="D373" s="8" t="s">
        <v>5658</v>
      </c>
      <c r="E373" s="8" t="s">
        <v>5659</v>
      </c>
      <c r="F373" s="8" t="s">
        <v>5660</v>
      </c>
      <c r="G373" s="8"/>
      <c r="H373" s="8"/>
      <c r="I373" s="8"/>
      <c r="J373" s="8"/>
      <c r="K373" s="8"/>
      <c r="L373" s="8"/>
      <c r="M373" s="334" t="s">
        <v>63</v>
      </c>
      <c r="N373" s="333">
        <v>131.96789999999999</v>
      </c>
      <c r="O373" s="8">
        <v>131.96789999999999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5661</v>
      </c>
      <c r="C374" s="211" t="s">
        <v>2341</v>
      </c>
      <c r="D374" s="8" t="s">
        <v>5662</v>
      </c>
      <c r="E374" s="8" t="s">
        <v>5663</v>
      </c>
      <c r="F374" s="8" t="s">
        <v>5664</v>
      </c>
      <c r="G374" s="8"/>
      <c r="H374" s="8"/>
      <c r="I374" s="8"/>
      <c r="J374" s="8"/>
      <c r="K374" s="8"/>
      <c r="L374" s="8"/>
      <c r="M374" s="334" t="s">
        <v>63</v>
      </c>
      <c r="N374" s="333">
        <v>136.8502</v>
      </c>
      <c r="O374" s="8">
        <v>136.8502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5665</v>
      </c>
      <c r="C375" s="211" t="s">
        <v>2348</v>
      </c>
      <c r="D375" s="8" t="s">
        <v>5666</v>
      </c>
      <c r="E375" s="8" t="s">
        <v>5667</v>
      </c>
      <c r="F375" s="8" t="s">
        <v>5668</v>
      </c>
      <c r="G375" s="8"/>
      <c r="H375" s="8"/>
      <c r="I375" s="8"/>
      <c r="J375" s="8"/>
      <c r="K375" s="8"/>
      <c r="L375" s="8"/>
      <c r="M375" s="334" t="s">
        <v>63</v>
      </c>
      <c r="N375" s="333">
        <v>113.3801</v>
      </c>
      <c r="O375" s="8">
        <v>113.3801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5669</v>
      </c>
      <c r="C376" s="211" t="s">
        <v>2355</v>
      </c>
      <c r="D376" s="8" t="s">
        <v>5670</v>
      </c>
      <c r="E376" s="8" t="s">
        <v>5671</v>
      </c>
      <c r="F376" s="8" t="s">
        <v>5672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108.84780000000001</v>
      </c>
      <c r="O376" s="8">
        <v>108.84780000000001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5673</v>
      </c>
      <c r="C377" s="211" t="s">
        <v>2362</v>
      </c>
      <c r="D377" s="8" t="s">
        <v>5674</v>
      </c>
      <c r="E377" s="8" t="s">
        <v>5675</v>
      </c>
      <c r="F377" s="8" t="s">
        <v>5676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103.15300000000001</v>
      </c>
      <c r="O377" s="8">
        <v>103.15300000000001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5677</v>
      </c>
      <c r="C378" s="211" t="s">
        <v>2369</v>
      </c>
      <c r="D378" s="8" t="s">
        <v>5678</v>
      </c>
      <c r="E378" s="8" t="s">
        <v>5679</v>
      </c>
      <c r="F378" s="8" t="s">
        <v>5680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268.95519999999999</v>
      </c>
      <c r="O378" s="8">
        <v>268.95519999999999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5681</v>
      </c>
      <c r="C379" s="211" t="s">
        <v>2376</v>
      </c>
      <c r="D379" s="8" t="s">
        <v>5682</v>
      </c>
      <c r="E379" s="8" t="s">
        <v>5683</v>
      </c>
      <c r="F379" s="8" t="s">
        <v>5684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251.5599</v>
      </c>
      <c r="O379" s="8">
        <v>251.5599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5685</v>
      </c>
      <c r="C380" s="211" t="s">
        <v>2383</v>
      </c>
      <c r="D380" s="8" t="s">
        <v>5686</v>
      </c>
      <c r="E380" s="8" t="s">
        <v>5687</v>
      </c>
      <c r="F380" s="8" t="s">
        <v>5688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262.25540000000001</v>
      </c>
      <c r="O380" s="8">
        <v>262.25540000000001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5689</v>
      </c>
      <c r="C381" s="211" t="s">
        <v>2390</v>
      </c>
      <c r="D381" s="8" t="s">
        <v>5690</v>
      </c>
      <c r="E381" s="8" t="s">
        <v>5691</v>
      </c>
      <c r="F381" s="8" t="s">
        <v>5692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122.15300000000001</v>
      </c>
      <c r="O381" s="8">
        <v>122.15300000000001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5693</v>
      </c>
      <c r="C382" s="211" t="s">
        <v>2396</v>
      </c>
      <c r="D382" s="8" t="s">
        <v>5694</v>
      </c>
      <c r="E382" s="8" t="s">
        <v>5695</v>
      </c>
      <c r="F382" s="8" t="s">
        <v>5696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126.3527</v>
      </c>
      <c r="O382" s="8">
        <v>126.3527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5697</v>
      </c>
      <c r="C383" s="211" t="s">
        <v>2402</v>
      </c>
      <c r="D383" s="8" t="s">
        <v>5698</v>
      </c>
      <c r="E383" s="8" t="s">
        <v>5699</v>
      </c>
      <c r="F383" s="8" t="s">
        <v>5700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106.4451</v>
      </c>
      <c r="O383" s="8">
        <v>106.4451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5701</v>
      </c>
      <c r="C384" s="211" t="s">
        <v>10</v>
      </c>
      <c r="D384" s="8" t="s">
        <v>5702</v>
      </c>
      <c r="E384" s="8" t="s">
        <v>5703</v>
      </c>
      <c r="F384" s="8" t="s">
        <v>5704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123.658</v>
      </c>
      <c r="O384" s="8">
        <v>123.658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5705</v>
      </c>
      <c r="C385" s="211" t="s">
        <v>2413</v>
      </c>
      <c r="D385" s="8" t="s">
        <v>5706</v>
      </c>
      <c r="E385" s="8" t="s">
        <v>5707</v>
      </c>
      <c r="F385" s="8" t="s">
        <v>5708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117.0621</v>
      </c>
      <c r="O385" s="8">
        <v>117.0621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5709</v>
      </c>
      <c r="C386" s="211" t="s">
        <v>2419</v>
      </c>
      <c r="D386" s="8" t="s">
        <v>5710</v>
      </c>
      <c r="E386" s="8" t="s">
        <v>5711</v>
      </c>
      <c r="F386" s="8" t="s">
        <v>5712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100.0573</v>
      </c>
      <c r="O386" s="8">
        <v>100.0573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5713</v>
      </c>
      <c r="C387" s="211" t="s">
        <v>2425</v>
      </c>
      <c r="D387" s="8" t="s">
        <v>5714</v>
      </c>
      <c r="E387" s="8" t="s">
        <v>5715</v>
      </c>
      <c r="F387" s="8" t="s">
        <v>5716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143.2636</v>
      </c>
      <c r="O387" s="8">
        <v>143.2636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5717</v>
      </c>
      <c r="C388" s="211" t="s">
        <v>2431</v>
      </c>
      <c r="D388" s="8" t="s">
        <v>5718</v>
      </c>
      <c r="E388" s="8" t="s">
        <v>5719</v>
      </c>
      <c r="F388" s="8" t="s">
        <v>5720</v>
      </c>
      <c r="G388" s="8"/>
      <c r="H388" s="8"/>
      <c r="I388" s="8"/>
      <c r="J388" s="8"/>
      <c r="K388" s="8"/>
      <c r="L388" s="8"/>
      <c r="M388" s="334" t="s">
        <v>63</v>
      </c>
      <c r="N388" s="333">
        <v>253.55459999999999</v>
      </c>
      <c r="O388" s="8">
        <v>253.55459999999999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5721</v>
      </c>
      <c r="C389" s="211" t="s">
        <v>2437</v>
      </c>
      <c r="D389" s="8" t="s">
        <v>5722</v>
      </c>
      <c r="E389" s="8" t="s">
        <v>5723</v>
      </c>
      <c r="F389" s="8" t="s">
        <v>5724</v>
      </c>
      <c r="G389" s="8"/>
      <c r="H389" s="8"/>
      <c r="I389" s="8"/>
      <c r="J389" s="8"/>
      <c r="K389" s="8"/>
      <c r="L389" s="8"/>
      <c r="M389" s="334" t="s">
        <v>63</v>
      </c>
      <c r="N389" s="333">
        <v>131.97020000000001</v>
      </c>
      <c r="O389" s="8">
        <v>131.97020000000001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5725</v>
      </c>
      <c r="C390" s="211" t="s">
        <v>2443</v>
      </c>
      <c r="D390" s="8" t="s">
        <v>5726</v>
      </c>
      <c r="E390" s="8" t="s">
        <v>5727</v>
      </c>
      <c r="F390" s="8" t="s">
        <v>5728</v>
      </c>
      <c r="G390" s="8"/>
      <c r="H390" s="8"/>
      <c r="I390" s="8"/>
      <c r="J390" s="8"/>
      <c r="K390" s="8"/>
      <c r="L390" s="8"/>
      <c r="M390" s="334" t="s">
        <v>63</v>
      </c>
      <c r="N390" s="333">
        <v>136.85040000000001</v>
      </c>
      <c r="O390" s="8">
        <v>136.85040000000001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5729</v>
      </c>
      <c r="C391" s="211" t="s">
        <v>2449</v>
      </c>
      <c r="D391" s="8" t="s">
        <v>5730</v>
      </c>
      <c r="E391" s="8" t="s">
        <v>5731</v>
      </c>
      <c r="F391" s="8" t="s">
        <v>5732</v>
      </c>
      <c r="G391" s="8"/>
      <c r="H391" s="8"/>
      <c r="I391" s="8"/>
      <c r="J391" s="8"/>
      <c r="K391" s="8"/>
      <c r="L391" s="8"/>
      <c r="M391" s="334" t="s">
        <v>63</v>
      </c>
      <c r="N391" s="333">
        <v>113.37860000000001</v>
      </c>
      <c r="O391" s="8">
        <v>113.37860000000001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5733</v>
      </c>
      <c r="C392" s="211" t="s">
        <v>2455</v>
      </c>
      <c r="D392" s="8" t="s">
        <v>5734</v>
      </c>
      <c r="E392" s="8" t="s">
        <v>5735</v>
      </c>
      <c r="F392" s="8" t="s">
        <v>5736</v>
      </c>
      <c r="G392" s="8"/>
      <c r="H392" s="8"/>
      <c r="I392" s="8"/>
      <c r="J392" s="8"/>
      <c r="K392" s="8"/>
      <c r="L392" s="8"/>
      <c r="M392" s="334" t="s">
        <v>63</v>
      </c>
      <c r="N392" s="333">
        <v>108.84690000000001</v>
      </c>
      <c r="O392" s="8">
        <v>108.84690000000001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5737</v>
      </c>
      <c r="C393" s="211" t="s">
        <v>2461</v>
      </c>
      <c r="D393" s="8" t="s">
        <v>5738</v>
      </c>
      <c r="E393" s="8" t="s">
        <v>5739</v>
      </c>
      <c r="F393" s="8" t="s">
        <v>5740</v>
      </c>
      <c r="G393" s="8"/>
      <c r="H393" s="8"/>
      <c r="I393" s="8"/>
      <c r="J393" s="8"/>
      <c r="K393" s="8"/>
      <c r="L393" s="8"/>
      <c r="M393" s="334" t="s">
        <v>63</v>
      </c>
      <c r="N393" s="333">
        <v>103.1546</v>
      </c>
      <c r="O393" s="8">
        <v>103.1546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5741</v>
      </c>
      <c r="C394" s="211" t="s">
        <v>2467</v>
      </c>
      <c r="D394" s="8" t="s">
        <v>5742</v>
      </c>
      <c r="E394" s="8" t="s">
        <v>5743</v>
      </c>
      <c r="F394" s="8" t="s">
        <v>5744</v>
      </c>
      <c r="G394" s="8"/>
      <c r="H394" s="8"/>
      <c r="I394" s="8"/>
      <c r="J394" s="8"/>
      <c r="K394" s="8"/>
      <c r="L394" s="8"/>
      <c r="M394" s="334" t="s">
        <v>63</v>
      </c>
      <c r="N394" s="333">
        <v>268.95830000000001</v>
      </c>
      <c r="O394" s="8">
        <v>268.95830000000001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5745</v>
      </c>
      <c r="C395" s="211" t="s">
        <v>2473</v>
      </c>
      <c r="D395" s="8" t="s">
        <v>5746</v>
      </c>
      <c r="E395" s="8" t="s">
        <v>5747</v>
      </c>
      <c r="F395" s="8" t="s">
        <v>5748</v>
      </c>
      <c r="G395" s="8"/>
      <c r="H395" s="8"/>
      <c r="I395" s="8"/>
      <c r="J395" s="8"/>
      <c r="K395" s="8"/>
      <c r="L395" s="8"/>
      <c r="M395" s="334" t="s">
        <v>63</v>
      </c>
      <c r="N395" s="333">
        <v>251.55779999999999</v>
      </c>
      <c r="O395" s="8">
        <v>251.55779999999999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5749</v>
      </c>
      <c r="C396" s="211" t="s">
        <v>2479</v>
      </c>
      <c r="D396" s="8" t="s">
        <v>5750</v>
      </c>
      <c r="E396" s="8" t="s">
        <v>5751</v>
      </c>
      <c r="F396" s="8" t="s">
        <v>5752</v>
      </c>
      <c r="G396" s="8"/>
      <c r="H396" s="8"/>
      <c r="I396" s="8"/>
      <c r="J396" s="8"/>
      <c r="K396" s="8"/>
      <c r="L396" s="8"/>
      <c r="M396" s="334" t="s">
        <v>63</v>
      </c>
      <c r="N396" s="333">
        <v>262.25319999999999</v>
      </c>
      <c r="O396" s="8">
        <v>262.25319999999999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5753</v>
      </c>
      <c r="C397" s="211" t="s">
        <v>2485</v>
      </c>
      <c r="D397" s="8" t="s">
        <v>5754</v>
      </c>
      <c r="E397" s="8" t="s">
        <v>5755</v>
      </c>
      <c r="F397" s="8" t="s">
        <v>5756</v>
      </c>
      <c r="G397" s="8" t="s">
        <v>5757</v>
      </c>
      <c r="H397" s="66" t="s">
        <v>5758</v>
      </c>
      <c r="I397" s="66" t="s">
        <v>5759</v>
      </c>
      <c r="J397" s="66"/>
      <c r="K397" s="66"/>
      <c r="L397" s="66"/>
      <c r="M397" s="334">
        <v>353.87740000000002</v>
      </c>
      <c r="N397" s="333">
        <v>108.0925</v>
      </c>
      <c r="O397" s="8">
        <v>461.96990000000005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5761</v>
      </c>
      <c r="C398" s="211" t="s">
        <v>2500</v>
      </c>
      <c r="D398" s="8" t="s">
        <v>5762</v>
      </c>
      <c r="E398" s="8" t="s">
        <v>5763</v>
      </c>
      <c r="F398" s="8" t="s">
        <v>5764</v>
      </c>
      <c r="G398" s="8" t="s">
        <v>5765</v>
      </c>
      <c r="H398" s="66" t="s">
        <v>5766</v>
      </c>
      <c r="I398" s="66" t="s">
        <v>5767</v>
      </c>
      <c r="J398" s="66"/>
      <c r="K398" s="66"/>
      <c r="L398" s="66"/>
      <c r="M398" s="334">
        <v>353.90440000000001</v>
      </c>
      <c r="N398" s="333">
        <v>108.0968</v>
      </c>
      <c r="O398" s="8">
        <v>462.00120000000004</v>
      </c>
      <c r="P398" s="8" t="s">
        <v>5768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5769</v>
      </c>
      <c r="C399" s="211" t="s">
        <v>2512</v>
      </c>
      <c r="D399" s="8" t="s">
        <v>5770</v>
      </c>
      <c r="E399" s="8" t="s">
        <v>5771</v>
      </c>
      <c r="F399" s="8" t="s">
        <v>5772</v>
      </c>
      <c r="G399" s="8" t="s">
        <v>5773</v>
      </c>
      <c r="H399" s="66" t="s">
        <v>5774</v>
      </c>
      <c r="I399" s="66" t="s">
        <v>5775</v>
      </c>
      <c r="J399" s="66"/>
      <c r="K399" s="66"/>
      <c r="L399" s="66"/>
      <c r="M399" s="334">
        <v>353.90449999999998</v>
      </c>
      <c r="N399" s="333">
        <v>108.1031</v>
      </c>
      <c r="O399" s="8">
        <v>462.00759999999997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5777</v>
      </c>
      <c r="C400" s="211" t="s">
        <v>2523</v>
      </c>
      <c r="D400" s="8" t="s">
        <v>5778</v>
      </c>
      <c r="E400" s="8" t="s">
        <v>5779</v>
      </c>
      <c r="F400" s="8" t="s">
        <v>5780</v>
      </c>
      <c r="G400" s="8" t="s">
        <v>5781</v>
      </c>
      <c r="H400" s="66" t="s">
        <v>5782</v>
      </c>
      <c r="I400" s="66" t="s">
        <v>5783</v>
      </c>
      <c r="J400" s="66"/>
      <c r="K400" s="66"/>
      <c r="L400" s="66"/>
      <c r="M400" s="334">
        <v>353.89940000000001</v>
      </c>
      <c r="N400" s="333">
        <v>108.10080000000001</v>
      </c>
      <c r="O400" s="8">
        <v>462.00020000000001</v>
      </c>
      <c r="P400" s="8" t="s">
        <v>5768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5784</v>
      </c>
      <c r="C401" s="211" t="s">
        <v>2534</v>
      </c>
      <c r="D401" s="8" t="s">
        <v>5785</v>
      </c>
      <c r="E401" s="8" t="s">
        <v>5786</v>
      </c>
      <c r="F401" s="8" t="s">
        <v>5787</v>
      </c>
      <c r="G401" s="8" t="s">
        <v>5788</v>
      </c>
      <c r="H401" s="66" t="s">
        <v>5789</v>
      </c>
      <c r="I401" s="66" t="s">
        <v>5790</v>
      </c>
      <c r="J401" s="66"/>
      <c r="K401" s="66"/>
      <c r="L401" s="66"/>
      <c r="M401" s="334">
        <v>353.87740000000002</v>
      </c>
      <c r="N401" s="333">
        <v>108.0939</v>
      </c>
      <c r="O401" s="8">
        <v>461.97130000000004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5791</v>
      </c>
      <c r="C402" s="211" t="s">
        <v>2544</v>
      </c>
      <c r="D402" s="8" t="s">
        <v>5792</v>
      </c>
      <c r="E402" s="8" t="s">
        <v>5793</v>
      </c>
      <c r="F402" s="8" t="s">
        <v>5794</v>
      </c>
      <c r="G402" s="8" t="s">
        <v>5795</v>
      </c>
      <c r="H402" s="66" t="s">
        <v>5796</v>
      </c>
      <c r="I402" s="66" t="s">
        <v>5797</v>
      </c>
      <c r="J402" s="66"/>
      <c r="K402" s="66"/>
      <c r="L402" s="66"/>
      <c r="M402" s="334">
        <v>353.90530000000001</v>
      </c>
      <c r="N402" s="333">
        <v>108.0949</v>
      </c>
      <c r="O402" s="8">
        <v>462.00020000000001</v>
      </c>
      <c r="P402" s="8" t="s">
        <v>5768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5798</v>
      </c>
      <c r="C403" s="211" t="s">
        <v>2554</v>
      </c>
      <c r="D403" s="8" t="s">
        <v>5799</v>
      </c>
      <c r="E403" s="8" t="s">
        <v>5800</v>
      </c>
      <c r="F403" s="8" t="s">
        <v>5801</v>
      </c>
      <c r="G403" s="8" t="s">
        <v>5802</v>
      </c>
      <c r="H403" s="66" t="s">
        <v>5803</v>
      </c>
      <c r="I403" s="66" t="s">
        <v>5804</v>
      </c>
      <c r="J403" s="66"/>
      <c r="K403" s="66"/>
      <c r="L403" s="66"/>
      <c r="M403" s="334">
        <v>353.90269999999998</v>
      </c>
      <c r="N403" s="333">
        <v>108.10129999999999</v>
      </c>
      <c r="O403" s="8">
        <v>462.00399999999996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5805</v>
      </c>
      <c r="C404" s="211" t="s">
        <v>2564</v>
      </c>
      <c r="D404" s="8" t="s">
        <v>5806</v>
      </c>
      <c r="E404" s="8" t="s">
        <v>5807</v>
      </c>
      <c r="F404" s="8" t="s">
        <v>5808</v>
      </c>
      <c r="G404" s="8" t="s">
        <v>5809</v>
      </c>
      <c r="H404" s="66" t="s">
        <v>5810</v>
      </c>
      <c r="I404" s="66" t="s">
        <v>5811</v>
      </c>
      <c r="J404" s="66"/>
      <c r="K404" s="66"/>
      <c r="L404" s="66"/>
      <c r="M404" s="334">
        <v>353.89760000000001</v>
      </c>
      <c r="N404" s="333">
        <v>108.1033</v>
      </c>
      <c r="O404" s="8">
        <v>462.0009</v>
      </c>
      <c r="P404" s="8" t="s">
        <v>5768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5753</v>
      </c>
      <c r="C405" s="211" t="s">
        <v>2573</v>
      </c>
      <c r="D405" s="8" t="s">
        <v>5754</v>
      </c>
      <c r="E405" s="8" t="s">
        <v>5755</v>
      </c>
      <c r="F405" s="8" t="s">
        <v>5756</v>
      </c>
      <c r="G405" s="8" t="s">
        <v>5812</v>
      </c>
      <c r="H405" s="8" t="s">
        <v>5813</v>
      </c>
      <c r="I405" s="66" t="s">
        <v>5758</v>
      </c>
      <c r="J405" s="66" t="s">
        <v>5759</v>
      </c>
      <c r="K405" s="66"/>
      <c r="L405" s="66"/>
      <c r="M405" s="334">
        <v>353.87740000000002</v>
      </c>
      <c r="N405" s="333">
        <v>108.1036</v>
      </c>
      <c r="O405" s="8">
        <v>461.98099999999999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5761</v>
      </c>
      <c r="C406" s="211" t="s">
        <v>2578</v>
      </c>
      <c r="D406" s="8" t="s">
        <v>5762</v>
      </c>
      <c r="E406" s="8" t="s">
        <v>5763</v>
      </c>
      <c r="F406" s="8" t="s">
        <v>5764</v>
      </c>
      <c r="G406" s="8" t="s">
        <v>5815</v>
      </c>
      <c r="H406" s="8" t="s">
        <v>5816</v>
      </c>
      <c r="I406" s="66" t="s">
        <v>5766</v>
      </c>
      <c r="J406" s="66" t="s">
        <v>5767</v>
      </c>
      <c r="K406" s="66"/>
      <c r="L406" s="66"/>
      <c r="M406" s="334">
        <v>353.90440000000001</v>
      </c>
      <c r="N406" s="333">
        <v>108.0913</v>
      </c>
      <c r="O406" s="8">
        <v>461.9957</v>
      </c>
      <c r="P406" s="8" t="s">
        <v>5817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5769</v>
      </c>
      <c r="C407" s="211" t="s">
        <v>2583</v>
      </c>
      <c r="D407" s="8" t="s">
        <v>5770</v>
      </c>
      <c r="E407" s="8" t="s">
        <v>5771</v>
      </c>
      <c r="F407" s="8" t="s">
        <v>5772</v>
      </c>
      <c r="G407" s="8" t="s">
        <v>5818</v>
      </c>
      <c r="H407" s="8" t="s">
        <v>5819</v>
      </c>
      <c r="I407" s="66" t="s">
        <v>5774</v>
      </c>
      <c r="J407" s="66" t="s">
        <v>5775</v>
      </c>
      <c r="K407" s="66"/>
      <c r="L407" s="66"/>
      <c r="M407" s="334">
        <v>353.90449999999998</v>
      </c>
      <c r="N407" s="333">
        <v>108.0941</v>
      </c>
      <c r="O407" s="8">
        <v>461.99860000000001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5777</v>
      </c>
      <c r="C408" s="211" t="s">
        <v>2588</v>
      </c>
      <c r="D408" s="8" t="s">
        <v>5778</v>
      </c>
      <c r="E408" s="8" t="s">
        <v>5779</v>
      </c>
      <c r="F408" s="8" t="s">
        <v>5780</v>
      </c>
      <c r="G408" s="8" t="s">
        <v>5821</v>
      </c>
      <c r="H408" s="8" t="s">
        <v>5822</v>
      </c>
      <c r="I408" s="66" t="s">
        <v>5782</v>
      </c>
      <c r="J408" s="66" t="s">
        <v>5783</v>
      </c>
      <c r="K408" s="66"/>
      <c r="L408" s="66"/>
      <c r="M408" s="334">
        <v>353.89940000000001</v>
      </c>
      <c r="N408" s="333">
        <v>108.09950000000001</v>
      </c>
      <c r="O408" s="8">
        <v>461.99890000000005</v>
      </c>
      <c r="P408" s="8" t="s">
        <v>5817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5784</v>
      </c>
      <c r="C409" s="211" t="s">
        <v>2593</v>
      </c>
      <c r="D409" s="8" t="s">
        <v>5785</v>
      </c>
      <c r="E409" s="8" t="s">
        <v>5786</v>
      </c>
      <c r="F409" s="8" t="s">
        <v>5787</v>
      </c>
      <c r="G409" s="8" t="s">
        <v>5823</v>
      </c>
      <c r="H409" s="8" t="s">
        <v>5824</v>
      </c>
      <c r="I409" s="66" t="s">
        <v>5789</v>
      </c>
      <c r="J409" s="66" t="s">
        <v>5790</v>
      </c>
      <c r="K409" s="66"/>
      <c r="L409" s="66"/>
      <c r="M409" s="334">
        <v>353.87740000000002</v>
      </c>
      <c r="N409" s="333">
        <v>108.1039</v>
      </c>
      <c r="O409" s="8">
        <v>461.98130000000003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5791</v>
      </c>
      <c r="C410" s="211" t="s">
        <v>2597</v>
      </c>
      <c r="D410" s="8" t="s">
        <v>5792</v>
      </c>
      <c r="E410" s="8" t="s">
        <v>5793</v>
      </c>
      <c r="F410" s="8" t="s">
        <v>5794</v>
      </c>
      <c r="G410" s="8" t="s">
        <v>5825</v>
      </c>
      <c r="H410" s="8" t="s">
        <v>5826</v>
      </c>
      <c r="I410" s="66" t="s">
        <v>5796</v>
      </c>
      <c r="J410" s="66" t="s">
        <v>5797</v>
      </c>
      <c r="K410" s="66"/>
      <c r="L410" s="66"/>
      <c r="M410" s="334">
        <v>353.90530000000001</v>
      </c>
      <c r="N410" s="333">
        <v>108.0909</v>
      </c>
      <c r="O410" s="8">
        <v>461.99620000000004</v>
      </c>
      <c r="P410" s="8" t="s">
        <v>5817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5798</v>
      </c>
      <c r="C411" s="211" t="s">
        <v>2601</v>
      </c>
      <c r="D411" s="8" t="s">
        <v>5799</v>
      </c>
      <c r="E411" s="8" t="s">
        <v>5800</v>
      </c>
      <c r="F411" s="8" t="s">
        <v>5801</v>
      </c>
      <c r="G411" s="8" t="s">
        <v>5827</v>
      </c>
      <c r="H411" s="8" t="s">
        <v>5828</v>
      </c>
      <c r="I411" s="66" t="s">
        <v>5803</v>
      </c>
      <c r="J411" s="66" t="s">
        <v>5804</v>
      </c>
      <c r="K411" s="66"/>
      <c r="L411" s="66"/>
      <c r="M411" s="334">
        <v>353.90269999999998</v>
      </c>
      <c r="N411" s="333">
        <v>108.0936</v>
      </c>
      <c r="O411" s="8">
        <v>461.99629999999996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5805</v>
      </c>
      <c r="C412" s="211" t="s">
        <v>2605</v>
      </c>
      <c r="D412" s="8" t="s">
        <v>5806</v>
      </c>
      <c r="E412" s="8" t="s">
        <v>5807</v>
      </c>
      <c r="F412" s="8" t="s">
        <v>5808</v>
      </c>
      <c r="G412" s="8" t="s">
        <v>5829</v>
      </c>
      <c r="H412" s="8" t="s">
        <v>5830</v>
      </c>
      <c r="I412" s="66" t="s">
        <v>5810</v>
      </c>
      <c r="J412" s="66" t="s">
        <v>5811</v>
      </c>
      <c r="K412" s="66"/>
      <c r="L412" s="66"/>
      <c r="M412" s="334">
        <v>353.89760000000001</v>
      </c>
      <c r="N412" s="333">
        <v>108.0972</v>
      </c>
      <c r="O412" s="8">
        <v>461.9948</v>
      </c>
      <c r="P412" s="8" t="s">
        <v>5817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5831</v>
      </c>
      <c r="C413" s="211" t="s">
        <v>2610</v>
      </c>
      <c r="D413" s="8" t="s">
        <v>5832</v>
      </c>
      <c r="E413" s="8" t="s">
        <v>5833</v>
      </c>
      <c r="F413" s="8" t="s">
        <v>5834</v>
      </c>
      <c r="G413" s="8"/>
      <c r="H413" s="8"/>
      <c r="I413" s="8"/>
      <c r="J413" s="8"/>
      <c r="K413" s="8"/>
      <c r="L413" s="8"/>
      <c r="M413" s="334" t="s">
        <v>63</v>
      </c>
      <c r="N413" s="333">
        <v>246.5489</v>
      </c>
      <c r="O413" s="8">
        <v>246.5489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5835</v>
      </c>
      <c r="C414" s="211" t="s">
        <v>2618</v>
      </c>
      <c r="D414" s="8" t="s">
        <v>5836</v>
      </c>
      <c r="E414" s="8" t="s">
        <v>5837</v>
      </c>
      <c r="F414" s="8" t="s">
        <v>5838</v>
      </c>
      <c r="G414" s="8"/>
      <c r="H414" s="8"/>
      <c r="I414" s="8"/>
      <c r="J414" s="8"/>
      <c r="K414" s="8"/>
      <c r="L414" s="8"/>
      <c r="M414" s="334" t="s">
        <v>63</v>
      </c>
      <c r="N414" s="333">
        <v>246.5497</v>
      </c>
      <c r="O414" s="8">
        <v>246.5497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5839</v>
      </c>
      <c r="C415" s="211" t="s">
        <v>2624</v>
      </c>
      <c r="D415" s="8" t="s">
        <v>5840</v>
      </c>
      <c r="E415" s="8" t="s">
        <v>5841</v>
      </c>
      <c r="F415" s="8" t="s">
        <v>5842</v>
      </c>
      <c r="G415" s="8"/>
      <c r="H415" s="8"/>
      <c r="I415" s="8"/>
      <c r="J415" s="8"/>
      <c r="K415" s="8"/>
      <c r="L415" s="8"/>
      <c r="M415" s="334" t="s">
        <v>63</v>
      </c>
      <c r="N415" s="333">
        <v>158.6584</v>
      </c>
      <c r="O415" s="8">
        <v>158.6584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5843</v>
      </c>
      <c r="C416" s="211" t="s">
        <v>2630</v>
      </c>
      <c r="D416" s="8" t="s">
        <v>5844</v>
      </c>
      <c r="E416" s="8" t="s">
        <v>5845</v>
      </c>
      <c r="F416" s="8" t="s">
        <v>5846</v>
      </c>
      <c r="G416" s="8" t="s">
        <v>5847</v>
      </c>
      <c r="H416" s="66" t="s">
        <v>5848</v>
      </c>
      <c r="I416" s="66"/>
      <c r="J416" s="66"/>
      <c r="K416" s="66"/>
      <c r="L416" s="66"/>
      <c r="M416" s="334">
        <v>216.55699999999999</v>
      </c>
      <c r="N416" s="333">
        <v>30.051500000000001</v>
      </c>
      <c r="O416" s="8">
        <v>246.60849999999999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5849</v>
      </c>
      <c r="C417" s="211" t="s">
        <v>2640</v>
      </c>
      <c r="D417" s="8" t="s">
        <v>5850</v>
      </c>
      <c r="E417" s="8" t="s">
        <v>5851</v>
      </c>
      <c r="F417" s="8" t="s">
        <v>5852</v>
      </c>
      <c r="G417" s="8" t="s">
        <v>5853</v>
      </c>
      <c r="H417" s="66" t="s">
        <v>5854</v>
      </c>
      <c r="I417" s="66"/>
      <c r="J417" s="66"/>
      <c r="K417" s="66"/>
      <c r="L417" s="66"/>
      <c r="M417" s="334">
        <v>216.55869999999999</v>
      </c>
      <c r="N417" s="333">
        <v>30.051100000000002</v>
      </c>
      <c r="O417" s="8">
        <v>246.60979999999998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5855</v>
      </c>
      <c r="C418" s="211" t="s">
        <v>2650</v>
      </c>
      <c r="D418" s="8" t="s">
        <v>5856</v>
      </c>
      <c r="E418" s="8" t="s">
        <v>5857</v>
      </c>
      <c r="F418" s="8" t="s">
        <v>5858</v>
      </c>
      <c r="G418" s="8" t="s">
        <v>5859</v>
      </c>
      <c r="H418" s="66" t="s">
        <v>5860</v>
      </c>
      <c r="I418" s="66"/>
      <c r="J418" s="66"/>
      <c r="K418" s="66"/>
      <c r="L418" s="66"/>
      <c r="M418" s="334">
        <v>216.58750000000001</v>
      </c>
      <c r="N418" s="333">
        <v>30.0458</v>
      </c>
      <c r="O418" s="8">
        <v>246.63330000000002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5861</v>
      </c>
      <c r="C419" s="211" t="s">
        <v>2659</v>
      </c>
      <c r="D419" s="8" t="s">
        <v>5862</v>
      </c>
      <c r="E419" s="8" t="s">
        <v>5863</v>
      </c>
      <c r="F419" s="8" t="s">
        <v>5864</v>
      </c>
      <c r="G419" s="8" t="s">
        <v>5865</v>
      </c>
      <c r="H419" s="66" t="s">
        <v>5866</v>
      </c>
      <c r="I419" s="66"/>
      <c r="J419" s="66"/>
      <c r="K419" s="66"/>
      <c r="L419" s="66"/>
      <c r="M419" s="334">
        <v>216.54400000000001</v>
      </c>
      <c r="N419" s="333">
        <v>30.051100000000002</v>
      </c>
      <c r="O419" s="8">
        <v>246.5951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5867</v>
      </c>
      <c r="C420" s="211" t="s">
        <v>2668</v>
      </c>
      <c r="D420" s="8" t="s">
        <v>5868</v>
      </c>
      <c r="E420" s="8" t="s">
        <v>5869</v>
      </c>
      <c r="F420" s="8" t="s">
        <v>5870</v>
      </c>
      <c r="G420" s="8" t="s">
        <v>5871</v>
      </c>
      <c r="H420" s="66" t="s">
        <v>5872</v>
      </c>
      <c r="I420" s="66"/>
      <c r="J420" s="66"/>
      <c r="K420" s="66"/>
      <c r="L420" s="66"/>
      <c r="M420" s="334">
        <v>216.56139999999999</v>
      </c>
      <c r="N420" s="333">
        <v>30.0501</v>
      </c>
      <c r="O420" s="8">
        <v>246.61149999999998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5873</v>
      </c>
      <c r="C421" s="211" t="s">
        <v>2676</v>
      </c>
      <c r="D421" s="8" t="s">
        <v>5874</v>
      </c>
      <c r="E421" s="8" t="s">
        <v>5875</v>
      </c>
      <c r="F421" s="8" t="s">
        <v>5876</v>
      </c>
      <c r="G421" s="8" t="s">
        <v>5877</v>
      </c>
      <c r="H421" s="66" t="s">
        <v>5878</v>
      </c>
      <c r="I421" s="66"/>
      <c r="J421" s="66"/>
      <c r="K421" s="66"/>
      <c r="L421" s="66"/>
      <c r="M421" s="334">
        <v>216.5548</v>
      </c>
      <c r="N421" s="333">
        <v>30.053999999999998</v>
      </c>
      <c r="O421" s="8">
        <v>246.6088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5879</v>
      </c>
      <c r="C422" s="211" t="s">
        <v>2684</v>
      </c>
      <c r="D422" s="8" t="s">
        <v>5880</v>
      </c>
      <c r="E422" s="8" t="s">
        <v>5881</v>
      </c>
      <c r="F422" s="8" t="s">
        <v>5882</v>
      </c>
      <c r="G422" s="8" t="s">
        <v>5883</v>
      </c>
      <c r="H422" s="66" t="s">
        <v>5884</v>
      </c>
      <c r="I422" s="66"/>
      <c r="J422" s="66"/>
      <c r="K422" s="66"/>
      <c r="L422" s="66"/>
      <c r="M422" s="334">
        <v>216.58770000000001</v>
      </c>
      <c r="N422" s="333">
        <v>30.047599999999999</v>
      </c>
      <c r="O422" s="8">
        <v>246.6353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5885</v>
      </c>
      <c r="C423" s="211" t="s">
        <v>2692</v>
      </c>
      <c r="D423" s="8" t="s">
        <v>5886</v>
      </c>
      <c r="E423" s="8" t="s">
        <v>5887</v>
      </c>
      <c r="F423" s="8" t="s">
        <v>5888</v>
      </c>
      <c r="G423" s="8" t="s">
        <v>5889</v>
      </c>
      <c r="H423" s="66" t="s">
        <v>5890</v>
      </c>
      <c r="I423" s="66"/>
      <c r="J423" s="66"/>
      <c r="K423" s="66"/>
      <c r="L423" s="66"/>
      <c r="M423" s="334">
        <v>216.5462</v>
      </c>
      <c r="N423" s="333">
        <v>30.052499999999998</v>
      </c>
      <c r="O423" s="8">
        <v>246.59870000000001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5891</v>
      </c>
      <c r="C424" s="211" t="s">
        <v>2700</v>
      </c>
      <c r="D424" s="8" t="s">
        <v>5892</v>
      </c>
      <c r="E424" s="8" t="s">
        <v>5893</v>
      </c>
      <c r="F424" s="8" t="s">
        <v>5894</v>
      </c>
      <c r="G424" s="8"/>
      <c r="H424" s="8"/>
      <c r="I424" s="66"/>
      <c r="J424" s="66"/>
      <c r="K424" s="66"/>
      <c r="L424" s="66"/>
      <c r="M424" s="334" t="s">
        <v>63</v>
      </c>
      <c r="N424" s="333">
        <v>177.2071</v>
      </c>
      <c r="O424" s="8">
        <v>177.2071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5895</v>
      </c>
      <c r="C425" s="211" t="s">
        <v>2706</v>
      </c>
      <c r="D425" s="8" t="s">
        <v>5896</v>
      </c>
      <c r="E425" s="8" t="s">
        <v>5897</v>
      </c>
      <c r="F425" s="8" t="s">
        <v>5898</v>
      </c>
      <c r="G425" s="8" t="s">
        <v>5899</v>
      </c>
      <c r="H425" s="66" t="s">
        <v>5899</v>
      </c>
      <c r="I425" s="66"/>
      <c r="J425" s="66"/>
      <c r="K425" s="66"/>
      <c r="L425" s="66"/>
      <c r="M425" s="334" t="s">
        <v>63</v>
      </c>
      <c r="N425" s="333">
        <v>242.8201</v>
      </c>
      <c r="O425" s="8">
        <v>242.8201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5900</v>
      </c>
      <c r="C426" s="211" t="s">
        <v>2713</v>
      </c>
      <c r="D426" s="8" t="s">
        <v>5901</v>
      </c>
      <c r="E426" s="8" t="s">
        <v>5902</v>
      </c>
      <c r="F426" s="8" t="s">
        <v>5903</v>
      </c>
      <c r="G426" s="8" t="s">
        <v>5904</v>
      </c>
      <c r="H426" s="66" t="s">
        <v>5904</v>
      </c>
      <c r="I426" s="66"/>
      <c r="J426" s="66"/>
      <c r="K426" s="66"/>
      <c r="L426" s="66"/>
      <c r="M426" s="334" t="s">
        <v>63</v>
      </c>
      <c r="N426" s="333">
        <v>242.81120000000001</v>
      </c>
      <c r="O426" s="8">
        <v>242.81120000000001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5905</v>
      </c>
      <c r="C427" s="211" t="s">
        <v>2720</v>
      </c>
      <c r="D427" s="8" t="s">
        <v>5906</v>
      </c>
      <c r="E427" s="8" t="s">
        <v>5907</v>
      </c>
      <c r="F427" s="8" t="s">
        <v>5908</v>
      </c>
      <c r="G427" s="8" t="s">
        <v>5909</v>
      </c>
      <c r="H427" s="66" t="s">
        <v>5909</v>
      </c>
      <c r="I427" s="66"/>
      <c r="J427" s="66"/>
      <c r="K427" s="66"/>
      <c r="L427" s="66"/>
      <c r="M427" s="334" t="s">
        <v>63</v>
      </c>
      <c r="N427" s="333">
        <v>127.7834</v>
      </c>
      <c r="O427" s="8">
        <v>127.7834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5910</v>
      </c>
      <c r="C428" s="211" t="s">
        <v>2728</v>
      </c>
      <c r="D428" s="8" t="s">
        <v>5911</v>
      </c>
      <c r="E428" s="8" t="s">
        <v>5912</v>
      </c>
      <c r="F428" s="8" t="s">
        <v>5913</v>
      </c>
      <c r="G428" s="8" t="s">
        <v>5914</v>
      </c>
      <c r="H428" s="66" t="s">
        <v>5914</v>
      </c>
      <c r="I428" s="66"/>
      <c r="J428" s="66"/>
      <c r="K428" s="66"/>
      <c r="L428" s="66"/>
      <c r="M428" s="334" t="s">
        <v>63</v>
      </c>
      <c r="N428" s="333">
        <v>127.78230000000001</v>
      </c>
      <c r="O428" s="8">
        <v>127.78230000000001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5915</v>
      </c>
      <c r="C429" s="211" t="s">
        <v>2735</v>
      </c>
      <c r="D429" s="8" t="s">
        <v>5916</v>
      </c>
      <c r="E429" s="8" t="s">
        <v>5917</v>
      </c>
      <c r="F429" s="8" t="s">
        <v>5918</v>
      </c>
      <c r="G429" s="8" t="s">
        <v>5919</v>
      </c>
      <c r="H429" s="66" t="s">
        <v>5919</v>
      </c>
      <c r="I429" s="66"/>
      <c r="J429" s="66"/>
      <c r="K429" s="66"/>
      <c r="L429" s="66"/>
      <c r="M429" s="334" t="s">
        <v>63</v>
      </c>
      <c r="N429" s="333">
        <v>163.20949999999999</v>
      </c>
      <c r="O429" s="8">
        <v>163.20949999999999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5920</v>
      </c>
      <c r="C430" s="211" t="s">
        <v>2744</v>
      </c>
      <c r="D430" s="8" t="s">
        <v>5921</v>
      </c>
      <c r="E430" s="8" t="s">
        <v>5922</v>
      </c>
      <c r="F430" s="8" t="s">
        <v>5923</v>
      </c>
      <c r="G430" s="8" t="s">
        <v>5924</v>
      </c>
      <c r="H430" s="66" t="s">
        <v>5924</v>
      </c>
      <c r="I430" s="66"/>
      <c r="J430" s="66"/>
      <c r="K430" s="66"/>
      <c r="L430" s="66"/>
      <c r="M430" s="334" t="s">
        <v>63</v>
      </c>
      <c r="N430" s="333">
        <v>163.12970000000001</v>
      </c>
      <c r="O430" s="8">
        <v>163.12970000000001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5925</v>
      </c>
      <c r="C431" s="211" t="s">
        <v>2751</v>
      </c>
      <c r="D431" s="8" t="s">
        <v>5926</v>
      </c>
      <c r="E431" s="8" t="s">
        <v>5927</v>
      </c>
      <c r="F431" s="8" t="s">
        <v>5928</v>
      </c>
      <c r="G431" s="8" t="s">
        <v>5929</v>
      </c>
      <c r="H431" s="66" t="s">
        <v>5929</v>
      </c>
      <c r="I431" s="66"/>
      <c r="J431" s="66"/>
      <c r="K431" s="66"/>
      <c r="L431" s="66"/>
      <c r="M431" s="334" t="s">
        <v>63</v>
      </c>
      <c r="N431" s="333">
        <v>163.14359999999999</v>
      </c>
      <c r="O431" s="8">
        <v>163.14359999999999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5930</v>
      </c>
      <c r="C432" s="211" t="s">
        <v>2758</v>
      </c>
      <c r="D432" s="8" t="s">
        <v>5931</v>
      </c>
      <c r="E432" s="8" t="s">
        <v>5932</v>
      </c>
      <c r="F432" s="8" t="s">
        <v>5933</v>
      </c>
      <c r="G432" s="8" t="s">
        <v>5934</v>
      </c>
      <c r="H432" s="66" t="s">
        <v>5934</v>
      </c>
      <c r="I432" s="66"/>
      <c r="J432" s="66"/>
      <c r="K432" s="66"/>
      <c r="L432" s="66"/>
      <c r="M432" s="334" t="s">
        <v>63</v>
      </c>
      <c r="N432" s="333">
        <v>163.27529999999999</v>
      </c>
      <c r="O432" s="8">
        <v>163.27529999999999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5935</v>
      </c>
      <c r="C433" s="211" t="s">
        <v>2765</v>
      </c>
      <c r="D433" s="8" t="s">
        <v>5936</v>
      </c>
      <c r="E433" s="8" t="s">
        <v>5937</v>
      </c>
      <c r="F433" s="8" t="s">
        <v>5938</v>
      </c>
      <c r="G433" s="8" t="s">
        <v>5939</v>
      </c>
      <c r="H433" s="66" t="s">
        <v>5939</v>
      </c>
      <c r="I433" s="66"/>
      <c r="J433" s="66"/>
      <c r="K433" s="66"/>
      <c r="L433" s="66"/>
      <c r="M433" s="334" t="s">
        <v>63</v>
      </c>
      <c r="N433" s="333">
        <v>231.50370000000001</v>
      </c>
      <c r="O433" s="8">
        <v>231.50370000000001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5940</v>
      </c>
      <c r="C434" s="211" t="s">
        <v>2773</v>
      </c>
      <c r="D434" s="8" t="s">
        <v>5941</v>
      </c>
      <c r="E434" s="8" t="s">
        <v>5942</v>
      </c>
      <c r="F434" s="8" t="s">
        <v>5943</v>
      </c>
      <c r="G434" s="8" t="s">
        <v>5944</v>
      </c>
      <c r="H434" s="66" t="s">
        <v>5944</v>
      </c>
      <c r="I434" s="66"/>
      <c r="J434" s="66"/>
      <c r="K434" s="66"/>
      <c r="L434" s="66"/>
      <c r="M434" s="334" t="s">
        <v>63</v>
      </c>
      <c r="N434" s="333">
        <v>231.494</v>
      </c>
      <c r="O434" s="8">
        <v>231.494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5945</v>
      </c>
      <c r="C435" s="211" t="s">
        <v>2616</v>
      </c>
      <c r="D435" s="8" t="s">
        <v>5946</v>
      </c>
      <c r="E435" s="8" t="s">
        <v>5947</v>
      </c>
      <c r="F435" s="8" t="s">
        <v>5948</v>
      </c>
      <c r="G435" s="8" t="s">
        <v>5949</v>
      </c>
      <c r="H435" s="66" t="s">
        <v>5949</v>
      </c>
      <c r="I435" s="66"/>
      <c r="J435" s="66"/>
      <c r="K435" s="66"/>
      <c r="L435" s="66"/>
      <c r="M435" s="334" t="s">
        <v>63</v>
      </c>
      <c r="N435" s="333">
        <v>243.08940000000001</v>
      </c>
      <c r="O435" s="8">
        <v>243.08940000000001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5950</v>
      </c>
      <c r="C436" s="211" t="s">
        <v>2787</v>
      </c>
      <c r="D436" s="8" t="s">
        <v>5951</v>
      </c>
      <c r="E436" s="8" t="s">
        <v>5952</v>
      </c>
      <c r="F436" s="8" t="s">
        <v>5953</v>
      </c>
      <c r="G436" s="8" t="s">
        <v>5954</v>
      </c>
      <c r="H436" s="66" t="s">
        <v>5954</v>
      </c>
      <c r="I436" s="66"/>
      <c r="J436" s="66"/>
      <c r="K436" s="66"/>
      <c r="L436" s="66"/>
      <c r="M436" s="334" t="s">
        <v>63</v>
      </c>
      <c r="N436" s="333">
        <v>243.0881</v>
      </c>
      <c r="O436" s="8">
        <v>243.0881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5955</v>
      </c>
      <c r="C437" s="211" t="s">
        <v>2794</v>
      </c>
      <c r="D437" s="8" t="s">
        <v>5956</v>
      </c>
      <c r="E437" s="8" t="s">
        <v>5957</v>
      </c>
      <c r="F437" s="8" t="s">
        <v>5958</v>
      </c>
      <c r="G437" s="8" t="s">
        <v>5959</v>
      </c>
      <c r="H437" s="66" t="s">
        <v>5959</v>
      </c>
      <c r="I437" s="66"/>
      <c r="J437" s="66"/>
      <c r="K437" s="66"/>
      <c r="L437" s="66"/>
      <c r="M437" s="334" t="s">
        <v>63</v>
      </c>
      <c r="N437" s="333">
        <v>243.1088</v>
      </c>
      <c r="O437" s="8">
        <v>243.1088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5960</v>
      </c>
      <c r="C438" s="211" t="s">
        <v>2801</v>
      </c>
      <c r="D438" s="8" t="s">
        <v>5961</v>
      </c>
      <c r="E438" s="8" t="s">
        <v>5962</v>
      </c>
      <c r="F438" s="8" t="s">
        <v>5963</v>
      </c>
      <c r="G438" s="8" t="s">
        <v>5964</v>
      </c>
      <c r="H438" s="66" t="s">
        <v>5964</v>
      </c>
      <c r="I438" s="66"/>
      <c r="J438" s="66"/>
      <c r="K438" s="66"/>
      <c r="L438" s="66"/>
      <c r="M438" s="334" t="s">
        <v>63</v>
      </c>
      <c r="N438" s="333">
        <v>243.0986</v>
      </c>
      <c r="O438" s="8">
        <v>243.0986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5965</v>
      </c>
      <c r="C439" s="211" t="s">
        <v>2808</v>
      </c>
      <c r="D439" s="8" t="s">
        <v>5966</v>
      </c>
      <c r="E439" s="8" t="s">
        <v>5967</v>
      </c>
      <c r="F439" s="8" t="s">
        <v>5968</v>
      </c>
      <c r="G439" s="8" t="s">
        <v>5969</v>
      </c>
      <c r="H439" s="66" t="s">
        <v>5969</v>
      </c>
      <c r="I439" s="66"/>
      <c r="J439" s="66"/>
      <c r="K439" s="66"/>
      <c r="L439" s="66"/>
      <c r="M439" s="334" t="s">
        <v>63</v>
      </c>
      <c r="N439" s="333">
        <v>243.10120000000001</v>
      </c>
      <c r="O439" s="8">
        <v>243.10120000000001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5970</v>
      </c>
      <c r="C440" s="211" t="s">
        <v>2815</v>
      </c>
      <c r="D440" s="8" t="s">
        <v>5971</v>
      </c>
      <c r="E440" s="8" t="s">
        <v>5972</v>
      </c>
      <c r="F440" s="8" t="s">
        <v>5973</v>
      </c>
      <c r="G440" s="8" t="s">
        <v>5974</v>
      </c>
      <c r="H440" s="66" t="s">
        <v>5974</v>
      </c>
      <c r="I440" s="66"/>
      <c r="J440" s="66"/>
      <c r="K440" s="66"/>
      <c r="L440" s="66"/>
      <c r="M440" s="334" t="s">
        <v>63</v>
      </c>
      <c r="N440" s="333">
        <v>243.0984</v>
      </c>
      <c r="O440" s="8">
        <v>243.0984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5975</v>
      </c>
      <c r="C441" s="211" t="s">
        <v>2185</v>
      </c>
      <c r="D441" s="8" t="s">
        <v>5976</v>
      </c>
      <c r="E441" s="8" t="s">
        <v>5977</v>
      </c>
      <c r="F441" s="8" t="s">
        <v>5978</v>
      </c>
      <c r="G441" s="8" t="s">
        <v>5979</v>
      </c>
      <c r="H441" s="66" t="s">
        <v>5979</v>
      </c>
      <c r="I441" s="66"/>
      <c r="J441" s="66"/>
      <c r="K441" s="66"/>
      <c r="L441" s="66"/>
      <c r="M441" s="334" t="s">
        <v>63</v>
      </c>
      <c r="N441" s="333">
        <v>231.49449999999999</v>
      </c>
      <c r="O441" s="8">
        <v>231.49449999999999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5980</v>
      </c>
      <c r="C442" s="211" t="s">
        <v>2828</v>
      </c>
      <c r="D442" s="8" t="s">
        <v>5981</v>
      </c>
      <c r="E442" s="8" t="s">
        <v>5982</v>
      </c>
      <c r="F442" s="8" t="s">
        <v>5983</v>
      </c>
      <c r="G442" s="8" t="s">
        <v>5984</v>
      </c>
      <c r="H442" s="66" t="s">
        <v>5984</v>
      </c>
      <c r="I442" s="66"/>
      <c r="J442" s="66"/>
      <c r="K442" s="66"/>
      <c r="L442" s="66"/>
      <c r="M442" s="334" t="s">
        <v>63</v>
      </c>
      <c r="N442" s="333">
        <v>231.45930000000001</v>
      </c>
      <c r="O442" s="8">
        <v>231.45930000000001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5985</v>
      </c>
      <c r="C443" s="211" t="s">
        <v>2835</v>
      </c>
      <c r="D443" s="8" t="s">
        <v>5986</v>
      </c>
      <c r="E443" s="8" t="s">
        <v>5987</v>
      </c>
      <c r="F443" s="8" t="s">
        <v>5988</v>
      </c>
      <c r="G443" s="8" t="s">
        <v>5989</v>
      </c>
      <c r="H443" s="66" t="s">
        <v>5989</v>
      </c>
      <c r="I443" s="66"/>
      <c r="J443" s="66"/>
      <c r="K443" s="66"/>
      <c r="L443" s="66"/>
      <c r="M443" s="334" t="s">
        <v>63</v>
      </c>
      <c r="N443" s="333">
        <v>231.5282</v>
      </c>
      <c r="O443" s="8">
        <v>231.5282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5990</v>
      </c>
      <c r="C444" s="211" t="s">
        <v>2842</v>
      </c>
      <c r="D444" s="8" t="s">
        <v>5991</v>
      </c>
      <c r="E444" s="8" t="s">
        <v>5992</v>
      </c>
      <c r="F444" s="8" t="s">
        <v>5993</v>
      </c>
      <c r="G444" s="8" t="s">
        <v>5994</v>
      </c>
      <c r="H444" s="66" t="s">
        <v>5994</v>
      </c>
      <c r="I444" s="66"/>
      <c r="J444" s="66"/>
      <c r="K444" s="66"/>
      <c r="L444" s="66"/>
      <c r="M444" s="334" t="s">
        <v>63</v>
      </c>
      <c r="N444" s="333">
        <v>231.51570000000001</v>
      </c>
      <c r="O444" s="8">
        <v>231.51570000000001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5995</v>
      </c>
      <c r="C445" s="211" t="s">
        <v>2849</v>
      </c>
      <c r="D445" s="8" t="s">
        <v>5996</v>
      </c>
      <c r="E445" s="8" t="s">
        <v>5997</v>
      </c>
      <c r="F445" s="8" t="s">
        <v>5998</v>
      </c>
      <c r="G445" s="8" t="s">
        <v>5999</v>
      </c>
      <c r="H445" s="66" t="s">
        <v>5999</v>
      </c>
      <c r="I445" s="66"/>
      <c r="J445" s="66"/>
      <c r="K445" s="66"/>
      <c r="L445" s="66"/>
      <c r="M445" s="334" t="s">
        <v>63</v>
      </c>
      <c r="N445" s="333">
        <v>231.5232</v>
      </c>
      <c r="O445" s="8">
        <v>231.5232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6000</v>
      </c>
      <c r="C446" s="211" t="s">
        <v>2856</v>
      </c>
      <c r="D446" s="8" t="s">
        <v>6001</v>
      </c>
      <c r="E446" s="8" t="s">
        <v>6002</v>
      </c>
      <c r="F446" s="8" t="s">
        <v>6003</v>
      </c>
      <c r="G446" s="8" t="s">
        <v>6004</v>
      </c>
      <c r="H446" s="66" t="s">
        <v>6004</v>
      </c>
      <c r="I446" s="66"/>
      <c r="J446" s="66"/>
      <c r="K446" s="66"/>
      <c r="L446" s="66"/>
      <c r="M446" s="334" t="s">
        <v>63</v>
      </c>
      <c r="N446" s="333">
        <v>242.75239999999999</v>
      </c>
      <c r="O446" s="8">
        <v>242.75239999999999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6005</v>
      </c>
      <c r="C447" s="211" t="s">
        <v>2863</v>
      </c>
      <c r="D447" s="8" t="s">
        <v>6006</v>
      </c>
      <c r="E447" s="8" t="s">
        <v>6007</v>
      </c>
      <c r="F447" s="8" t="s">
        <v>6008</v>
      </c>
      <c r="G447" s="8" t="s">
        <v>6009</v>
      </c>
      <c r="H447" s="66" t="s">
        <v>6009</v>
      </c>
      <c r="I447" s="66"/>
      <c r="J447" s="66"/>
      <c r="K447" s="66"/>
      <c r="L447" s="66"/>
      <c r="M447" s="334" t="s">
        <v>63</v>
      </c>
      <c r="N447" s="333">
        <v>231.4717</v>
      </c>
      <c r="O447" s="8">
        <v>231.4717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6010</v>
      </c>
      <c r="C448" s="211" t="s">
        <v>2870</v>
      </c>
      <c r="D448" s="8" t="s">
        <v>6011</v>
      </c>
      <c r="E448" s="8" t="s">
        <v>6012</v>
      </c>
      <c r="F448" s="8" t="s">
        <v>6013</v>
      </c>
      <c r="G448" s="8" t="s">
        <v>6014</v>
      </c>
      <c r="H448" s="66" t="s">
        <v>6014</v>
      </c>
      <c r="I448" s="66"/>
      <c r="J448" s="66"/>
      <c r="K448" s="66"/>
      <c r="L448" s="66"/>
      <c r="M448" s="334" t="s">
        <v>63</v>
      </c>
      <c r="N448" s="333">
        <v>243.11799999999999</v>
      </c>
      <c r="O448" s="8">
        <v>243.11799999999999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6015</v>
      </c>
      <c r="C449" s="211" t="s">
        <v>2877</v>
      </c>
      <c r="D449" s="8" t="s">
        <v>6016</v>
      </c>
      <c r="E449" s="8" t="s">
        <v>6017</v>
      </c>
      <c r="F449" s="8" t="s">
        <v>6018</v>
      </c>
      <c r="G449" s="8" t="s">
        <v>6019</v>
      </c>
      <c r="H449" s="66" t="s">
        <v>6019</v>
      </c>
      <c r="I449" s="66"/>
      <c r="J449" s="66"/>
      <c r="K449" s="66"/>
      <c r="L449" s="66"/>
      <c r="M449" s="334" t="s">
        <v>63</v>
      </c>
      <c r="N449" s="333">
        <v>243.09299999999999</v>
      </c>
      <c r="O449" s="8">
        <v>243.09299999999999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6020</v>
      </c>
      <c r="C450" s="211" t="s">
        <v>2884</v>
      </c>
      <c r="D450" s="8" t="s">
        <v>6021</v>
      </c>
      <c r="E450" s="8" t="s">
        <v>6022</v>
      </c>
      <c r="F450" s="8" t="s">
        <v>6023</v>
      </c>
      <c r="G450" s="8" t="s">
        <v>6024</v>
      </c>
      <c r="H450" s="66" t="s">
        <v>6024</v>
      </c>
      <c r="I450" s="66"/>
      <c r="J450" s="66"/>
      <c r="K450" s="66"/>
      <c r="L450" s="66"/>
      <c r="M450" s="334" t="s">
        <v>63</v>
      </c>
      <c r="N450" s="333">
        <v>231.51990000000001</v>
      </c>
      <c r="O450" s="8">
        <v>231.51990000000001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6025</v>
      </c>
      <c r="C451" s="211" t="s">
        <v>2892</v>
      </c>
      <c r="D451" s="8" t="s">
        <v>6026</v>
      </c>
      <c r="E451" s="8" t="s">
        <v>6027</v>
      </c>
      <c r="F451" s="8" t="s">
        <v>6028</v>
      </c>
      <c r="G451" s="8" t="s">
        <v>6029</v>
      </c>
      <c r="H451" s="66" t="s">
        <v>6029</v>
      </c>
      <c r="I451" s="66"/>
      <c r="J451" s="66"/>
      <c r="K451" s="66"/>
      <c r="L451" s="66"/>
      <c r="M451" s="334" t="s">
        <v>63</v>
      </c>
      <c r="N451" s="333">
        <v>242.75989999999999</v>
      </c>
      <c r="O451" s="8">
        <v>242.75989999999999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6030</v>
      </c>
      <c r="C452" s="211" t="s">
        <v>2899</v>
      </c>
      <c r="D452" s="8" t="s">
        <v>6031</v>
      </c>
      <c r="E452" s="8" t="s">
        <v>6032</v>
      </c>
      <c r="F452" s="8" t="s">
        <v>6033</v>
      </c>
      <c r="G452" s="8" t="s">
        <v>6034</v>
      </c>
      <c r="H452" s="66" t="s">
        <v>6034</v>
      </c>
      <c r="I452" s="66"/>
      <c r="J452" s="66"/>
      <c r="K452" s="66"/>
      <c r="L452" s="66"/>
      <c r="M452" s="334" t="s">
        <v>63</v>
      </c>
      <c r="N452" s="333">
        <v>243.07650000000001</v>
      </c>
      <c r="O452" s="8">
        <v>243.07650000000001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6035</v>
      </c>
      <c r="C453" s="211" t="s">
        <v>2907</v>
      </c>
      <c r="D453" s="8" t="s">
        <v>6036</v>
      </c>
      <c r="E453" s="8" t="s">
        <v>6037</v>
      </c>
      <c r="F453" s="8" t="s">
        <v>6038</v>
      </c>
      <c r="G453" s="8" t="s">
        <v>6039</v>
      </c>
      <c r="H453" s="66" t="s">
        <v>6039</v>
      </c>
      <c r="I453" s="66"/>
      <c r="J453" s="66"/>
      <c r="K453" s="66"/>
      <c r="L453" s="66"/>
      <c r="M453" s="334" t="s">
        <v>63</v>
      </c>
      <c r="N453" s="333">
        <v>242.84450000000001</v>
      </c>
      <c r="O453" s="8">
        <v>242.84450000000001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6040</v>
      </c>
      <c r="C454" s="211" t="s">
        <v>2914</v>
      </c>
      <c r="D454" s="8" t="s">
        <v>6041</v>
      </c>
      <c r="E454" s="8" t="s">
        <v>6042</v>
      </c>
      <c r="F454" s="8" t="s">
        <v>6043</v>
      </c>
      <c r="G454" s="8" t="s">
        <v>6044</v>
      </c>
      <c r="H454" s="66" t="s">
        <v>6044</v>
      </c>
      <c r="I454" s="66"/>
      <c r="J454" s="66"/>
      <c r="K454" s="66"/>
      <c r="L454" s="66"/>
      <c r="M454" s="334" t="s">
        <v>63</v>
      </c>
      <c r="N454" s="333">
        <v>231.517</v>
      </c>
      <c r="O454" s="8">
        <v>231.517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6045</v>
      </c>
      <c r="C455" s="211" t="s">
        <v>2921</v>
      </c>
      <c r="D455" s="8" t="s">
        <v>6046</v>
      </c>
      <c r="E455" s="8" t="s">
        <v>6047</v>
      </c>
      <c r="F455" s="8" t="s">
        <v>6048</v>
      </c>
      <c r="G455" s="8" t="s">
        <v>6049</v>
      </c>
      <c r="H455" s="66" t="s">
        <v>6049</v>
      </c>
      <c r="I455" s="66"/>
      <c r="J455" s="66"/>
      <c r="K455" s="66"/>
      <c r="L455" s="66"/>
      <c r="M455" s="334" t="s">
        <v>63</v>
      </c>
      <c r="N455" s="333">
        <v>243.07839999999999</v>
      </c>
      <c r="O455" s="8">
        <v>243.07839999999999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6050</v>
      </c>
      <c r="C456" s="211" t="s">
        <v>2928</v>
      </c>
      <c r="D456" s="8" t="s">
        <v>6051</v>
      </c>
      <c r="E456" s="8" t="s">
        <v>6052</v>
      </c>
      <c r="F456" s="8" t="s">
        <v>6053</v>
      </c>
      <c r="G456" s="8" t="s">
        <v>6054</v>
      </c>
      <c r="H456" s="66" t="s">
        <v>6054</v>
      </c>
      <c r="I456" s="66"/>
      <c r="J456" s="66"/>
      <c r="K456" s="66"/>
      <c r="L456" s="66"/>
      <c r="M456" s="334" t="s">
        <v>63</v>
      </c>
      <c r="N456" s="333">
        <v>147.5067</v>
      </c>
      <c r="O456" s="8">
        <v>147.5067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6055</v>
      </c>
      <c r="C457" s="211" t="s">
        <v>2936</v>
      </c>
      <c r="D457" s="8" t="s">
        <v>6056</v>
      </c>
      <c r="E457" s="8" t="s">
        <v>6057</v>
      </c>
      <c r="F457" s="8" t="s">
        <v>6058</v>
      </c>
      <c r="G457" s="8" t="s">
        <v>6059</v>
      </c>
      <c r="H457" s="66" t="s">
        <v>6059</v>
      </c>
      <c r="I457" s="66"/>
      <c r="J457" s="66"/>
      <c r="K457" s="66"/>
      <c r="L457" s="66"/>
      <c r="M457" s="334" t="s">
        <v>63</v>
      </c>
      <c r="N457" s="333">
        <v>147.50540000000001</v>
      </c>
      <c r="O457" s="8">
        <v>147.50540000000001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6060</v>
      </c>
      <c r="C458" s="211" t="s">
        <v>2943</v>
      </c>
      <c r="D458" s="8" t="s">
        <v>6061</v>
      </c>
      <c r="E458" s="8" t="s">
        <v>6062</v>
      </c>
      <c r="F458" s="8" t="s">
        <v>6063</v>
      </c>
      <c r="G458" s="8"/>
      <c r="H458" s="8"/>
      <c r="I458" s="8"/>
      <c r="J458" s="8"/>
      <c r="K458" s="8"/>
      <c r="L458" s="8"/>
      <c r="M458" s="334" t="s">
        <v>63</v>
      </c>
      <c r="N458" s="333">
        <v>159.3272</v>
      </c>
      <c r="O458" s="8">
        <v>159.3272</v>
      </c>
      <c r="P458" s="8" t="s">
        <v>177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6064</v>
      </c>
      <c r="C459" s="211" t="s">
        <v>2949</v>
      </c>
      <c r="D459" s="8" t="s">
        <v>6065</v>
      </c>
      <c r="E459" s="8" t="s">
        <v>6066</v>
      </c>
      <c r="F459" s="8" t="s">
        <v>6067</v>
      </c>
      <c r="G459" s="8" t="s">
        <v>6068</v>
      </c>
      <c r="H459" s="66" t="s">
        <v>6069</v>
      </c>
      <c r="I459" s="66" t="s">
        <v>6070</v>
      </c>
      <c r="J459" s="66"/>
      <c r="K459" s="66"/>
      <c r="L459" s="66"/>
      <c r="M459" s="334">
        <v>265.22660000000002</v>
      </c>
      <c r="N459" s="333">
        <v>150.89709999999999</v>
      </c>
      <c r="O459" s="8">
        <v>416.12369999999999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6071</v>
      </c>
      <c r="C460" s="211" t="s">
        <v>2961</v>
      </c>
      <c r="D460" s="8" t="s">
        <v>6072</v>
      </c>
      <c r="E460" s="8" t="s">
        <v>6073</v>
      </c>
      <c r="F460" s="8" t="s">
        <v>6074</v>
      </c>
      <c r="G460" s="8" t="s">
        <v>6075</v>
      </c>
      <c r="H460" s="66" t="s">
        <v>6076</v>
      </c>
      <c r="I460" s="66" t="s">
        <v>6077</v>
      </c>
      <c r="J460" s="66"/>
      <c r="K460" s="66"/>
      <c r="L460" s="66"/>
      <c r="M460" s="334">
        <v>265.22719999999998</v>
      </c>
      <c r="N460" s="333">
        <v>150.90780000000001</v>
      </c>
      <c r="O460" s="8">
        <v>416.13499999999999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6078</v>
      </c>
      <c r="C461" s="211" t="s">
        <v>2972</v>
      </c>
      <c r="D461" s="8" t="s">
        <v>6079</v>
      </c>
      <c r="E461" s="8" t="s">
        <v>6080</v>
      </c>
      <c r="F461" s="8" t="s">
        <v>6081</v>
      </c>
      <c r="G461" s="8" t="s">
        <v>6082</v>
      </c>
      <c r="H461" s="66" t="s">
        <v>6083</v>
      </c>
      <c r="I461" s="66" t="s">
        <v>6084</v>
      </c>
      <c r="J461" s="66"/>
      <c r="K461" s="66"/>
      <c r="L461" s="66"/>
      <c r="M461" s="334">
        <v>265.22919999999999</v>
      </c>
      <c r="N461" s="333">
        <v>150.90430000000001</v>
      </c>
      <c r="O461" s="8">
        <v>416.13350000000003</v>
      </c>
      <c r="P461" s="8" t="s">
        <v>489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6085</v>
      </c>
      <c r="C462" s="211" t="s">
        <v>2983</v>
      </c>
      <c r="D462" s="8" t="s">
        <v>6086</v>
      </c>
      <c r="E462" s="8" t="s">
        <v>6087</v>
      </c>
      <c r="F462" s="8" t="s">
        <v>6088</v>
      </c>
      <c r="G462" s="8" t="s">
        <v>6089</v>
      </c>
      <c r="H462" s="66" t="s">
        <v>6090</v>
      </c>
      <c r="I462" s="66" t="s">
        <v>6091</v>
      </c>
      <c r="J462" s="66"/>
      <c r="K462" s="66"/>
      <c r="L462" s="66"/>
      <c r="M462" s="334">
        <v>265.22640000000001</v>
      </c>
      <c r="N462" s="333">
        <v>150.9074</v>
      </c>
      <c r="O462" s="8">
        <v>416.13380000000001</v>
      </c>
      <c r="P462" s="8" t="s">
        <v>5776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6092</v>
      </c>
      <c r="C463" s="211" t="s">
        <v>2994</v>
      </c>
      <c r="D463" s="8" t="s">
        <v>6093</v>
      </c>
      <c r="E463" s="8" t="s">
        <v>6094</v>
      </c>
      <c r="F463" s="8" t="s">
        <v>6095</v>
      </c>
      <c r="G463" s="8" t="s">
        <v>6096</v>
      </c>
      <c r="H463" s="66" t="s">
        <v>6097</v>
      </c>
      <c r="I463" s="66" t="s">
        <v>6098</v>
      </c>
      <c r="J463" s="66"/>
      <c r="K463" s="66"/>
      <c r="L463" s="66"/>
      <c r="M463" s="334">
        <v>265.22320000000002</v>
      </c>
      <c r="N463" s="333">
        <v>150.90219999999999</v>
      </c>
      <c r="O463" s="8">
        <v>416.12540000000001</v>
      </c>
      <c r="P463" s="8" t="s">
        <v>489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6099</v>
      </c>
      <c r="C464" s="211" t="s">
        <v>3004</v>
      </c>
      <c r="D464" s="8" t="s">
        <v>6100</v>
      </c>
      <c r="E464" s="8" t="s">
        <v>6101</v>
      </c>
      <c r="F464" s="8" t="s">
        <v>6102</v>
      </c>
      <c r="G464" s="8" t="s">
        <v>6103</v>
      </c>
      <c r="H464" s="66" t="s">
        <v>6104</v>
      </c>
      <c r="I464" s="66" t="s">
        <v>6105</v>
      </c>
      <c r="J464" s="66"/>
      <c r="K464" s="66"/>
      <c r="L464" s="66"/>
      <c r="M464" s="334">
        <v>265.22919999999999</v>
      </c>
      <c r="N464" s="333">
        <v>150.8964</v>
      </c>
      <c r="O464" s="8">
        <v>416.12559999999996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6106</v>
      </c>
      <c r="C465" s="211" t="s">
        <v>3014</v>
      </c>
      <c r="D465" s="8" t="s">
        <v>6107</v>
      </c>
      <c r="E465" s="8" t="s">
        <v>6108</v>
      </c>
      <c r="F465" s="8" t="s">
        <v>6109</v>
      </c>
      <c r="G465" s="8" t="s">
        <v>6110</v>
      </c>
      <c r="H465" s="66" t="s">
        <v>6111</v>
      </c>
      <c r="I465" s="66" t="s">
        <v>6112</v>
      </c>
      <c r="J465" s="66"/>
      <c r="K465" s="66"/>
      <c r="L465" s="66"/>
      <c r="M465" s="334">
        <v>265.21280000000002</v>
      </c>
      <c r="N465" s="333">
        <v>150.89660000000001</v>
      </c>
      <c r="O465" s="8">
        <v>416.10940000000005</v>
      </c>
      <c r="P465" s="8" t="s">
        <v>5768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6113</v>
      </c>
      <c r="C466" s="211" t="s">
        <v>3024</v>
      </c>
      <c r="D466" s="8" t="s">
        <v>6114</v>
      </c>
      <c r="E466" s="8" t="s">
        <v>6115</v>
      </c>
      <c r="F466" s="8" t="s">
        <v>6116</v>
      </c>
      <c r="G466" s="8" t="s">
        <v>6117</v>
      </c>
      <c r="H466" s="66" t="s">
        <v>6118</v>
      </c>
      <c r="I466" s="66" t="s">
        <v>6119</v>
      </c>
      <c r="J466" s="66"/>
      <c r="K466" s="66"/>
      <c r="L466" s="66"/>
      <c r="M466" s="334">
        <v>265.22820000000002</v>
      </c>
      <c r="N466" s="333">
        <v>150.8998</v>
      </c>
      <c r="O466" s="8">
        <v>416.12800000000004</v>
      </c>
      <c r="P466" s="8" t="s">
        <v>5776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6120</v>
      </c>
      <c r="C467" s="211" t="s">
        <v>3035</v>
      </c>
      <c r="D467" s="8" t="s">
        <v>6121</v>
      </c>
      <c r="E467" s="8" t="s">
        <v>6122</v>
      </c>
      <c r="F467" s="8" t="s">
        <v>6123</v>
      </c>
      <c r="G467" s="8" t="s">
        <v>6124</v>
      </c>
      <c r="H467" s="66" t="s">
        <v>6125</v>
      </c>
      <c r="I467" s="66" t="s">
        <v>6126</v>
      </c>
      <c r="J467" s="66"/>
      <c r="K467" s="66"/>
      <c r="L467" s="66"/>
      <c r="M467" s="334">
        <v>265.21409999999997</v>
      </c>
      <c r="N467" s="333">
        <v>150.9032</v>
      </c>
      <c r="O467" s="8">
        <v>416.1173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6127</v>
      </c>
      <c r="C468" s="211" t="s">
        <v>3046</v>
      </c>
      <c r="D468" s="8" t="s">
        <v>6128</v>
      </c>
      <c r="E468" s="8" t="s">
        <v>6129</v>
      </c>
      <c r="F468" s="8" t="s">
        <v>6130</v>
      </c>
      <c r="G468" s="8" t="s">
        <v>6131</v>
      </c>
      <c r="H468" s="66" t="s">
        <v>6132</v>
      </c>
      <c r="I468" s="66" t="s">
        <v>6133</v>
      </c>
      <c r="J468" s="66"/>
      <c r="K468" s="66"/>
      <c r="L468" s="66"/>
      <c r="M468" s="334">
        <v>265.22550000000001</v>
      </c>
      <c r="N468" s="333">
        <v>150.8921</v>
      </c>
      <c r="O468" s="8">
        <v>416.11760000000004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6134</v>
      </c>
      <c r="C469" s="211" t="s">
        <v>3057</v>
      </c>
      <c r="D469" s="8" t="s">
        <v>6135</v>
      </c>
      <c r="E469" s="8" t="s">
        <v>6136</v>
      </c>
      <c r="F469" s="8" t="s">
        <v>6137</v>
      </c>
      <c r="G469" s="8" t="s">
        <v>6138</v>
      </c>
      <c r="H469" s="66" t="s">
        <v>6139</v>
      </c>
      <c r="I469" s="66" t="s">
        <v>6140</v>
      </c>
      <c r="J469" s="66"/>
      <c r="K469" s="66"/>
      <c r="L469" s="66"/>
      <c r="M469" s="334">
        <v>265.22559999999999</v>
      </c>
      <c r="N469" s="333">
        <v>150.89709999999999</v>
      </c>
      <c r="O469" s="8">
        <v>416.12270000000001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6141</v>
      </c>
      <c r="C470" s="211" t="s">
        <v>3068</v>
      </c>
      <c r="D470" s="8" t="s">
        <v>6142</v>
      </c>
      <c r="E470" s="8" t="s">
        <v>6143</v>
      </c>
      <c r="F470" s="8" t="s">
        <v>6144</v>
      </c>
      <c r="G470" s="8" t="s">
        <v>6145</v>
      </c>
      <c r="H470" s="66" t="s">
        <v>6146</v>
      </c>
      <c r="I470" s="66" t="s">
        <v>6147</v>
      </c>
      <c r="J470" s="66"/>
      <c r="K470" s="66"/>
      <c r="L470" s="66"/>
      <c r="M470" s="334">
        <v>265.21949999999998</v>
      </c>
      <c r="N470" s="333">
        <v>150.89769999999999</v>
      </c>
      <c r="O470" s="8">
        <v>416.11719999999997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6148</v>
      </c>
      <c r="C471" s="211" t="s">
        <v>3079</v>
      </c>
      <c r="D471" s="8" t="s">
        <v>6149</v>
      </c>
      <c r="E471" s="8" t="s">
        <v>6150</v>
      </c>
      <c r="F471" s="8" t="s">
        <v>6151</v>
      </c>
      <c r="G471" s="8" t="s">
        <v>6152</v>
      </c>
      <c r="H471" s="66" t="s">
        <v>6153</v>
      </c>
      <c r="I471" s="66" t="s">
        <v>6154</v>
      </c>
      <c r="J471" s="66"/>
      <c r="K471" s="66"/>
      <c r="L471" s="66"/>
      <c r="M471" s="334">
        <v>265.22149999999999</v>
      </c>
      <c r="N471" s="333">
        <v>150.8929</v>
      </c>
      <c r="O471" s="8">
        <v>416.11439999999999</v>
      </c>
      <c r="P471" s="8" t="s">
        <v>6155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6156</v>
      </c>
      <c r="C472" s="211" t="s">
        <v>3090</v>
      </c>
      <c r="D472" s="8" t="s">
        <v>6157</v>
      </c>
      <c r="E472" s="8" t="s">
        <v>6158</v>
      </c>
      <c r="F472" s="8" t="s">
        <v>6159</v>
      </c>
      <c r="G472" s="8" t="s">
        <v>6160</v>
      </c>
      <c r="H472" s="66" t="s">
        <v>6161</v>
      </c>
      <c r="I472" s="66" t="s">
        <v>6162</v>
      </c>
      <c r="J472" s="66"/>
      <c r="K472" s="66"/>
      <c r="L472" s="66"/>
      <c r="M472" s="334">
        <v>265.22550000000001</v>
      </c>
      <c r="N472" s="333">
        <v>150.90049999999999</v>
      </c>
      <c r="O472" s="8">
        <v>416.12599999999998</v>
      </c>
      <c r="P472" s="8" t="s">
        <v>5760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6163</v>
      </c>
      <c r="C473" s="211" t="s">
        <v>3101</v>
      </c>
      <c r="D473" s="8" t="s">
        <v>6164</v>
      </c>
      <c r="E473" s="8" t="s">
        <v>6165</v>
      </c>
      <c r="F473" s="8" t="s">
        <v>6166</v>
      </c>
      <c r="G473" s="8" t="s">
        <v>6167</v>
      </c>
      <c r="H473" s="66" t="s">
        <v>6168</v>
      </c>
      <c r="I473" s="66" t="s">
        <v>6169</v>
      </c>
      <c r="J473" s="66"/>
      <c r="K473" s="66"/>
      <c r="L473" s="66"/>
      <c r="M473" s="334">
        <v>265.21980000000002</v>
      </c>
      <c r="N473" s="333">
        <v>150.9084</v>
      </c>
      <c r="O473" s="8">
        <v>416.12819999999999</v>
      </c>
      <c r="P473" s="8" t="s">
        <v>489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6170</v>
      </c>
      <c r="C474" s="211" t="s">
        <v>3112</v>
      </c>
      <c r="D474" s="8" t="s">
        <v>6171</v>
      </c>
      <c r="E474" s="8" t="s">
        <v>6172</v>
      </c>
      <c r="F474" s="8" t="s">
        <v>6173</v>
      </c>
      <c r="G474" s="8" t="s">
        <v>6174</v>
      </c>
      <c r="H474" s="66" t="s">
        <v>6175</v>
      </c>
      <c r="I474" s="66" t="s">
        <v>6176</v>
      </c>
      <c r="J474" s="66"/>
      <c r="K474" s="66"/>
      <c r="L474" s="66"/>
      <c r="M474" s="334">
        <v>265.2319</v>
      </c>
      <c r="N474" s="333">
        <v>150.90780000000001</v>
      </c>
      <c r="O474" s="8">
        <v>416.1397</v>
      </c>
      <c r="P474" s="8" t="s">
        <v>5776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6177</v>
      </c>
      <c r="C475" s="211" t="s">
        <v>3123</v>
      </c>
      <c r="D475" s="8" t="s">
        <v>6178</v>
      </c>
      <c r="E475" s="8" t="s">
        <v>6179</v>
      </c>
      <c r="F475" s="8" t="s">
        <v>6180</v>
      </c>
      <c r="G475" s="8" t="s">
        <v>6181</v>
      </c>
      <c r="H475" s="66" t="s">
        <v>6182</v>
      </c>
      <c r="I475" s="66" t="s">
        <v>6183</v>
      </c>
      <c r="J475" s="66"/>
      <c r="K475" s="66"/>
      <c r="L475" s="66"/>
      <c r="M475" s="334">
        <v>265.22149999999999</v>
      </c>
      <c r="N475" s="333">
        <v>150.8955</v>
      </c>
      <c r="O475" s="8">
        <v>416.11699999999996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6184</v>
      </c>
      <c r="C476" s="211" t="s">
        <v>3133</v>
      </c>
      <c r="D476" s="8" t="s">
        <v>6185</v>
      </c>
      <c r="E476" s="8" t="s">
        <v>6186</v>
      </c>
      <c r="F476" s="8" t="s">
        <v>6187</v>
      </c>
      <c r="G476" s="8" t="s">
        <v>6188</v>
      </c>
      <c r="H476" s="66" t="s">
        <v>6189</v>
      </c>
      <c r="I476" s="66" t="s">
        <v>6190</v>
      </c>
      <c r="J476" s="66"/>
      <c r="K476" s="66"/>
      <c r="L476" s="66"/>
      <c r="M476" s="334">
        <v>265.22649999999999</v>
      </c>
      <c r="N476" s="333">
        <v>150.90629999999999</v>
      </c>
      <c r="O476" s="8">
        <v>416.13279999999997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6191</v>
      </c>
      <c r="C477" s="211" t="s">
        <v>3143</v>
      </c>
      <c r="D477" s="8" t="s">
        <v>6192</v>
      </c>
      <c r="E477" s="8" t="s">
        <v>6193</v>
      </c>
      <c r="F477" s="8" t="s">
        <v>6194</v>
      </c>
      <c r="G477" s="8" t="s">
        <v>6195</v>
      </c>
      <c r="H477" s="66" t="s">
        <v>6196</v>
      </c>
      <c r="I477" s="66" t="s">
        <v>6197</v>
      </c>
      <c r="J477" s="66"/>
      <c r="K477" s="66"/>
      <c r="L477" s="66"/>
      <c r="M477" s="334">
        <v>265.22649999999999</v>
      </c>
      <c r="N477" s="333">
        <v>150.90270000000001</v>
      </c>
      <c r="O477" s="8">
        <v>416.12919999999997</v>
      </c>
      <c r="P477" s="8" t="s">
        <v>489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6198</v>
      </c>
      <c r="C478" s="211" t="s">
        <v>3153</v>
      </c>
      <c r="D478" s="8" t="s">
        <v>6199</v>
      </c>
      <c r="E478" s="8" t="s">
        <v>6200</v>
      </c>
      <c r="F478" s="8" t="s">
        <v>6201</v>
      </c>
      <c r="G478" s="8" t="s">
        <v>6202</v>
      </c>
      <c r="H478" s="66" t="s">
        <v>6203</v>
      </c>
      <c r="I478" s="66" t="s">
        <v>6204</v>
      </c>
      <c r="J478" s="66"/>
      <c r="K478" s="66"/>
      <c r="L478" s="66"/>
      <c r="M478" s="334">
        <v>265.22809999999998</v>
      </c>
      <c r="N478" s="333">
        <v>150.90530000000001</v>
      </c>
      <c r="O478" s="8">
        <v>416.13339999999999</v>
      </c>
      <c r="P478" s="8" t="s">
        <v>5776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6205</v>
      </c>
      <c r="C479" s="211" t="s">
        <v>3163</v>
      </c>
      <c r="D479" s="8" t="s">
        <v>6206</v>
      </c>
      <c r="E479" s="8" t="s">
        <v>6207</v>
      </c>
      <c r="F479" s="8" t="s">
        <v>6208</v>
      </c>
      <c r="G479" s="8" t="s">
        <v>6209</v>
      </c>
      <c r="H479" s="66" t="s">
        <v>6210</v>
      </c>
      <c r="I479" s="66" t="s">
        <v>6211</v>
      </c>
      <c r="J479" s="66"/>
      <c r="K479" s="66"/>
      <c r="L479" s="66"/>
      <c r="M479" s="334">
        <v>265.2276</v>
      </c>
      <c r="N479" s="333">
        <v>150.905</v>
      </c>
      <c r="O479" s="8">
        <v>416.13260000000002</v>
      </c>
      <c r="P479" s="8" t="s">
        <v>489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6212</v>
      </c>
      <c r="C480" s="211" t="s">
        <v>3173</v>
      </c>
      <c r="D480" s="8" t="s">
        <v>6213</v>
      </c>
      <c r="E480" s="8" t="s">
        <v>6214</v>
      </c>
      <c r="F480" s="8" t="s">
        <v>6215</v>
      </c>
      <c r="G480" s="8" t="s">
        <v>6216</v>
      </c>
      <c r="H480" s="66" t="s">
        <v>6217</v>
      </c>
      <c r="I480" s="66" t="s">
        <v>6218</v>
      </c>
      <c r="J480" s="66"/>
      <c r="K480" s="66"/>
      <c r="L480" s="66"/>
      <c r="M480" s="334">
        <v>265.23200000000003</v>
      </c>
      <c r="N480" s="333">
        <v>150.90010000000001</v>
      </c>
      <c r="O480" s="8">
        <v>416.13210000000004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6219</v>
      </c>
      <c r="C481" s="211" t="s">
        <v>3183</v>
      </c>
      <c r="D481" s="8" t="s">
        <v>6220</v>
      </c>
      <c r="E481" s="8" t="s">
        <v>6221</v>
      </c>
      <c r="F481" s="8" t="s">
        <v>6222</v>
      </c>
      <c r="G481" s="8" t="s">
        <v>6223</v>
      </c>
      <c r="H481" s="66" t="s">
        <v>6224</v>
      </c>
      <c r="I481" s="66" t="s">
        <v>6225</v>
      </c>
      <c r="J481" s="66"/>
      <c r="K481" s="66"/>
      <c r="L481" s="66"/>
      <c r="M481" s="334">
        <v>265.21230000000003</v>
      </c>
      <c r="N481" s="333">
        <v>150.89859999999999</v>
      </c>
      <c r="O481" s="8">
        <v>416.11090000000002</v>
      </c>
      <c r="P481" s="8" t="s">
        <v>5768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6226</v>
      </c>
      <c r="C482" s="211" t="s">
        <v>3193</v>
      </c>
      <c r="D482" s="8" t="s">
        <v>6227</v>
      </c>
      <c r="E482" s="8" t="s">
        <v>6228</v>
      </c>
      <c r="F482" s="8" t="s">
        <v>6229</v>
      </c>
      <c r="G482" s="8" t="s">
        <v>6230</v>
      </c>
      <c r="H482" s="66" t="s">
        <v>6231</v>
      </c>
      <c r="I482" s="66" t="s">
        <v>6232</v>
      </c>
      <c r="J482" s="66"/>
      <c r="K482" s="66"/>
      <c r="L482" s="66"/>
      <c r="M482" s="334">
        <v>265.2287</v>
      </c>
      <c r="N482" s="333">
        <v>150.9023</v>
      </c>
      <c r="O482" s="8">
        <v>416.13099999999997</v>
      </c>
      <c r="P482" s="8" t="s">
        <v>5776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6233</v>
      </c>
      <c r="C483" s="211" t="s">
        <v>3203</v>
      </c>
      <c r="D483" s="8" t="s">
        <v>6234</v>
      </c>
      <c r="E483" s="8" t="s">
        <v>6235</v>
      </c>
      <c r="F483" s="8" t="s">
        <v>6236</v>
      </c>
      <c r="G483" s="8" t="s">
        <v>6237</v>
      </c>
      <c r="H483" s="66" t="s">
        <v>6238</v>
      </c>
      <c r="I483" s="66" t="s">
        <v>6239</v>
      </c>
      <c r="J483" s="66"/>
      <c r="K483" s="66"/>
      <c r="L483" s="66"/>
      <c r="M483" s="334">
        <v>265.21289999999999</v>
      </c>
      <c r="N483" s="333">
        <v>150.9007</v>
      </c>
      <c r="O483" s="8">
        <v>416.11360000000002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6240</v>
      </c>
      <c r="C484" s="211" t="s">
        <v>3212</v>
      </c>
      <c r="D484" s="8" t="s">
        <v>6241</v>
      </c>
      <c r="E484" s="8" t="s">
        <v>6242</v>
      </c>
      <c r="F484" s="8" t="s">
        <v>6243</v>
      </c>
      <c r="G484" s="8" t="s">
        <v>6244</v>
      </c>
      <c r="H484" s="66" t="s">
        <v>6245</v>
      </c>
      <c r="I484" s="66" t="s">
        <v>6246</v>
      </c>
      <c r="J484" s="66"/>
      <c r="K484" s="66"/>
      <c r="L484" s="66"/>
      <c r="M484" s="334">
        <v>265.22500000000002</v>
      </c>
      <c r="N484" s="333">
        <v>150.89080000000001</v>
      </c>
      <c r="O484" s="8">
        <v>416.11580000000004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6247</v>
      </c>
      <c r="C485" s="211" t="s">
        <v>3222</v>
      </c>
      <c r="D485" s="8" t="s">
        <v>6248</v>
      </c>
      <c r="E485" s="8" t="s">
        <v>6249</v>
      </c>
      <c r="F485" s="8" t="s">
        <v>6250</v>
      </c>
      <c r="G485" s="8" t="s">
        <v>6251</v>
      </c>
      <c r="H485" s="66" t="s">
        <v>6252</v>
      </c>
      <c r="I485" s="66" t="s">
        <v>6253</v>
      </c>
      <c r="J485" s="66"/>
      <c r="K485" s="66"/>
      <c r="L485" s="66"/>
      <c r="M485" s="334">
        <v>265.22480000000002</v>
      </c>
      <c r="N485" s="333">
        <v>150.8974</v>
      </c>
      <c r="O485" s="8">
        <v>416.12220000000002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6254</v>
      </c>
      <c r="C486" s="211" t="s">
        <v>3231</v>
      </c>
      <c r="D486" s="8" t="s">
        <v>6255</v>
      </c>
      <c r="E486" s="8" t="s">
        <v>6256</v>
      </c>
      <c r="F486" s="8" t="s">
        <v>6257</v>
      </c>
      <c r="G486" s="8" t="s">
        <v>6258</v>
      </c>
      <c r="H486" s="66" t="s">
        <v>6259</v>
      </c>
      <c r="I486" s="66" t="s">
        <v>6260</v>
      </c>
      <c r="J486" s="66"/>
      <c r="K486" s="66"/>
      <c r="L486" s="66"/>
      <c r="M486" s="334">
        <v>265.22149999999999</v>
      </c>
      <c r="N486" s="333">
        <v>150.90010000000001</v>
      </c>
      <c r="O486" s="8">
        <v>416.1216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6261</v>
      </c>
      <c r="C487" s="211" t="s">
        <v>3240</v>
      </c>
      <c r="D487" s="8" t="s">
        <v>6262</v>
      </c>
      <c r="E487" s="8" t="s">
        <v>6263</v>
      </c>
      <c r="F487" s="8" t="s">
        <v>6264</v>
      </c>
      <c r="G487" s="8" t="s">
        <v>6265</v>
      </c>
      <c r="H487" s="66" t="s">
        <v>6266</v>
      </c>
      <c r="I487" s="66" t="s">
        <v>6267</v>
      </c>
      <c r="J487" s="66"/>
      <c r="K487" s="66"/>
      <c r="L487" s="66"/>
      <c r="M487" s="334">
        <v>265.21800000000002</v>
      </c>
      <c r="N487" s="333">
        <v>150.8922</v>
      </c>
      <c r="O487" s="8">
        <v>416.11020000000002</v>
      </c>
      <c r="P487" s="8" t="s">
        <v>6155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6268</v>
      </c>
      <c r="C488" s="211" t="s">
        <v>3249</v>
      </c>
      <c r="D488" s="8" t="s">
        <v>6269</v>
      </c>
      <c r="E488" s="8" t="s">
        <v>6270</v>
      </c>
      <c r="F488" s="8" t="s">
        <v>6271</v>
      </c>
      <c r="G488" s="8" t="s">
        <v>6272</v>
      </c>
      <c r="H488" s="66" t="s">
        <v>6273</v>
      </c>
      <c r="I488" s="66" t="s">
        <v>6274</v>
      </c>
      <c r="J488" s="66"/>
      <c r="K488" s="66"/>
      <c r="L488" s="66"/>
      <c r="M488" s="334">
        <v>265.22519999999997</v>
      </c>
      <c r="N488" s="333">
        <v>150.90100000000001</v>
      </c>
      <c r="O488" s="8">
        <v>416.12619999999998</v>
      </c>
      <c r="P488" s="8" t="s">
        <v>5760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6275</v>
      </c>
      <c r="C489" s="211" t="s">
        <v>3258</v>
      </c>
      <c r="D489" s="8" t="s">
        <v>6276</v>
      </c>
      <c r="E489" s="8" t="s">
        <v>6277</v>
      </c>
      <c r="F489" s="8" t="s">
        <v>6278</v>
      </c>
      <c r="G489" s="8" t="s">
        <v>6279</v>
      </c>
      <c r="H489" s="66" t="s">
        <v>6280</v>
      </c>
      <c r="I489" s="66" t="s">
        <v>6281</v>
      </c>
      <c r="J489" s="66"/>
      <c r="K489" s="66"/>
      <c r="L489" s="66"/>
      <c r="M489" s="334">
        <v>265.22460000000001</v>
      </c>
      <c r="N489" s="333">
        <v>150.90600000000001</v>
      </c>
      <c r="O489" s="8">
        <v>416.13060000000002</v>
      </c>
      <c r="P489" s="8" t="s">
        <v>489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6282</v>
      </c>
      <c r="C490" s="211" t="s">
        <v>3267</v>
      </c>
      <c r="D490" s="8" t="s">
        <v>6283</v>
      </c>
      <c r="E490" s="8" t="s">
        <v>6284</v>
      </c>
      <c r="F490" s="8" t="s">
        <v>6285</v>
      </c>
      <c r="G490" s="8" t="s">
        <v>6286</v>
      </c>
      <c r="H490" s="66" t="s">
        <v>6287</v>
      </c>
      <c r="I490" s="66" t="s">
        <v>6288</v>
      </c>
      <c r="J490" s="66"/>
      <c r="K490" s="66"/>
      <c r="L490" s="66"/>
      <c r="M490" s="334">
        <v>265.22910000000002</v>
      </c>
      <c r="N490" s="333">
        <v>150.90819999999999</v>
      </c>
      <c r="O490" s="8">
        <v>416.13729999999998</v>
      </c>
      <c r="P490" s="8" t="s">
        <v>5776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6064</v>
      </c>
      <c r="C491" s="211" t="s">
        <v>3275</v>
      </c>
      <c r="D491" s="8" t="s">
        <v>6065</v>
      </c>
      <c r="E491" s="8" t="s">
        <v>6066</v>
      </c>
      <c r="F491" s="8" t="s">
        <v>6067</v>
      </c>
      <c r="G491" s="8" t="s">
        <v>6289</v>
      </c>
      <c r="H491" s="8" t="s">
        <v>6290</v>
      </c>
      <c r="I491" s="66" t="s">
        <v>6069</v>
      </c>
      <c r="J491" s="66" t="s">
        <v>6070</v>
      </c>
      <c r="K491" s="66"/>
      <c r="L491" s="66"/>
      <c r="M491" s="334">
        <v>265.22660000000002</v>
      </c>
      <c r="N491" s="333">
        <v>119.6968</v>
      </c>
      <c r="O491" s="8">
        <v>384.92340000000002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6071</v>
      </c>
      <c r="C492" s="211" t="s">
        <v>3282</v>
      </c>
      <c r="D492" s="8" t="s">
        <v>6072</v>
      </c>
      <c r="E492" s="8" t="s">
        <v>6073</v>
      </c>
      <c r="F492" s="8" t="s">
        <v>6074</v>
      </c>
      <c r="G492" s="8" t="s">
        <v>6291</v>
      </c>
      <c r="H492" s="8" t="s">
        <v>6292</v>
      </c>
      <c r="I492" s="66" t="s">
        <v>6076</v>
      </c>
      <c r="J492" s="66" t="s">
        <v>6077</v>
      </c>
      <c r="K492" s="66"/>
      <c r="L492" s="66"/>
      <c r="M492" s="334">
        <v>265.22719999999998</v>
      </c>
      <c r="N492" s="333">
        <v>119.69580000000001</v>
      </c>
      <c r="O492" s="8">
        <v>384.923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6078</v>
      </c>
      <c r="C493" s="211" t="s">
        <v>3287</v>
      </c>
      <c r="D493" s="8" t="s">
        <v>6079</v>
      </c>
      <c r="E493" s="8" t="s">
        <v>6080</v>
      </c>
      <c r="F493" s="8" t="s">
        <v>6081</v>
      </c>
      <c r="G493" s="8" t="s">
        <v>6293</v>
      </c>
      <c r="H493" s="8" t="s">
        <v>6294</v>
      </c>
      <c r="I493" s="66" t="s">
        <v>6083</v>
      </c>
      <c r="J493" s="66" t="s">
        <v>6084</v>
      </c>
      <c r="K493" s="66"/>
      <c r="L493" s="66"/>
      <c r="M493" s="334">
        <v>265.22919999999999</v>
      </c>
      <c r="N493" s="333">
        <v>119.694</v>
      </c>
      <c r="O493" s="8">
        <v>384.92320000000001</v>
      </c>
      <c r="P493" s="8" t="s">
        <v>6295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6085</v>
      </c>
      <c r="C494" s="211" t="s">
        <v>3292</v>
      </c>
      <c r="D494" s="8" t="s">
        <v>6086</v>
      </c>
      <c r="E494" s="8" t="s">
        <v>6087</v>
      </c>
      <c r="F494" s="8" t="s">
        <v>6088</v>
      </c>
      <c r="G494" s="8" t="s">
        <v>6296</v>
      </c>
      <c r="H494" s="8" t="s">
        <v>6297</v>
      </c>
      <c r="I494" s="66" t="s">
        <v>6090</v>
      </c>
      <c r="J494" s="66" t="s">
        <v>6091</v>
      </c>
      <c r="K494" s="66"/>
      <c r="L494" s="66"/>
      <c r="M494" s="334">
        <v>265.22640000000001</v>
      </c>
      <c r="N494" s="333">
        <v>119.6913</v>
      </c>
      <c r="O494" s="8">
        <v>384.91770000000002</v>
      </c>
      <c r="P494" s="8" t="s">
        <v>5820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6092</v>
      </c>
      <c r="C495" s="211" t="s">
        <v>3297</v>
      </c>
      <c r="D495" s="8" t="s">
        <v>6093</v>
      </c>
      <c r="E495" s="8" t="s">
        <v>6094</v>
      </c>
      <c r="F495" s="8" t="s">
        <v>6095</v>
      </c>
      <c r="G495" s="8" t="s">
        <v>6298</v>
      </c>
      <c r="H495" s="8" t="s">
        <v>6299</v>
      </c>
      <c r="I495" s="66" t="s">
        <v>6097</v>
      </c>
      <c r="J495" s="66" t="s">
        <v>6098</v>
      </c>
      <c r="K495" s="66"/>
      <c r="L495" s="66"/>
      <c r="M495" s="334">
        <v>265.22320000000002</v>
      </c>
      <c r="N495" s="333">
        <v>119.7</v>
      </c>
      <c r="O495" s="8">
        <v>384.92320000000001</v>
      </c>
      <c r="P495" s="8" t="s">
        <v>6295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6099</v>
      </c>
      <c r="C496" s="211" t="s">
        <v>3302</v>
      </c>
      <c r="D496" s="8" t="s">
        <v>6100</v>
      </c>
      <c r="E496" s="8" t="s">
        <v>6101</v>
      </c>
      <c r="F496" s="8" t="s">
        <v>6102</v>
      </c>
      <c r="G496" s="8" t="s">
        <v>6300</v>
      </c>
      <c r="H496" s="8" t="s">
        <v>6301</v>
      </c>
      <c r="I496" s="66" t="s">
        <v>6104</v>
      </c>
      <c r="J496" s="66" t="s">
        <v>6105</v>
      </c>
      <c r="K496" s="66"/>
      <c r="L496" s="66"/>
      <c r="M496" s="334">
        <v>265.22919999999999</v>
      </c>
      <c r="N496" s="333">
        <v>119.6939</v>
      </c>
      <c r="O496" s="8">
        <v>384.92309999999998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6106</v>
      </c>
      <c r="C497" s="211" t="s">
        <v>3307</v>
      </c>
      <c r="D497" s="8" t="s">
        <v>6107</v>
      </c>
      <c r="E497" s="8" t="s">
        <v>6108</v>
      </c>
      <c r="F497" s="8" t="s">
        <v>6109</v>
      </c>
      <c r="G497" s="8" t="s">
        <v>6302</v>
      </c>
      <c r="H497" s="8" t="s">
        <v>6303</v>
      </c>
      <c r="I497" s="66" t="s">
        <v>6111</v>
      </c>
      <c r="J497" s="66" t="s">
        <v>6112</v>
      </c>
      <c r="K497" s="66"/>
      <c r="L497" s="66"/>
      <c r="M497" s="334">
        <v>265.21280000000002</v>
      </c>
      <c r="N497" s="333">
        <v>119.6986</v>
      </c>
      <c r="O497" s="8">
        <v>384.91140000000001</v>
      </c>
      <c r="P497" s="8" t="s">
        <v>5817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6113</v>
      </c>
      <c r="C498" s="211" t="s">
        <v>3312</v>
      </c>
      <c r="D498" s="8" t="s">
        <v>6114</v>
      </c>
      <c r="E498" s="8" t="s">
        <v>6115</v>
      </c>
      <c r="F498" s="8" t="s">
        <v>6116</v>
      </c>
      <c r="G498" s="8" t="s">
        <v>6304</v>
      </c>
      <c r="H498" s="8" t="s">
        <v>6305</v>
      </c>
      <c r="I498" s="66" t="s">
        <v>6118</v>
      </c>
      <c r="J498" s="66" t="s">
        <v>6119</v>
      </c>
      <c r="K498" s="66"/>
      <c r="L498" s="66"/>
      <c r="M498" s="334">
        <v>265.22820000000002</v>
      </c>
      <c r="N498" s="333">
        <v>119.70440000000001</v>
      </c>
      <c r="O498" s="8">
        <v>384.93260000000004</v>
      </c>
      <c r="P498" s="8" t="s">
        <v>5820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6120</v>
      </c>
      <c r="C499" s="211" t="s">
        <v>3317</v>
      </c>
      <c r="D499" s="8" t="s">
        <v>6121</v>
      </c>
      <c r="E499" s="8" t="s">
        <v>6122</v>
      </c>
      <c r="F499" s="8" t="s">
        <v>6123</v>
      </c>
      <c r="G499" s="8" t="s">
        <v>6306</v>
      </c>
      <c r="H499" s="8" t="s">
        <v>6307</v>
      </c>
      <c r="I499" s="66" t="s">
        <v>6125</v>
      </c>
      <c r="J499" s="66" t="s">
        <v>6126</v>
      </c>
      <c r="K499" s="66"/>
      <c r="L499" s="66"/>
      <c r="M499" s="334">
        <v>265.21409999999997</v>
      </c>
      <c r="N499" s="333">
        <v>119.6939</v>
      </c>
      <c r="O499" s="8">
        <v>384.90799999999996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6127</v>
      </c>
      <c r="C500" s="211" t="s">
        <v>3322</v>
      </c>
      <c r="D500" s="8" t="s">
        <v>6128</v>
      </c>
      <c r="E500" s="8" t="s">
        <v>6129</v>
      </c>
      <c r="F500" s="8" t="s">
        <v>6130</v>
      </c>
      <c r="G500" s="8" t="s">
        <v>6308</v>
      </c>
      <c r="H500" s="8" t="s">
        <v>6309</v>
      </c>
      <c r="I500" s="66" t="s">
        <v>6132</v>
      </c>
      <c r="J500" s="66" t="s">
        <v>6133</v>
      </c>
      <c r="K500" s="66"/>
      <c r="L500" s="66"/>
      <c r="M500" s="334">
        <v>265.22550000000001</v>
      </c>
      <c r="N500" s="333">
        <v>119.7024</v>
      </c>
      <c r="O500" s="8">
        <v>384.92790000000002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6134</v>
      </c>
      <c r="C501" s="211" t="s">
        <v>3327</v>
      </c>
      <c r="D501" s="8" t="s">
        <v>6135</v>
      </c>
      <c r="E501" s="8" t="s">
        <v>6136</v>
      </c>
      <c r="F501" s="8" t="s">
        <v>6137</v>
      </c>
      <c r="G501" s="8" t="s">
        <v>6310</v>
      </c>
      <c r="H501" s="8" t="s">
        <v>6311</v>
      </c>
      <c r="I501" s="66" t="s">
        <v>6139</v>
      </c>
      <c r="J501" s="66" t="s">
        <v>6140</v>
      </c>
      <c r="K501" s="66"/>
      <c r="L501" s="66"/>
      <c r="M501" s="334">
        <v>265.22559999999999</v>
      </c>
      <c r="N501" s="333">
        <v>119.6932</v>
      </c>
      <c r="O501" s="8">
        <v>384.91879999999998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6141</v>
      </c>
      <c r="C502" s="211" t="s">
        <v>3332</v>
      </c>
      <c r="D502" s="8" t="s">
        <v>6142</v>
      </c>
      <c r="E502" s="8" t="s">
        <v>6143</v>
      </c>
      <c r="F502" s="8" t="s">
        <v>6144</v>
      </c>
      <c r="G502" s="8" t="s">
        <v>6312</v>
      </c>
      <c r="H502" s="8" t="s">
        <v>6313</v>
      </c>
      <c r="I502" s="66" t="s">
        <v>6146</v>
      </c>
      <c r="J502" s="66" t="s">
        <v>6147</v>
      </c>
      <c r="K502" s="66"/>
      <c r="L502" s="66"/>
      <c r="M502" s="334">
        <v>265.21949999999998</v>
      </c>
      <c r="N502" s="333">
        <v>119.7094</v>
      </c>
      <c r="O502" s="8">
        <v>384.9289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6148</v>
      </c>
      <c r="C503" s="211" t="s">
        <v>3337</v>
      </c>
      <c r="D503" s="8" t="s">
        <v>6149</v>
      </c>
      <c r="E503" s="8" t="s">
        <v>6150</v>
      </c>
      <c r="F503" s="8" t="s">
        <v>6151</v>
      </c>
      <c r="G503" s="8" t="s">
        <v>6314</v>
      </c>
      <c r="H503" s="8" t="s">
        <v>6315</v>
      </c>
      <c r="I503" s="66" t="s">
        <v>6153</v>
      </c>
      <c r="J503" s="66" t="s">
        <v>6154</v>
      </c>
      <c r="K503" s="66"/>
      <c r="L503" s="66"/>
      <c r="M503" s="334">
        <v>265.22149999999999</v>
      </c>
      <c r="N503" s="333">
        <v>119.70059999999999</v>
      </c>
      <c r="O503" s="8">
        <v>384.9221</v>
      </c>
      <c r="P503" s="8" t="s">
        <v>6316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6156</v>
      </c>
      <c r="C504" s="211" t="s">
        <v>3342</v>
      </c>
      <c r="D504" s="8" t="s">
        <v>6157</v>
      </c>
      <c r="E504" s="8" t="s">
        <v>6158</v>
      </c>
      <c r="F504" s="8" t="s">
        <v>6159</v>
      </c>
      <c r="G504" s="8" t="s">
        <v>6317</v>
      </c>
      <c r="H504" s="8" t="s">
        <v>6318</v>
      </c>
      <c r="I504" s="66" t="s">
        <v>6161</v>
      </c>
      <c r="J504" s="66" t="s">
        <v>6162</v>
      </c>
      <c r="K504" s="66"/>
      <c r="L504" s="66"/>
      <c r="M504" s="334">
        <v>265.22550000000001</v>
      </c>
      <c r="N504" s="333">
        <v>119.694</v>
      </c>
      <c r="O504" s="8">
        <v>384.91950000000003</v>
      </c>
      <c r="P504" s="8" t="s">
        <v>5814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6163</v>
      </c>
      <c r="C505" s="211" t="s">
        <v>3347</v>
      </c>
      <c r="D505" s="8" t="s">
        <v>6164</v>
      </c>
      <c r="E505" s="8" t="s">
        <v>6165</v>
      </c>
      <c r="F505" s="8" t="s">
        <v>6166</v>
      </c>
      <c r="G505" s="8" t="s">
        <v>6319</v>
      </c>
      <c r="H505" s="8" t="s">
        <v>6320</v>
      </c>
      <c r="I505" s="66" t="s">
        <v>6168</v>
      </c>
      <c r="J505" s="66" t="s">
        <v>6169</v>
      </c>
      <c r="K505" s="66"/>
      <c r="L505" s="66"/>
      <c r="M505" s="334">
        <v>265.21980000000002</v>
      </c>
      <c r="N505" s="333">
        <v>119.7041</v>
      </c>
      <c r="O505" s="8">
        <v>384.9239</v>
      </c>
      <c r="P505" s="8" t="s">
        <v>6295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6170</v>
      </c>
      <c r="C506" s="211" t="s">
        <v>3352</v>
      </c>
      <c r="D506" s="8" t="s">
        <v>6171</v>
      </c>
      <c r="E506" s="8" t="s">
        <v>6172</v>
      </c>
      <c r="F506" s="8" t="s">
        <v>6173</v>
      </c>
      <c r="G506" s="8" t="s">
        <v>6321</v>
      </c>
      <c r="H506" s="8" t="s">
        <v>6322</v>
      </c>
      <c r="I506" s="66" t="s">
        <v>6175</v>
      </c>
      <c r="J506" s="66" t="s">
        <v>6176</v>
      </c>
      <c r="K506" s="66"/>
      <c r="L506" s="66"/>
      <c r="M506" s="334">
        <v>265.2319</v>
      </c>
      <c r="N506" s="333">
        <v>119.6998</v>
      </c>
      <c r="O506" s="8">
        <v>384.93169999999998</v>
      </c>
      <c r="P506" s="8" t="s">
        <v>5820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6177</v>
      </c>
      <c r="C507" s="211" t="s">
        <v>3357</v>
      </c>
      <c r="D507" s="8" t="s">
        <v>6178</v>
      </c>
      <c r="E507" s="8" t="s">
        <v>6179</v>
      </c>
      <c r="F507" s="8" t="s">
        <v>6180</v>
      </c>
      <c r="G507" s="8" t="s">
        <v>6323</v>
      </c>
      <c r="H507" s="8" t="s">
        <v>6324</v>
      </c>
      <c r="I507" s="66" t="s">
        <v>6182</v>
      </c>
      <c r="J507" s="66" t="s">
        <v>6183</v>
      </c>
      <c r="K507" s="66"/>
      <c r="L507" s="66"/>
      <c r="M507" s="334">
        <v>265.22149999999999</v>
      </c>
      <c r="N507" s="333">
        <v>119.6964</v>
      </c>
      <c r="O507" s="8">
        <v>384.91789999999997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6184</v>
      </c>
      <c r="C508" s="211" t="s">
        <v>3361</v>
      </c>
      <c r="D508" s="8" t="s">
        <v>6185</v>
      </c>
      <c r="E508" s="8" t="s">
        <v>6186</v>
      </c>
      <c r="F508" s="8" t="s">
        <v>6187</v>
      </c>
      <c r="G508" s="8" t="s">
        <v>6325</v>
      </c>
      <c r="H508" s="8" t="s">
        <v>6326</v>
      </c>
      <c r="I508" s="66" t="s">
        <v>6189</v>
      </c>
      <c r="J508" s="66" t="s">
        <v>6190</v>
      </c>
      <c r="K508" s="66"/>
      <c r="L508" s="66"/>
      <c r="M508" s="334">
        <v>265.22649999999999</v>
      </c>
      <c r="N508" s="333">
        <v>119.6953</v>
      </c>
      <c r="O508" s="8">
        <v>384.92179999999996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6191</v>
      </c>
      <c r="C509" s="211" t="s">
        <v>3365</v>
      </c>
      <c r="D509" s="8" t="s">
        <v>6192</v>
      </c>
      <c r="E509" s="8" t="s">
        <v>6193</v>
      </c>
      <c r="F509" s="8" t="s">
        <v>6194</v>
      </c>
      <c r="G509" s="8" t="s">
        <v>6327</v>
      </c>
      <c r="H509" s="8" t="s">
        <v>6328</v>
      </c>
      <c r="I509" s="66" t="s">
        <v>6196</v>
      </c>
      <c r="J509" s="66" t="s">
        <v>6197</v>
      </c>
      <c r="K509" s="66"/>
      <c r="L509" s="66"/>
      <c r="M509" s="334">
        <v>265.22649999999999</v>
      </c>
      <c r="N509" s="333">
        <v>119.6938</v>
      </c>
      <c r="O509" s="8">
        <v>384.9203</v>
      </c>
      <c r="P509" s="8" t="s">
        <v>6295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6198</v>
      </c>
      <c r="C510" s="211" t="s">
        <v>3369</v>
      </c>
      <c r="D510" s="8" t="s">
        <v>6199</v>
      </c>
      <c r="E510" s="8" t="s">
        <v>6200</v>
      </c>
      <c r="F510" s="8" t="s">
        <v>6201</v>
      </c>
      <c r="G510" s="8" t="s">
        <v>6329</v>
      </c>
      <c r="H510" s="8" t="s">
        <v>6330</v>
      </c>
      <c r="I510" s="66" t="s">
        <v>6203</v>
      </c>
      <c r="J510" s="66" t="s">
        <v>6204</v>
      </c>
      <c r="K510" s="66"/>
      <c r="L510" s="66"/>
      <c r="M510" s="334">
        <v>265.22809999999998</v>
      </c>
      <c r="N510" s="333">
        <v>119.6909</v>
      </c>
      <c r="O510" s="8">
        <v>384.91899999999998</v>
      </c>
      <c r="P510" s="8" t="s">
        <v>5820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6205</v>
      </c>
      <c r="C511" s="211" t="s">
        <v>3373</v>
      </c>
      <c r="D511" s="8" t="s">
        <v>6206</v>
      </c>
      <c r="E511" s="8" t="s">
        <v>6207</v>
      </c>
      <c r="F511" s="8" t="s">
        <v>6208</v>
      </c>
      <c r="G511" s="8" t="s">
        <v>6331</v>
      </c>
      <c r="H511" s="8" t="s">
        <v>6332</v>
      </c>
      <c r="I511" s="66" t="s">
        <v>6210</v>
      </c>
      <c r="J511" s="66" t="s">
        <v>6211</v>
      </c>
      <c r="K511" s="66"/>
      <c r="L511" s="66"/>
      <c r="M511" s="334">
        <v>265.2276</v>
      </c>
      <c r="N511" s="333">
        <v>119.70189999999999</v>
      </c>
      <c r="O511" s="8">
        <v>384.92949999999996</v>
      </c>
      <c r="P511" s="8" t="s">
        <v>6295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6212</v>
      </c>
      <c r="C512" s="211" t="s">
        <v>3377</v>
      </c>
      <c r="D512" s="8" t="s">
        <v>6213</v>
      </c>
      <c r="E512" s="8" t="s">
        <v>6214</v>
      </c>
      <c r="F512" s="8" t="s">
        <v>6215</v>
      </c>
      <c r="G512" s="8" t="s">
        <v>6333</v>
      </c>
      <c r="H512" s="8" t="s">
        <v>6334</v>
      </c>
      <c r="I512" s="66" t="s">
        <v>6217</v>
      </c>
      <c r="J512" s="66" t="s">
        <v>6218</v>
      </c>
      <c r="K512" s="66"/>
      <c r="L512" s="66"/>
      <c r="M512" s="334">
        <v>265.23200000000003</v>
      </c>
      <c r="N512" s="333">
        <v>119.6921</v>
      </c>
      <c r="O512" s="8">
        <v>384.92410000000001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6219</v>
      </c>
      <c r="C513" s="211" t="s">
        <v>3381</v>
      </c>
      <c r="D513" s="8" t="s">
        <v>6220</v>
      </c>
      <c r="E513" s="8" t="s">
        <v>6221</v>
      </c>
      <c r="F513" s="8" t="s">
        <v>6222</v>
      </c>
      <c r="G513" s="8" t="s">
        <v>6335</v>
      </c>
      <c r="H513" s="8" t="s">
        <v>6336</v>
      </c>
      <c r="I513" s="66" t="s">
        <v>6224</v>
      </c>
      <c r="J513" s="66" t="s">
        <v>6225</v>
      </c>
      <c r="K513" s="66"/>
      <c r="L513" s="66"/>
      <c r="M513" s="334">
        <v>265.21230000000003</v>
      </c>
      <c r="N513" s="333">
        <v>119.7016</v>
      </c>
      <c r="O513" s="8">
        <v>384.91390000000001</v>
      </c>
      <c r="P513" s="8" t="s">
        <v>5817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6226</v>
      </c>
      <c r="C514" s="211" t="s">
        <v>3385</v>
      </c>
      <c r="D514" s="8" t="s">
        <v>6227</v>
      </c>
      <c r="E514" s="8" t="s">
        <v>6228</v>
      </c>
      <c r="F514" s="8" t="s">
        <v>6229</v>
      </c>
      <c r="G514" s="8" t="s">
        <v>6337</v>
      </c>
      <c r="H514" s="8" t="s">
        <v>6338</v>
      </c>
      <c r="I514" s="66" t="s">
        <v>6231</v>
      </c>
      <c r="J514" s="66" t="s">
        <v>6232</v>
      </c>
      <c r="K514" s="66"/>
      <c r="L514" s="66"/>
      <c r="M514" s="334">
        <v>265.2287</v>
      </c>
      <c r="N514" s="333">
        <v>119.70529999999999</v>
      </c>
      <c r="O514" s="8">
        <v>384.93399999999997</v>
      </c>
      <c r="P514" s="8" t="s">
        <v>5820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6233</v>
      </c>
      <c r="C515" s="211" t="s">
        <v>3389</v>
      </c>
      <c r="D515" s="8" t="s">
        <v>6234</v>
      </c>
      <c r="E515" s="8" t="s">
        <v>6235</v>
      </c>
      <c r="F515" s="8" t="s">
        <v>6236</v>
      </c>
      <c r="G515" s="8" t="s">
        <v>6339</v>
      </c>
      <c r="H515" s="8" t="s">
        <v>6340</v>
      </c>
      <c r="I515" s="66" t="s">
        <v>6238</v>
      </c>
      <c r="J515" s="66" t="s">
        <v>6239</v>
      </c>
      <c r="K515" s="66"/>
      <c r="L515" s="66"/>
      <c r="M515" s="334">
        <v>265.21289999999999</v>
      </c>
      <c r="N515" s="333">
        <v>119.6962</v>
      </c>
      <c r="O515" s="8">
        <v>384.90909999999997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6240</v>
      </c>
      <c r="C516" s="211" t="s">
        <v>3393</v>
      </c>
      <c r="D516" s="8" t="s">
        <v>6241</v>
      </c>
      <c r="E516" s="8" t="s">
        <v>6242</v>
      </c>
      <c r="F516" s="8" t="s">
        <v>6243</v>
      </c>
      <c r="G516" s="8" t="s">
        <v>6341</v>
      </c>
      <c r="H516" s="8" t="s">
        <v>6342</v>
      </c>
      <c r="I516" s="66" t="s">
        <v>6245</v>
      </c>
      <c r="J516" s="66" t="s">
        <v>6246</v>
      </c>
      <c r="K516" s="66"/>
      <c r="L516" s="66"/>
      <c r="M516" s="334">
        <v>265.22500000000002</v>
      </c>
      <c r="N516" s="333">
        <v>119.7047</v>
      </c>
      <c r="O516" s="8">
        <v>384.92970000000003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6247</v>
      </c>
      <c r="C517" s="211" t="s">
        <v>3397</v>
      </c>
      <c r="D517" s="8" t="s">
        <v>6248</v>
      </c>
      <c r="E517" s="8" t="s">
        <v>6249</v>
      </c>
      <c r="F517" s="8" t="s">
        <v>6250</v>
      </c>
      <c r="G517" s="8" t="s">
        <v>6343</v>
      </c>
      <c r="H517" s="8" t="s">
        <v>6344</v>
      </c>
      <c r="I517" s="66" t="s">
        <v>6252</v>
      </c>
      <c r="J517" s="66" t="s">
        <v>6253</v>
      </c>
      <c r="K517" s="66"/>
      <c r="L517" s="66"/>
      <c r="M517" s="334">
        <v>265.22480000000002</v>
      </c>
      <c r="N517" s="333">
        <v>119.69589999999999</v>
      </c>
      <c r="O517" s="8">
        <v>384.92070000000001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6254</v>
      </c>
      <c r="C518" s="211" t="s">
        <v>3401</v>
      </c>
      <c r="D518" s="8" t="s">
        <v>6255</v>
      </c>
      <c r="E518" s="8" t="s">
        <v>6256</v>
      </c>
      <c r="F518" s="8" t="s">
        <v>6257</v>
      </c>
      <c r="G518" s="8"/>
      <c r="H518" s="8"/>
      <c r="I518" s="8"/>
      <c r="J518" s="8"/>
      <c r="K518" s="8"/>
      <c r="L518" s="8"/>
      <c r="M518" s="334">
        <v>265.22149999999999</v>
      </c>
      <c r="N518" s="333">
        <v>119.7086</v>
      </c>
      <c r="O518" s="8">
        <v>384.93009999999998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6261</v>
      </c>
      <c r="C519" s="211" t="s">
        <v>3403</v>
      </c>
      <c r="D519" s="8" t="s">
        <v>6262</v>
      </c>
      <c r="E519" s="8" t="s">
        <v>6263</v>
      </c>
      <c r="F519" s="8" t="s">
        <v>6264</v>
      </c>
      <c r="G519" s="8"/>
      <c r="H519" s="8"/>
      <c r="I519" s="8"/>
      <c r="J519" s="8"/>
      <c r="K519" s="8"/>
      <c r="L519" s="8"/>
      <c r="M519" s="334">
        <v>265.21800000000002</v>
      </c>
      <c r="N519" s="333">
        <v>119.6977</v>
      </c>
      <c r="O519" s="8">
        <v>384.91570000000002</v>
      </c>
      <c r="P519" s="8" t="s">
        <v>6316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6268</v>
      </c>
      <c r="C520" s="211" t="s">
        <v>3405</v>
      </c>
      <c r="D520" s="8" t="s">
        <v>6269</v>
      </c>
      <c r="E520" s="8" t="s">
        <v>6270</v>
      </c>
      <c r="F520" s="8" t="s">
        <v>6271</v>
      </c>
      <c r="G520" s="8"/>
      <c r="H520" s="8"/>
      <c r="I520" s="8"/>
      <c r="J520" s="8"/>
      <c r="K520" s="8"/>
      <c r="L520" s="8"/>
      <c r="M520" s="334">
        <v>265.22519999999997</v>
      </c>
      <c r="N520" s="333">
        <v>119.693</v>
      </c>
      <c r="O520" s="8">
        <v>384.91819999999996</v>
      </c>
      <c r="P520" s="8" t="s">
        <v>5814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6275</v>
      </c>
      <c r="C521" s="211" t="s">
        <v>3407</v>
      </c>
      <c r="D521" s="8" t="s">
        <v>6276</v>
      </c>
      <c r="E521" s="8" t="s">
        <v>6277</v>
      </c>
      <c r="F521" s="8" t="s">
        <v>6278</v>
      </c>
      <c r="G521" s="8"/>
      <c r="H521" s="8"/>
      <c r="I521" s="8"/>
      <c r="J521" s="8"/>
      <c r="K521" s="8"/>
      <c r="L521" s="8"/>
      <c r="M521" s="334">
        <v>265.22460000000001</v>
      </c>
      <c r="N521" s="333">
        <v>119.7075</v>
      </c>
      <c r="O521" s="8">
        <v>384.93209999999999</v>
      </c>
      <c r="P521" s="8" t="s">
        <v>6295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6282</v>
      </c>
      <c r="C522" s="211" t="s">
        <v>3409</v>
      </c>
      <c r="D522" s="8" t="s">
        <v>6283</v>
      </c>
      <c r="E522" s="8" t="s">
        <v>6284</v>
      </c>
      <c r="F522" s="8" t="s">
        <v>6285</v>
      </c>
      <c r="G522" s="8"/>
      <c r="H522" s="8"/>
      <c r="I522" s="8"/>
      <c r="J522" s="8"/>
      <c r="K522" s="8"/>
      <c r="L522" s="8"/>
      <c r="M522" s="334">
        <v>265.22910000000002</v>
      </c>
      <c r="N522" s="333">
        <v>119.6998</v>
      </c>
      <c r="O522" s="8">
        <v>384.9289</v>
      </c>
      <c r="P522" s="8" t="s">
        <v>5820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6345</v>
      </c>
      <c r="C523" s="211" t="s">
        <v>3412</v>
      </c>
      <c r="D523" s="8" t="s">
        <v>6346</v>
      </c>
      <c r="E523" s="8" t="s">
        <v>6347</v>
      </c>
      <c r="F523" s="8" t="s">
        <v>6348</v>
      </c>
      <c r="G523" s="8"/>
      <c r="H523" s="8"/>
      <c r="I523" s="8"/>
      <c r="J523" s="8"/>
      <c r="K523" s="8"/>
      <c r="L523" s="8"/>
      <c r="M523" s="334" t="s">
        <v>63</v>
      </c>
      <c r="N523" s="333">
        <v>241.58860000000001</v>
      </c>
      <c r="O523" s="8">
        <v>241.58860000000001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6349</v>
      </c>
      <c r="C524" s="211" t="s">
        <v>3419</v>
      </c>
      <c r="D524" s="8" t="s">
        <v>6350</v>
      </c>
      <c r="E524" s="8" t="s">
        <v>6351</v>
      </c>
      <c r="F524" s="8" t="s">
        <v>6352</v>
      </c>
      <c r="G524" s="8"/>
      <c r="H524" s="8"/>
      <c r="I524" s="8"/>
      <c r="J524" s="8"/>
      <c r="K524" s="8"/>
      <c r="L524" s="8"/>
      <c r="M524" s="334" t="s">
        <v>63</v>
      </c>
      <c r="N524" s="333">
        <v>241.5256</v>
      </c>
      <c r="O524" s="8">
        <v>241.5256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6353</v>
      </c>
      <c r="C525" s="211" t="s">
        <v>3425</v>
      </c>
      <c r="D525" s="8" t="s">
        <v>6354</v>
      </c>
      <c r="E525" s="8" t="s">
        <v>6355</v>
      </c>
      <c r="F525" s="8" t="s">
        <v>6356</v>
      </c>
      <c r="G525" s="8"/>
      <c r="H525" s="8"/>
      <c r="I525" s="8"/>
      <c r="J525" s="8"/>
      <c r="K525" s="8"/>
      <c r="L525" s="8"/>
      <c r="M525" s="334" t="s">
        <v>63</v>
      </c>
      <c r="N525" s="333">
        <v>241.54949999999999</v>
      </c>
      <c r="O525" s="8">
        <v>241.54949999999999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6357</v>
      </c>
      <c r="C526" s="211" t="s">
        <v>3431</v>
      </c>
      <c r="D526" s="8" t="s">
        <v>6358</v>
      </c>
      <c r="E526" s="8" t="s">
        <v>6359</v>
      </c>
      <c r="F526" s="8" t="s">
        <v>6360</v>
      </c>
      <c r="G526" s="8"/>
      <c r="H526" s="8"/>
      <c r="I526" s="8"/>
      <c r="J526" s="8"/>
      <c r="K526" s="8"/>
      <c r="L526" s="8"/>
      <c r="M526" s="334" t="s">
        <v>63</v>
      </c>
      <c r="N526" s="333">
        <v>241.5283</v>
      </c>
      <c r="O526" s="8">
        <v>241.5283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6361</v>
      </c>
      <c r="C527" s="211" t="s">
        <v>3437</v>
      </c>
      <c r="D527" s="8" t="s">
        <v>6362</v>
      </c>
      <c r="E527" s="8" t="s">
        <v>6363</v>
      </c>
      <c r="F527" s="8" t="s">
        <v>6364</v>
      </c>
      <c r="G527" s="8"/>
      <c r="H527" s="8"/>
      <c r="I527" s="8"/>
      <c r="J527" s="8"/>
      <c r="K527" s="8"/>
      <c r="L527" s="8"/>
      <c r="M527" s="334" t="s">
        <v>63</v>
      </c>
      <c r="N527" s="333">
        <v>147.65690000000001</v>
      </c>
      <c r="O527" s="8">
        <v>147.65690000000001</v>
      </c>
      <c r="P527" s="8" t="s">
        <v>177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6365</v>
      </c>
      <c r="C528" s="211" t="s">
        <v>3443</v>
      </c>
      <c r="D528" s="8" t="s">
        <v>6366</v>
      </c>
      <c r="E528" s="8" t="s">
        <v>6367</v>
      </c>
      <c r="F528" s="8" t="s">
        <v>6368</v>
      </c>
      <c r="G528" s="8"/>
      <c r="H528" s="8"/>
      <c r="I528" s="8"/>
      <c r="J528" s="8"/>
      <c r="K528" s="8"/>
      <c r="L528" s="8"/>
      <c r="M528" s="334" t="s">
        <v>63</v>
      </c>
      <c r="N528" s="333">
        <v>180.56219999999999</v>
      </c>
      <c r="O528" s="8">
        <v>180.56219999999999</v>
      </c>
      <c r="P528" s="8" t="s">
        <v>177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6369</v>
      </c>
      <c r="C529" s="211" t="s">
        <v>3220</v>
      </c>
      <c r="D529" s="8" t="s">
        <v>6370</v>
      </c>
      <c r="E529" s="8" t="s">
        <v>6371</v>
      </c>
      <c r="F529" s="8" t="s">
        <v>6372</v>
      </c>
      <c r="G529" s="8"/>
      <c r="H529" s="8"/>
      <c r="I529" s="8"/>
      <c r="J529" s="8"/>
      <c r="K529" s="8"/>
      <c r="L529" s="8"/>
      <c r="M529" s="334" t="s">
        <v>63</v>
      </c>
      <c r="N529" s="333">
        <v>153.98150000000001</v>
      </c>
      <c r="O529" s="8">
        <v>153.98150000000001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6373</v>
      </c>
      <c r="C530" s="211" t="s">
        <v>3454</v>
      </c>
      <c r="D530" s="8" t="s">
        <v>6374</v>
      </c>
      <c r="E530" s="8" t="s">
        <v>6375</v>
      </c>
      <c r="F530" s="8" t="s">
        <v>6376</v>
      </c>
      <c r="G530" s="8"/>
      <c r="H530" s="8"/>
      <c r="I530" s="8"/>
      <c r="J530" s="8"/>
      <c r="K530" s="8"/>
      <c r="L530" s="8"/>
      <c r="M530" s="334" t="s">
        <v>63</v>
      </c>
      <c r="N530" s="333">
        <v>175.0247</v>
      </c>
      <c r="O530" s="8">
        <v>175.0247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6377</v>
      </c>
      <c r="C531" s="211" t="s">
        <v>3460</v>
      </c>
      <c r="D531" s="8" t="s">
        <v>6378</v>
      </c>
      <c r="E531" s="8" t="s">
        <v>6379</v>
      </c>
      <c r="F531" s="8" t="s">
        <v>6380</v>
      </c>
      <c r="G531" s="8"/>
      <c r="H531" s="8"/>
      <c r="I531" s="8"/>
      <c r="J531" s="8"/>
      <c r="K531" s="8"/>
      <c r="L531" s="8"/>
      <c r="M531" s="334" t="s">
        <v>63</v>
      </c>
      <c r="N531" s="333">
        <v>171.95590000000001</v>
      </c>
      <c r="O531" s="8">
        <v>171.95590000000001</v>
      </c>
      <c r="P531" s="8" t="s">
        <v>177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6381</v>
      </c>
      <c r="C532" s="211" t="s">
        <v>3466</v>
      </c>
      <c r="D532" s="8" t="s">
        <v>6382</v>
      </c>
      <c r="E532" s="8" t="s">
        <v>6383</v>
      </c>
      <c r="F532" s="8" t="s">
        <v>6384</v>
      </c>
      <c r="G532" s="8"/>
      <c r="H532" s="8"/>
      <c r="I532" s="8"/>
      <c r="J532" s="8"/>
      <c r="K532" s="8"/>
      <c r="L532" s="8"/>
      <c r="M532" s="334" t="s">
        <v>63</v>
      </c>
      <c r="N532" s="333">
        <v>136.37860000000001</v>
      </c>
      <c r="O532" s="8">
        <v>136.37860000000001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6385</v>
      </c>
      <c r="C533" s="211" t="s">
        <v>3472</v>
      </c>
      <c r="D533" s="8" t="s">
        <v>6386</v>
      </c>
      <c r="E533" s="8" t="s">
        <v>6387</v>
      </c>
      <c r="F533" s="8" t="s">
        <v>6388</v>
      </c>
      <c r="G533" s="8"/>
      <c r="H533" s="8"/>
      <c r="I533" s="8"/>
      <c r="J533" s="8"/>
      <c r="K533" s="8"/>
      <c r="L533" s="8"/>
      <c r="M533" s="334" t="s">
        <v>63</v>
      </c>
      <c r="N533" s="333">
        <v>155.3254</v>
      </c>
      <c r="O533" s="8">
        <v>155.3254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6389</v>
      </c>
      <c r="C534" s="211" t="s">
        <v>3478</v>
      </c>
      <c r="D534" s="8" t="s">
        <v>6390</v>
      </c>
      <c r="E534" s="8" t="s">
        <v>6391</v>
      </c>
      <c r="F534" s="8" t="s">
        <v>6392</v>
      </c>
      <c r="G534" s="8"/>
      <c r="H534" s="8"/>
      <c r="I534" s="8"/>
      <c r="J534" s="8"/>
      <c r="K534" s="8"/>
      <c r="L534" s="8"/>
      <c r="M534" s="334" t="s">
        <v>63</v>
      </c>
      <c r="N534" s="333">
        <v>156.3347</v>
      </c>
      <c r="O534" s="8">
        <v>156.3347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6393</v>
      </c>
      <c r="C539" s="211" t="s">
        <v>3495</v>
      </c>
      <c r="D539" s="8" t="s">
        <v>6394</v>
      </c>
      <c r="E539" s="8" t="s">
        <v>6395</v>
      </c>
      <c r="F539" s="8" t="s">
        <v>6396</v>
      </c>
      <c r="G539" s="8"/>
      <c r="H539" s="8"/>
      <c r="I539" s="8"/>
      <c r="J539" s="8"/>
      <c r="K539" s="8"/>
      <c r="L539" s="8"/>
      <c r="M539" s="334" t="s">
        <v>63</v>
      </c>
      <c r="N539" s="333">
        <v>92.547399999999996</v>
      </c>
      <c r="O539" s="8">
        <v>92.547399999999996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6397</v>
      </c>
      <c r="C544" s="211" t="s">
        <v>3512</v>
      </c>
      <c r="D544" s="8" t="s">
        <v>6398</v>
      </c>
      <c r="E544" s="8" t="s">
        <v>6399</v>
      </c>
      <c r="F544" s="8" t="s">
        <v>6400</v>
      </c>
      <c r="G544" s="8"/>
      <c r="H544" s="8"/>
      <c r="I544" s="8"/>
      <c r="J544" s="8"/>
      <c r="K544" s="8"/>
      <c r="L544" s="8"/>
      <c r="M544" s="334" t="s">
        <v>63</v>
      </c>
      <c r="N544" s="333">
        <v>157.7671</v>
      </c>
      <c r="O544" s="8">
        <v>157.7671</v>
      </c>
      <c r="P544" s="8" t="s">
        <v>177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6401</v>
      </c>
      <c r="C545" s="211" t="s">
        <v>3518</v>
      </c>
      <c r="D545" s="8" t="s">
        <v>6402</v>
      </c>
      <c r="E545" s="8" t="s">
        <v>6403</v>
      </c>
      <c r="F545" s="8" t="s">
        <v>6404</v>
      </c>
      <c r="G545" s="8"/>
      <c r="H545" s="8"/>
      <c r="I545" s="8"/>
      <c r="J545" s="8"/>
      <c r="K545" s="8"/>
      <c r="L545" s="8"/>
      <c r="M545" s="334" t="s">
        <v>63</v>
      </c>
      <c r="N545" s="333">
        <v>287.54640000000001</v>
      </c>
      <c r="O545" s="8">
        <v>287.54640000000001</v>
      </c>
      <c r="P545" s="8" t="s">
        <v>184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6405</v>
      </c>
      <c r="C546" s="211" t="s">
        <v>3525</v>
      </c>
      <c r="D546" s="8" t="s">
        <v>6406</v>
      </c>
      <c r="E546" s="8" t="s">
        <v>6407</v>
      </c>
      <c r="F546" s="8" t="s">
        <v>6408</v>
      </c>
      <c r="G546" s="8"/>
      <c r="H546" s="8"/>
      <c r="I546" s="8"/>
      <c r="J546" s="8"/>
      <c r="K546" s="8"/>
      <c r="L546" s="8"/>
      <c r="M546" s="334" t="s">
        <v>63</v>
      </c>
      <c r="N546" s="333">
        <v>287.54160000000002</v>
      </c>
      <c r="O546" s="8">
        <v>287.54160000000002</v>
      </c>
      <c r="P546" s="8" t="s">
        <v>184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6409</v>
      </c>
      <c r="C547" s="211" t="s">
        <v>3531</v>
      </c>
      <c r="D547" s="8" t="s">
        <v>6410</v>
      </c>
      <c r="E547" s="8" t="s">
        <v>6411</v>
      </c>
      <c r="F547" s="8" t="s">
        <v>6412</v>
      </c>
      <c r="G547" s="8"/>
      <c r="H547" s="8"/>
      <c r="I547" s="8"/>
      <c r="J547" s="8"/>
      <c r="K547" s="8"/>
      <c r="L547" s="8"/>
      <c r="M547" s="334" t="s">
        <v>63</v>
      </c>
      <c r="N547" s="333">
        <v>287.44639999999998</v>
      </c>
      <c r="O547" s="8">
        <v>287.44639999999998</v>
      </c>
      <c r="P547" s="8" t="s">
        <v>184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6413</v>
      </c>
      <c r="E1224" s="8" t="s">
        <v>6414</v>
      </c>
      <c r="F1224" s="8" t="s">
        <v>6415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6416</v>
      </c>
      <c r="E1225" s="8" t="s">
        <v>6417</v>
      </c>
      <c r="F1225" s="8" t="s">
        <v>6418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6419</v>
      </c>
      <c r="E1227" s="8" t="s">
        <v>6420</v>
      </c>
      <c r="F1227" s="8" t="s">
        <v>6421</v>
      </c>
    </row>
  </sheetData>
  <autoFilter ref="A3:BD1227" xr:uid="{00000000-0001-0000-0200-000000000000}"/>
  <phoneticPr fontId="47"/>
  <conditionalFormatting sqref="Y4:Y53">
    <cfRule type="expression" dxfId="446" priority="12" stopIfTrue="1">
      <formula>AND($H2="",$F2= "IO")</formula>
    </cfRule>
  </conditionalFormatting>
  <conditionalFormatting sqref="Y54:Y65 Y786:Y789">
    <cfRule type="expression" dxfId="445" priority="37" stopIfTrue="1">
      <formula>AND($H52="",$F52= "IO")</formula>
    </cfRule>
  </conditionalFormatting>
  <conditionalFormatting sqref="Y66:Y67 Y489:Y785 Y790:Y1225">
    <cfRule type="expression" dxfId="444" priority="49" stopIfTrue="1">
      <formula>AND($H64="",$F64= "IO")</formula>
    </cfRule>
  </conditionalFormatting>
  <conditionalFormatting sqref="Y70:Y488">
    <cfRule type="expression" dxfId="443" priority="25" stopIfTrue="1">
      <formula>AND($H68="",$F68= "IO")</formula>
    </cfRule>
  </conditionalFormatting>
  <conditionalFormatting sqref="Z4:Z44">
    <cfRule type="expression" dxfId="442" priority="14" stopIfTrue="1">
      <formula>NOT(OR($H2="DM250",$H2= "DM800"))</formula>
    </cfRule>
  </conditionalFormatting>
  <conditionalFormatting sqref="Z45:Z65 Z786:Z789">
    <cfRule type="expression" dxfId="441" priority="38" stopIfTrue="1">
      <formula>NOT(OR($H43="DM250",$H43= "DM800"))</formula>
    </cfRule>
  </conditionalFormatting>
  <conditionalFormatting sqref="Z66:Z67 Z489:Z785 Z790:Z1225">
    <cfRule type="expression" dxfId="440" priority="50" stopIfTrue="1">
      <formula>NOT(OR($H64="DM250",$H64= "DM800"))</formula>
    </cfRule>
  </conditionalFormatting>
  <conditionalFormatting sqref="Z70:Z488">
    <cfRule type="expression" dxfId="439" priority="24" stopIfTrue="1">
      <formula>NOT(OR($H68="DM250",$H68= "DM800"))</formula>
    </cfRule>
  </conditionalFormatting>
  <conditionalFormatting sqref="AA2">
    <cfRule type="expression" dxfId="438" priority="4" stopIfTrue="1">
      <formula>AND($G2="",$E2= "IO")</formula>
    </cfRule>
  </conditionalFormatting>
  <conditionalFormatting sqref="AB2">
    <cfRule type="expression" dxfId="437" priority="5" stopIfTrue="1">
      <formula>NOT(OR($G2="DM250",$G2= "DM800"))</formula>
    </cfRule>
  </conditionalFormatting>
  <conditionalFormatting sqref="AH4:AH44 AK4:AK44">
    <cfRule type="expression" dxfId="436" priority="15" stopIfTrue="1">
      <formula>AND(AG4&lt;&gt;"",AH4="")</formula>
    </cfRule>
  </conditionalFormatting>
  <conditionalFormatting sqref="AH45:AH65 AK45:AK65 AK70:AK254 AH786:AH789 AK786:AK789">
    <cfRule type="expression" dxfId="435" priority="39" stopIfTrue="1">
      <formula>AND(AG45&lt;&gt;"",AH45="")</formula>
    </cfRule>
  </conditionalFormatting>
  <conditionalFormatting sqref="AH66:AH67 AK66:AK67 AH489:AH785 AK489:AK785 AH790:AH1225 AK790:AK1225">
    <cfRule type="expression" dxfId="434" priority="51" stopIfTrue="1">
      <formula>AND(AG66&lt;&gt;"",AH66="")</formula>
    </cfRule>
  </conditionalFormatting>
  <conditionalFormatting sqref="AH70:AH488 AK259:AK488">
    <cfRule type="expression" dxfId="433" priority="27" stopIfTrue="1">
      <formula>AND(AG70&lt;&gt;"",AH70="")</formula>
    </cfRule>
  </conditionalFormatting>
  <conditionalFormatting sqref="AI4:AI44">
    <cfRule type="expression" dxfId="432" priority="16" stopIfTrue="1">
      <formula>AND(AG4&lt;&gt;"",AI4="")</formula>
    </cfRule>
  </conditionalFormatting>
  <conditionalFormatting sqref="AI45:AI65 AI786:AI789">
    <cfRule type="expression" dxfId="431" priority="40" stopIfTrue="1">
      <formula>AND(AG45&lt;&gt;"",AI45="")</formula>
    </cfRule>
  </conditionalFormatting>
  <conditionalFormatting sqref="AI66:AI67 AI489:AI785 AI790:AI1225">
    <cfRule type="expression" dxfId="430" priority="52" stopIfTrue="1">
      <formula>AND(AG66&lt;&gt;"",AI66="")</formula>
    </cfRule>
  </conditionalFormatting>
  <conditionalFormatting sqref="AI70:AI488">
    <cfRule type="expression" dxfId="429" priority="28" stopIfTrue="1">
      <formula>AND(AG70&lt;&gt;"",AI70="")</formula>
    </cfRule>
  </conditionalFormatting>
  <conditionalFormatting sqref="AJ2">
    <cfRule type="expression" dxfId="428" priority="1" stopIfTrue="1">
      <formula>AND(AI2&lt;&gt;"",AJ2="")</formula>
    </cfRule>
  </conditionalFormatting>
  <conditionalFormatting sqref="AK2">
    <cfRule type="expression" dxfId="427" priority="2" stopIfTrue="1">
      <formula>AND(AI2&lt;&gt;"",AK2="")</formula>
    </cfRule>
  </conditionalFormatting>
  <conditionalFormatting sqref="AK255:AK256 AK258">
    <cfRule type="expression" dxfId="426" priority="48" stopIfTrue="1">
      <formula>AND(AJ256&lt;&gt;"",AK255="")</formula>
    </cfRule>
  </conditionalFormatting>
  <conditionalFormatting sqref="AK257">
    <cfRule type="expression" dxfId="425" priority="36" stopIfTrue="1">
      <formula>AND(AJ257&lt;&gt;"",AK257="")</formula>
    </cfRule>
  </conditionalFormatting>
  <conditionalFormatting sqref="AM2">
    <cfRule type="expression" dxfId="424" priority="3" stopIfTrue="1">
      <formula>AND(AL2&lt;&gt;"",AM2="")</formula>
    </cfRule>
  </conditionalFormatting>
  <conditionalFormatting sqref="AM4:AM44">
    <cfRule type="expression" dxfId="423" priority="18" stopIfTrue="1">
      <formula>AO4&lt;&gt;""</formula>
    </cfRule>
    <cfRule type="expression" dxfId="422" priority="17" stopIfTrue="1">
      <formula>AND(AM4&lt;&gt;"",AO4&lt;&gt;"")</formula>
    </cfRule>
  </conditionalFormatting>
  <conditionalFormatting sqref="AM45:AM65 AM786:AM789">
    <cfRule type="expression" dxfId="421" priority="41" stopIfTrue="1">
      <formula>AND(AM45&lt;&gt;"",AO45&lt;&gt;"")</formula>
    </cfRule>
    <cfRule type="expression" dxfId="420" priority="42" stopIfTrue="1">
      <formula>AO45&lt;&gt;""</formula>
    </cfRule>
  </conditionalFormatting>
  <conditionalFormatting sqref="AM66:AM67 AM489:AM785 AM790:AM1225">
    <cfRule type="expression" dxfId="419" priority="53" stopIfTrue="1">
      <formula>AND(AM66&lt;&gt;"",AO66&lt;&gt;"")</formula>
    </cfRule>
    <cfRule type="expression" dxfId="418" priority="54" stopIfTrue="1">
      <formula>AO66&lt;&gt;""</formula>
    </cfRule>
  </conditionalFormatting>
  <conditionalFormatting sqref="AM70:AM488">
    <cfRule type="expression" dxfId="417" priority="30" stopIfTrue="1">
      <formula>AO70&lt;&gt;""</formula>
    </cfRule>
    <cfRule type="expression" dxfId="416" priority="29" stopIfTrue="1">
      <formula>AND(AM70&lt;&gt;"",AO70&lt;&gt;"")</formula>
    </cfRule>
  </conditionalFormatting>
  <conditionalFormatting sqref="AN4:AN44">
    <cfRule type="expression" dxfId="415" priority="20" stopIfTrue="1">
      <formula>AO4&lt;&gt;""</formula>
    </cfRule>
    <cfRule type="expression" dxfId="414" priority="19" stopIfTrue="1">
      <formula>AND(AM4&lt;&gt;"",AN4="")</formula>
    </cfRule>
  </conditionalFormatting>
  <conditionalFormatting sqref="AN45:AN65 AN786:AN789">
    <cfRule type="expression" dxfId="413" priority="43" stopIfTrue="1">
      <formula>AND(AM45&lt;&gt;"",AN45="")</formula>
    </cfRule>
    <cfRule type="expression" dxfId="412" priority="44" stopIfTrue="1">
      <formula>AO45&lt;&gt;""</formula>
    </cfRule>
  </conditionalFormatting>
  <conditionalFormatting sqref="AN66:AN67 AN489:AN785 AN790:AN1225">
    <cfRule type="expression" dxfId="411" priority="55" stopIfTrue="1">
      <formula>AND(AM66&lt;&gt;"",AN66="")</formula>
    </cfRule>
    <cfRule type="expression" dxfId="410" priority="56" stopIfTrue="1">
      <formula>AO66&lt;&gt;""</formula>
    </cfRule>
  </conditionalFormatting>
  <conditionalFormatting sqref="AN70:AN488">
    <cfRule type="expression" dxfId="409" priority="31" stopIfTrue="1">
      <formula>AND(AM70&lt;&gt;"",AN70="")</formula>
    </cfRule>
    <cfRule type="expression" dxfId="408" priority="32" stopIfTrue="1">
      <formula>AO70&lt;&gt;""</formula>
    </cfRule>
  </conditionalFormatting>
  <conditionalFormatting sqref="AO2">
    <cfRule type="expression" dxfId="407" priority="6" stopIfTrue="1">
      <formula>AND(AO2&lt;&gt;"",AQ2&lt;&gt;"")</formula>
    </cfRule>
    <cfRule type="expression" dxfId="406" priority="7" stopIfTrue="1">
      <formula>AQ2&lt;&gt;""</formula>
    </cfRule>
  </conditionalFormatting>
  <conditionalFormatting sqref="AO4:AO44">
    <cfRule type="expression" dxfId="405" priority="22" stopIfTrue="1">
      <formula>AM4&lt;&gt;""</formula>
    </cfRule>
    <cfRule type="expression" dxfId="404" priority="21" stopIfTrue="1">
      <formula>AND(AM4&lt;&gt;"",AO4&lt;&gt;"")</formula>
    </cfRule>
  </conditionalFormatting>
  <conditionalFormatting sqref="AO45:AO65 AO786:AO789">
    <cfRule type="expression" dxfId="403" priority="46" stopIfTrue="1">
      <formula>AM45&lt;&gt;""</formula>
    </cfRule>
    <cfRule type="expression" dxfId="402" priority="45" stopIfTrue="1">
      <formula>AND(AM45&lt;&gt;"",AO45&lt;&gt;"")</formula>
    </cfRule>
  </conditionalFormatting>
  <conditionalFormatting sqref="AO66:AO67 AO489:AO785 AO790:AO1225">
    <cfRule type="expression" dxfId="401" priority="57" stopIfTrue="1">
      <formula>AND(AM66&lt;&gt;"",AO66&lt;&gt;"")</formula>
    </cfRule>
    <cfRule type="expression" dxfId="400" priority="58" stopIfTrue="1">
      <formula>AM66&lt;&gt;""</formula>
    </cfRule>
  </conditionalFormatting>
  <conditionalFormatting sqref="AO70:AO488">
    <cfRule type="expression" dxfId="399" priority="33" stopIfTrue="1">
      <formula>AND(AM70&lt;&gt;"",AO70&lt;&gt;"")</formula>
    </cfRule>
    <cfRule type="expression" dxfId="398" priority="34" stopIfTrue="1">
      <formula>AM70&lt;&gt;""</formula>
    </cfRule>
  </conditionalFormatting>
  <conditionalFormatting sqref="AP2">
    <cfRule type="expression" dxfId="397" priority="9" stopIfTrue="1">
      <formula>AQ2&lt;&gt;""</formula>
    </cfRule>
    <cfRule type="expression" dxfId="396" priority="8" stopIfTrue="1">
      <formula>AND(AO2&lt;&gt;"",AP2="")</formula>
    </cfRule>
  </conditionalFormatting>
  <conditionalFormatting sqref="AP4:AP44">
    <cfRule type="expression" dxfId="395" priority="23" stopIfTrue="1">
      <formula>OR(AND(AM4&lt;&gt;"",AP4=""),AND(AO4&lt;&gt;"",AP4=""))</formula>
    </cfRule>
  </conditionalFormatting>
  <conditionalFormatting sqref="AP45:AP65 AP786:AP789">
    <cfRule type="expression" dxfId="394" priority="47" stopIfTrue="1">
      <formula>OR(AND(AM45&lt;&gt;"",AP45=""),AND(AO45&lt;&gt;"",AP45=""))</formula>
    </cfRule>
  </conditionalFormatting>
  <conditionalFormatting sqref="AP66:AP67 AP489:AP785 AP790:AP1225">
    <cfRule type="expression" dxfId="393" priority="59" stopIfTrue="1">
      <formula>OR(AND(AM66&lt;&gt;"",AP66=""),AND(AO66&lt;&gt;"",AP66=""))</formula>
    </cfRule>
  </conditionalFormatting>
  <conditionalFormatting sqref="AP70:AP488">
    <cfRule type="expression" dxfId="392" priority="35" stopIfTrue="1">
      <formula>OR(AND(AM70&lt;&gt;"",AP70=""),AND(AO70&lt;&gt;"",AP70=""))</formula>
    </cfRule>
  </conditionalFormatting>
  <conditionalFormatting sqref="AR2">
    <cfRule type="expression" dxfId="391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S2" xr:uid="{00000000-0002-0000-0200-000000000000}">
      <formula1>Loop_back</formula1>
    </dataValidation>
    <dataValidation type="list" allowBlank="1" showInputMessage="1" showErrorMessage="1" sqref="AO2" xr:uid="{00000000-0002-0000-0200-000001000000}">
      <formula1>Share_</formula1>
    </dataValidation>
    <dataValidation type="list" allowBlank="1" showInputMessage="1" showErrorMessage="1" sqref="AL2" xr:uid="{00000000-0002-0000-0200-000002000000}">
      <formula1>Match_</formula1>
    </dataValidation>
    <dataValidation type="list" allowBlank="1" showInputMessage="1" showErrorMessage="1" sqref="AI2" xr:uid="{00000000-0002-0000-0200-000003000000}">
      <formula1>Diff_</formula1>
    </dataValidation>
    <dataValidation type="list" allowBlank="1" showInputMessage="1" showErrorMessage="1" sqref="AD2" xr:uid="{00000000-0002-0000-0200-000004000000}">
      <formula1>Time_Domain</formula1>
    </dataValidation>
    <dataValidation type="decimal" operator="greaterThan" allowBlank="1" showInputMessage="1" showErrorMessage="1" sqref="AF786:AF789 AF45:AF65 AF68:AF488" xr:uid="{00000000-0002-0000-0200-000005000000}">
      <formula1>0</formula1>
    </dataValidation>
    <dataValidation type="list" allowBlank="1" showInputMessage="1" showErrorMessage="1" sqref="Z4:Z67 Z70:Z1225 AB2" xr:uid="{00000000-0002-0000-0200-000006000000}">
      <formula1>"SC2,SC4,SC8,SC16,SC2_SC4"</formula1>
    </dataValidation>
    <dataValidation type="list" allowBlank="1" showInputMessage="1" showErrorMessage="1" sqref="X4:X67 X70:X1225 Z2" xr:uid="{00000000-0002-0000-0200-000007000000}">
      <formula1>"Top,Bottom"</formula1>
    </dataValidation>
    <dataValidation type="list" allowBlank="1" showInputMessage="1" showErrorMessage="1" sqref="Y4:Y67 Y70:Y1225 AA2" xr:uid="{00000000-0002-0000-0200-000008000000}">
      <formula1>"DM250,DM800,Float/Loopback,PLL/sense/PU/PD"</formula1>
    </dataValidation>
    <dataValidation type="list" allowBlank="1" showInputMessage="1" showErrorMessage="1" sqref="AA4:AA67 AA70:AA1225 AC2" xr:uid="{00000000-0002-0000-0200-000009000000}">
      <formula1>"0,1,2"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200-00000A000000}">
      <formula1>0</formula1>
    </dataValidation>
    <dataValidation type="list" allowBlank="1" showInputMessage="1" showErrorMessage="1" sqref="AE4:AE67 AE70:AE1225 AG2" xr:uid="{00000000-0002-0000-0200-00000B000000}">
      <formula1>"2x,4x,5x,6x"</formula1>
    </dataValidation>
    <dataValidation type="list" allowBlank="1" showInputMessage="1" showErrorMessage="1" sqref="AP4:AP67 AP70:AP1225 AR2" xr:uid="{00000000-0002-0000-0200-00000C000000}">
      <formula1>"case1,case2,case3"</formula1>
    </dataValidation>
    <dataValidation type="list" allowBlank="1" showInputMessage="1" showErrorMessage="1" sqref="AR4:AR67 AR70:AR1225 AT2" xr:uid="{00000000-0002-0000-0200-00000D000000}">
      <formula1>"H08, H10, H12.8, H25"</formula1>
    </dataValidation>
    <dataValidation type="list" allowBlank="1" showInputMessage="1" showErrorMessage="1" sqref="AS4:AS67 AS70:AS1225 AU2" xr:uid="{00000000-0002-0000-0200-00000E000000}">
      <formula1>"PU, PD, PUD"</formula1>
    </dataValidation>
    <dataValidation type="list" allowBlank="1" showInputMessage="1" showErrorMessage="1" sqref="AT4:AT67 AT70:AT1225 AV2" xr:uid="{00000000-0002-0000-0200-00000F000000}">
      <formula1>"Yes"</formula1>
    </dataValidation>
    <dataValidation type="list" allowBlank="1" showInputMessage="1" showErrorMessage="1" sqref="AW4:AW67 AW70:AW1225 AY2" xr:uid="{00000000-0002-0000-0200-000010000000}">
      <formula1>"NC"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/>
  <dimension ref="A1:BD1227"/>
  <sheetViews>
    <sheetView zoomScale="70" zoomScaleNormal="70" workbookViewId="0">
      <pane xSplit="3" ySplit="3" topLeftCell="D66" activePane="bottomRight" state="frozen"/>
      <selection pane="topRight" activeCell="D1" sqref="D1"/>
      <selection pane="bottomLeft" activeCell="A4" sqref="A4"/>
      <selection pane="bottomRight" activeCell="B81" sqref="B81"/>
    </sheetView>
  </sheetViews>
  <sheetFormatPr defaultRowHeight="15"/>
  <cols>
    <col min="1" max="1" width="5.5703125" style="44" bestFit="1" customWidth="1"/>
    <col min="2" max="2" width="55" bestFit="1" customWidth="1"/>
    <col min="4" max="4" width="16.7109375" customWidth="1"/>
    <col min="5" max="5" width="9" bestFit="1" customWidth="1"/>
    <col min="6" max="6" width="12.5703125" customWidth="1"/>
    <col min="7" max="7" width="13.5703125" bestFit="1" customWidth="1"/>
    <col min="8" max="8" width="13.42578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6422</v>
      </c>
      <c r="C4" s="211" t="s">
        <v>59</v>
      </c>
      <c r="D4" s="8" t="s">
        <v>6423</v>
      </c>
      <c r="E4" s="8" t="s">
        <v>6424</v>
      </c>
      <c r="F4" s="8" t="s">
        <v>6425</v>
      </c>
      <c r="G4" s="335"/>
      <c r="H4" s="336"/>
      <c r="I4" s="336"/>
      <c r="J4" s="336"/>
      <c r="K4" s="336"/>
      <c r="L4" s="336"/>
      <c r="M4" s="334" t="s">
        <v>63</v>
      </c>
      <c r="N4" s="333">
        <v>163.89599999999999</v>
      </c>
      <c r="O4" s="8">
        <v>163.89599999999999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6426</v>
      </c>
      <c r="C5" s="211" t="s">
        <v>70</v>
      </c>
      <c r="D5" s="8" t="s">
        <v>6427</v>
      </c>
      <c r="E5" s="8" t="s">
        <v>6428</v>
      </c>
      <c r="F5" s="8" t="s">
        <v>6429</v>
      </c>
      <c r="G5" s="335"/>
      <c r="H5" s="335"/>
      <c r="I5" s="335"/>
      <c r="J5" s="335"/>
      <c r="K5" s="335"/>
      <c r="L5" s="335"/>
      <c r="M5" s="334" t="s">
        <v>63</v>
      </c>
      <c r="N5" s="333">
        <v>159.01730000000001</v>
      </c>
      <c r="O5" s="8">
        <v>159.01730000000001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6430</v>
      </c>
      <c r="C6" s="211" t="s">
        <v>76</v>
      </c>
      <c r="D6" s="8" t="s">
        <v>6431</v>
      </c>
      <c r="E6" s="8" t="s">
        <v>6432</v>
      </c>
      <c r="F6" s="8" t="s">
        <v>6433</v>
      </c>
      <c r="G6" s="335"/>
      <c r="H6" s="335"/>
      <c r="I6" s="335"/>
      <c r="J6" s="335"/>
      <c r="K6" s="335"/>
      <c r="L6" s="335"/>
      <c r="M6" s="334" t="s">
        <v>63</v>
      </c>
      <c r="N6" s="333">
        <v>216.39009999999999</v>
      </c>
      <c r="O6" s="8">
        <v>216.39009999999999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6434</v>
      </c>
      <c r="C7" s="211" t="s">
        <v>82</v>
      </c>
      <c r="D7" s="8" t="s">
        <v>6435</v>
      </c>
      <c r="E7" s="8" t="s">
        <v>6436</v>
      </c>
      <c r="F7" s="8" t="s">
        <v>6437</v>
      </c>
      <c r="G7" s="335"/>
      <c r="H7" s="336"/>
      <c r="I7" s="336"/>
      <c r="J7" s="336"/>
      <c r="K7" s="336"/>
      <c r="L7" s="336"/>
      <c r="M7" s="334" t="s">
        <v>63</v>
      </c>
      <c r="N7" s="333">
        <v>204.5951</v>
      </c>
      <c r="O7" s="8">
        <v>204.5951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6438</v>
      </c>
      <c r="C8" s="211" t="s">
        <v>88</v>
      </c>
      <c r="D8" s="8" t="s">
        <v>6439</v>
      </c>
      <c r="E8" s="8" t="s">
        <v>6440</v>
      </c>
      <c r="F8" s="8" t="s">
        <v>6441</v>
      </c>
      <c r="G8" s="335"/>
      <c r="H8" s="336"/>
      <c r="I8" s="336"/>
      <c r="J8" s="336"/>
      <c r="K8" s="336"/>
      <c r="L8" s="336"/>
      <c r="M8" s="334" t="s">
        <v>63</v>
      </c>
      <c r="N8" s="333">
        <v>200.76599999999999</v>
      </c>
      <c r="O8" s="8">
        <v>200.76599999999999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6442</v>
      </c>
      <c r="C9" s="211" t="s">
        <v>94</v>
      </c>
      <c r="D9" s="8" t="s">
        <v>6443</v>
      </c>
      <c r="E9" s="8" t="s">
        <v>6444</v>
      </c>
      <c r="F9" s="8" t="s">
        <v>6445</v>
      </c>
      <c r="G9" s="335"/>
      <c r="H9" s="336"/>
      <c r="I9" s="336"/>
      <c r="J9" s="336"/>
      <c r="K9" s="336"/>
      <c r="L9" s="336"/>
      <c r="M9" s="334" t="s">
        <v>63</v>
      </c>
      <c r="N9" s="333">
        <v>196.64449999999999</v>
      </c>
      <c r="O9" s="8">
        <v>196.64449999999999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6446</v>
      </c>
      <c r="C10" s="211" t="s">
        <v>100</v>
      </c>
      <c r="D10" s="8" t="s">
        <v>6447</v>
      </c>
      <c r="E10" s="8" t="s">
        <v>6448</v>
      </c>
      <c r="F10" s="8" t="s">
        <v>6449</v>
      </c>
      <c r="G10" s="335"/>
      <c r="H10" s="336"/>
      <c r="I10" s="336"/>
      <c r="J10" s="336"/>
      <c r="K10" s="336"/>
      <c r="L10" s="336"/>
      <c r="M10" s="334" t="s">
        <v>63</v>
      </c>
      <c r="N10" s="333">
        <v>216.39349999999999</v>
      </c>
      <c r="O10" s="8">
        <v>216.39349999999999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6450</v>
      </c>
      <c r="C11" s="211" t="s">
        <v>106</v>
      </c>
      <c r="D11" s="8" t="s">
        <v>6451</v>
      </c>
      <c r="E11" s="8" t="s">
        <v>6452</v>
      </c>
      <c r="F11" s="8" t="s">
        <v>6453</v>
      </c>
      <c r="G11" s="335"/>
      <c r="H11" s="336"/>
      <c r="I11" s="336"/>
      <c r="J11" s="336"/>
      <c r="K11" s="336"/>
      <c r="L11" s="336"/>
      <c r="M11" s="334" t="s">
        <v>63</v>
      </c>
      <c r="N11" s="333">
        <v>204.59639999999999</v>
      </c>
      <c r="O11" s="8">
        <v>204.59639999999999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6454</v>
      </c>
      <c r="C12" s="211" t="s">
        <v>112</v>
      </c>
      <c r="D12" s="8" t="s">
        <v>6455</v>
      </c>
      <c r="E12" s="8" t="s">
        <v>6456</v>
      </c>
      <c r="F12" s="8" t="s">
        <v>6457</v>
      </c>
      <c r="G12" s="8"/>
      <c r="H12" s="8"/>
      <c r="I12" s="8"/>
      <c r="J12" s="8"/>
      <c r="K12" s="8"/>
      <c r="L12" s="8"/>
      <c r="M12" s="334" t="s">
        <v>63</v>
      </c>
      <c r="N12" s="333">
        <v>200.768</v>
      </c>
      <c r="O12" s="8">
        <v>200.768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6458</v>
      </c>
      <c r="C13" s="211" t="s">
        <v>118</v>
      </c>
      <c r="D13" s="8" t="s">
        <v>6459</v>
      </c>
      <c r="E13" s="8" t="s">
        <v>6460</v>
      </c>
      <c r="F13" s="8" t="s">
        <v>6461</v>
      </c>
      <c r="G13" s="8"/>
      <c r="H13" s="8"/>
      <c r="I13" s="8"/>
      <c r="J13" s="8"/>
      <c r="K13" s="8"/>
      <c r="L13" s="8"/>
      <c r="M13" s="334" t="s">
        <v>63</v>
      </c>
      <c r="N13" s="333">
        <v>196.643</v>
      </c>
      <c r="O13" s="8">
        <v>196.643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6462</v>
      </c>
      <c r="C14" s="211" t="s">
        <v>124</v>
      </c>
      <c r="D14" s="8" t="s">
        <v>6463</v>
      </c>
      <c r="E14" s="8" t="s">
        <v>6464</v>
      </c>
      <c r="F14" s="8" t="s">
        <v>6465</v>
      </c>
      <c r="G14" s="8"/>
      <c r="H14" s="8"/>
      <c r="I14" s="8"/>
      <c r="J14" s="8"/>
      <c r="K14" s="8"/>
      <c r="L14" s="8"/>
      <c r="M14" s="334" t="s">
        <v>63</v>
      </c>
      <c r="N14" s="333">
        <v>188.2585</v>
      </c>
      <c r="O14" s="8">
        <v>188.2585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6466</v>
      </c>
      <c r="C15" s="211" t="s">
        <v>131</v>
      </c>
      <c r="D15" s="8" t="s">
        <v>6467</v>
      </c>
      <c r="E15" s="8" t="s">
        <v>6468</v>
      </c>
      <c r="F15" s="8" t="s">
        <v>6469</v>
      </c>
      <c r="G15" s="8"/>
      <c r="H15" s="8"/>
      <c r="I15" s="8"/>
      <c r="J15" s="8"/>
      <c r="K15" s="8"/>
      <c r="L15" s="8"/>
      <c r="M15" s="334" t="s">
        <v>63</v>
      </c>
      <c r="N15" s="333">
        <v>199.32220000000001</v>
      </c>
      <c r="O15" s="8">
        <v>199.32220000000001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6470</v>
      </c>
      <c r="C16" s="211" t="s">
        <v>137</v>
      </c>
      <c r="D16" s="8" t="s">
        <v>6471</v>
      </c>
      <c r="E16" s="8" t="s">
        <v>6472</v>
      </c>
      <c r="F16" s="8" t="s">
        <v>6473</v>
      </c>
      <c r="G16" s="8"/>
      <c r="H16" s="8"/>
      <c r="I16" s="8"/>
      <c r="J16" s="8"/>
      <c r="K16" s="8"/>
      <c r="L16" s="8"/>
      <c r="M16" s="334" t="s">
        <v>63</v>
      </c>
      <c r="N16" s="333">
        <v>200.34710000000001</v>
      </c>
      <c r="O16" s="8">
        <v>200.34710000000001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6474</v>
      </c>
      <c r="C17" s="211" t="s">
        <v>143</v>
      </c>
      <c r="D17" s="8" t="s">
        <v>6475</v>
      </c>
      <c r="E17" s="8" t="s">
        <v>6476</v>
      </c>
      <c r="F17" s="8" t="s">
        <v>6477</v>
      </c>
      <c r="G17" s="8"/>
      <c r="H17" s="8"/>
      <c r="I17" s="8"/>
      <c r="J17" s="8"/>
      <c r="K17" s="8"/>
      <c r="L17" s="8"/>
      <c r="M17" s="334" t="s">
        <v>63</v>
      </c>
      <c r="N17" s="333">
        <v>172.3682</v>
      </c>
      <c r="O17" s="8">
        <v>172.3682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6478</v>
      </c>
      <c r="C18" s="211" t="s">
        <v>149</v>
      </c>
      <c r="D18" s="8" t="s">
        <v>6479</v>
      </c>
      <c r="E18" s="8" t="s">
        <v>6480</v>
      </c>
      <c r="F18" s="8" t="s">
        <v>6481</v>
      </c>
      <c r="G18" s="8"/>
      <c r="H18" s="8"/>
      <c r="I18" s="8"/>
      <c r="J18" s="8"/>
      <c r="K18" s="8"/>
      <c r="L18" s="8"/>
      <c r="M18" s="334" t="s">
        <v>63</v>
      </c>
      <c r="N18" s="333">
        <v>188.2552</v>
      </c>
      <c r="O18" s="8">
        <v>188.2552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6482</v>
      </c>
      <c r="C19" s="211" t="s">
        <v>155</v>
      </c>
      <c r="D19" s="8" t="s">
        <v>6483</v>
      </c>
      <c r="E19" s="8" t="s">
        <v>6484</v>
      </c>
      <c r="F19" s="8" t="s">
        <v>6485</v>
      </c>
      <c r="G19" s="8"/>
      <c r="H19" s="8"/>
      <c r="I19" s="8"/>
      <c r="J19" s="8"/>
      <c r="K19" s="8"/>
      <c r="L19" s="8"/>
      <c r="M19" s="334" t="s">
        <v>63</v>
      </c>
      <c r="N19" s="333">
        <v>199.3202</v>
      </c>
      <c r="O19" s="8">
        <v>199.3202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6486</v>
      </c>
      <c r="C20" s="211" t="s">
        <v>161</v>
      </c>
      <c r="D20" s="8" t="s">
        <v>6487</v>
      </c>
      <c r="E20" s="8" t="s">
        <v>6488</v>
      </c>
      <c r="F20" s="8" t="s">
        <v>6489</v>
      </c>
      <c r="G20" s="8"/>
      <c r="H20" s="8"/>
      <c r="I20" s="66"/>
      <c r="J20" s="66"/>
      <c r="K20" s="66"/>
      <c r="L20" s="66"/>
      <c r="M20" s="334" t="s">
        <v>63</v>
      </c>
      <c r="N20" s="333">
        <v>200.34559999999999</v>
      </c>
      <c r="O20" s="8">
        <v>200.34559999999999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6490</v>
      </c>
      <c r="C21" s="211" t="s">
        <v>167</v>
      </c>
      <c r="D21" s="8" t="s">
        <v>6491</v>
      </c>
      <c r="E21" s="8" t="s">
        <v>6492</v>
      </c>
      <c r="F21" s="8" t="s">
        <v>6493</v>
      </c>
      <c r="G21" s="8"/>
      <c r="H21" s="8"/>
      <c r="I21" s="66"/>
      <c r="J21" s="66"/>
      <c r="K21" s="66"/>
      <c r="L21" s="66"/>
      <c r="M21" s="334" t="s">
        <v>63</v>
      </c>
      <c r="N21" s="333">
        <v>172.37049999999999</v>
      </c>
      <c r="O21" s="8">
        <v>172.37049999999999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6494</v>
      </c>
      <c r="C22" s="211" t="s">
        <v>173</v>
      </c>
      <c r="D22" s="8" t="s">
        <v>6495</v>
      </c>
      <c r="E22" s="8" t="s">
        <v>6496</v>
      </c>
      <c r="F22" s="8" t="s">
        <v>6497</v>
      </c>
      <c r="G22" s="8"/>
      <c r="H22" s="8"/>
      <c r="I22" s="66"/>
      <c r="J22" s="66"/>
      <c r="K22" s="66"/>
      <c r="L22" s="66"/>
      <c r="M22" s="334" t="s">
        <v>63</v>
      </c>
      <c r="N22" s="333">
        <v>210.63740000000001</v>
      </c>
      <c r="O22" s="8">
        <v>210.63740000000001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6498</v>
      </c>
      <c r="C23" s="211" t="s">
        <v>180</v>
      </c>
      <c r="D23" s="8" t="s">
        <v>6499</v>
      </c>
      <c r="E23" s="8" t="s">
        <v>6500</v>
      </c>
      <c r="F23" s="8" t="s">
        <v>6501</v>
      </c>
      <c r="G23" s="8"/>
      <c r="H23" s="8"/>
      <c r="I23" s="66"/>
      <c r="J23" s="66"/>
      <c r="K23" s="66"/>
      <c r="L23" s="66"/>
      <c r="M23" s="334" t="s">
        <v>63</v>
      </c>
      <c r="N23" s="333">
        <v>216.35120000000001</v>
      </c>
      <c r="O23" s="8">
        <v>216.35120000000001</v>
      </c>
      <c r="P23" s="8" t="s">
        <v>128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6502</v>
      </c>
      <c r="C24" s="211" t="s">
        <v>187</v>
      </c>
      <c r="D24" s="8" t="s">
        <v>6503</v>
      </c>
      <c r="E24" s="8" t="s">
        <v>6504</v>
      </c>
      <c r="F24" s="8" t="s">
        <v>6505</v>
      </c>
      <c r="G24" s="8"/>
      <c r="H24" s="8"/>
      <c r="I24" s="66"/>
      <c r="J24" s="66"/>
      <c r="K24" s="66"/>
      <c r="L24" s="66"/>
      <c r="M24" s="334" t="s">
        <v>63</v>
      </c>
      <c r="N24" s="333">
        <v>195.00749999999999</v>
      </c>
      <c r="O24" s="8">
        <v>195.00749999999999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6506</v>
      </c>
      <c r="C25" s="211" t="s">
        <v>193</v>
      </c>
      <c r="D25" s="8" t="s">
        <v>6507</v>
      </c>
      <c r="E25" s="8" t="s">
        <v>6508</v>
      </c>
      <c r="F25" s="8" t="s">
        <v>6509</v>
      </c>
      <c r="G25" s="8"/>
      <c r="H25" s="8"/>
      <c r="I25" s="66"/>
      <c r="J25" s="66"/>
      <c r="K25" s="66"/>
      <c r="L25" s="66"/>
      <c r="M25" s="334" t="s">
        <v>63</v>
      </c>
      <c r="N25" s="333">
        <v>202.28039999999999</v>
      </c>
      <c r="O25" s="8">
        <v>202.28039999999999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6510</v>
      </c>
      <c r="C26" s="211" t="s">
        <v>199</v>
      </c>
      <c r="D26" s="8" t="s">
        <v>6511</v>
      </c>
      <c r="E26" s="8" t="s">
        <v>6512</v>
      </c>
      <c r="F26" s="8" t="s">
        <v>6513</v>
      </c>
      <c r="G26" s="8"/>
      <c r="H26" s="8"/>
      <c r="I26" s="66"/>
      <c r="J26" s="66"/>
      <c r="K26" s="66"/>
      <c r="L26" s="66"/>
      <c r="M26" s="334" t="s">
        <v>63</v>
      </c>
      <c r="N26" s="333">
        <v>200.0043</v>
      </c>
      <c r="O26" s="8">
        <v>200.0043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6514</v>
      </c>
      <c r="C27" s="211" t="s">
        <v>205</v>
      </c>
      <c r="D27" s="8" t="s">
        <v>6515</v>
      </c>
      <c r="E27" s="8" t="s">
        <v>6516</v>
      </c>
      <c r="F27" s="8" t="s">
        <v>6517</v>
      </c>
      <c r="G27" s="8"/>
      <c r="H27" s="8"/>
      <c r="I27" s="66"/>
      <c r="J27" s="66"/>
      <c r="K27" s="66"/>
      <c r="L27" s="66"/>
      <c r="M27" s="334" t="s">
        <v>63</v>
      </c>
      <c r="N27" s="333">
        <v>221.9949</v>
      </c>
      <c r="O27" s="8">
        <v>221.9949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6518</v>
      </c>
      <c r="C28" s="211" t="s">
        <v>211</v>
      </c>
      <c r="D28" s="8" t="s">
        <v>6519</v>
      </c>
      <c r="E28" s="8" t="s">
        <v>6520</v>
      </c>
      <c r="F28" s="8" t="s">
        <v>6521</v>
      </c>
      <c r="G28" s="8"/>
      <c r="H28" s="8"/>
      <c r="I28" s="66"/>
      <c r="J28" s="66"/>
      <c r="K28" s="66"/>
      <c r="L28" s="66"/>
      <c r="M28" s="334" t="s">
        <v>63</v>
      </c>
      <c r="N28" s="333">
        <v>195.00739999999999</v>
      </c>
      <c r="O28" s="8">
        <v>195.00739999999999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6522</v>
      </c>
      <c r="C29" s="211" t="s">
        <v>217</v>
      </c>
      <c r="D29" s="8" t="s">
        <v>6523</v>
      </c>
      <c r="E29" s="8" t="s">
        <v>6524</v>
      </c>
      <c r="F29" s="8" t="s">
        <v>6525</v>
      </c>
      <c r="G29" s="8"/>
      <c r="H29" s="8"/>
      <c r="I29" s="66"/>
      <c r="J29" s="66"/>
      <c r="K29" s="66"/>
      <c r="L29" s="66"/>
      <c r="M29" s="334" t="s">
        <v>63</v>
      </c>
      <c r="N29" s="333">
        <v>202.2835</v>
      </c>
      <c r="O29" s="8">
        <v>202.2835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6526</v>
      </c>
      <c r="C30" s="211" t="s">
        <v>223</v>
      </c>
      <c r="D30" s="8" t="s">
        <v>6527</v>
      </c>
      <c r="E30" s="8" t="s">
        <v>6528</v>
      </c>
      <c r="F30" s="8" t="s">
        <v>6529</v>
      </c>
      <c r="G30" s="8"/>
      <c r="H30" s="8"/>
      <c r="I30" s="66"/>
      <c r="J30" s="66"/>
      <c r="K30" s="66"/>
      <c r="L30" s="66"/>
      <c r="M30" s="334" t="s">
        <v>63</v>
      </c>
      <c r="N30" s="333">
        <v>200.00389999999999</v>
      </c>
      <c r="O30" s="8">
        <v>200.00389999999999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6530</v>
      </c>
      <c r="C31" s="211" t="s">
        <v>229</v>
      </c>
      <c r="D31" s="8" t="s">
        <v>6531</v>
      </c>
      <c r="E31" s="8" t="s">
        <v>6532</v>
      </c>
      <c r="F31" s="8" t="s">
        <v>6533</v>
      </c>
      <c r="G31" s="8"/>
      <c r="H31" s="8"/>
      <c r="I31" s="66"/>
      <c r="J31" s="66"/>
      <c r="K31" s="66"/>
      <c r="L31" s="66"/>
      <c r="M31" s="334" t="s">
        <v>63</v>
      </c>
      <c r="N31" s="333">
        <v>221.99420000000001</v>
      </c>
      <c r="O31" s="8">
        <v>221.99420000000001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6534</v>
      </c>
      <c r="C32" s="211" t="s">
        <v>235</v>
      </c>
      <c r="D32" s="8" t="s">
        <v>6535</v>
      </c>
      <c r="E32" s="8" t="s">
        <v>6536</v>
      </c>
      <c r="F32" s="8" t="s">
        <v>6537</v>
      </c>
      <c r="G32" s="8"/>
      <c r="H32" s="8"/>
      <c r="I32" s="66"/>
      <c r="J32" s="66"/>
      <c r="K32" s="66"/>
      <c r="L32" s="66"/>
      <c r="M32" s="334" t="s">
        <v>63</v>
      </c>
      <c r="N32" s="333">
        <v>228.31219999999999</v>
      </c>
      <c r="O32" s="8">
        <v>228.31219999999999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6538</v>
      </c>
      <c r="C33" s="211" t="s">
        <v>242</v>
      </c>
      <c r="D33" s="8" t="s">
        <v>6539</v>
      </c>
      <c r="E33" s="8" t="s">
        <v>6540</v>
      </c>
      <c r="F33" s="8" t="s">
        <v>6541</v>
      </c>
      <c r="G33" s="8"/>
      <c r="H33" s="8"/>
      <c r="I33" s="66"/>
      <c r="J33" s="66"/>
      <c r="K33" s="66"/>
      <c r="L33" s="66"/>
      <c r="M33" s="334" t="s">
        <v>63</v>
      </c>
      <c r="N33" s="333">
        <v>255.93510000000001</v>
      </c>
      <c r="O33" s="8">
        <v>255.93510000000001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6542</v>
      </c>
      <c r="C34" s="211" t="s">
        <v>248</v>
      </c>
      <c r="D34" s="8" t="s">
        <v>6543</v>
      </c>
      <c r="E34" s="8" t="s">
        <v>6544</v>
      </c>
      <c r="F34" s="8" t="s">
        <v>6545</v>
      </c>
      <c r="G34" s="8"/>
      <c r="H34" s="8"/>
      <c r="I34" s="66"/>
      <c r="J34" s="66"/>
      <c r="K34" s="66"/>
      <c r="L34" s="66"/>
      <c r="M34" s="334" t="s">
        <v>63</v>
      </c>
      <c r="N34" s="333">
        <v>319.5009</v>
      </c>
      <c r="O34" s="8">
        <v>319.5009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6546</v>
      </c>
      <c r="C35" s="211" t="s">
        <v>254</v>
      </c>
      <c r="D35" s="8" t="s">
        <v>6547</v>
      </c>
      <c r="E35" s="8" t="s">
        <v>6548</v>
      </c>
      <c r="F35" s="8" t="s">
        <v>6549</v>
      </c>
      <c r="G35" s="8"/>
      <c r="H35" s="8"/>
      <c r="I35" s="66"/>
      <c r="J35" s="66"/>
      <c r="K35" s="66"/>
      <c r="L35" s="66"/>
      <c r="M35" s="334" t="s">
        <v>63</v>
      </c>
      <c r="N35" s="333">
        <v>290.29759999999999</v>
      </c>
      <c r="O35" s="8">
        <v>290.29759999999999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6550</v>
      </c>
      <c r="C36" s="211" t="s">
        <v>260</v>
      </c>
      <c r="D36" s="8" t="s">
        <v>6551</v>
      </c>
      <c r="E36" s="8" t="s">
        <v>6552</v>
      </c>
      <c r="F36" s="8" t="s">
        <v>6553</v>
      </c>
      <c r="G36" s="8"/>
      <c r="H36" s="8"/>
      <c r="I36" s="66"/>
      <c r="J36" s="66"/>
      <c r="K36" s="66"/>
      <c r="L36" s="66"/>
      <c r="M36" s="334" t="s">
        <v>63</v>
      </c>
      <c r="N36" s="333">
        <v>228.3116</v>
      </c>
      <c r="O36" s="8">
        <v>228.3116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6554</v>
      </c>
      <c r="C37" s="211" t="s">
        <v>266</v>
      </c>
      <c r="D37" s="8" t="s">
        <v>6555</v>
      </c>
      <c r="E37" s="8" t="s">
        <v>6556</v>
      </c>
      <c r="F37" s="8" t="s">
        <v>6557</v>
      </c>
      <c r="G37" s="8"/>
      <c r="H37" s="8"/>
      <c r="I37" s="66"/>
      <c r="J37" s="66"/>
      <c r="K37" s="66"/>
      <c r="L37" s="66"/>
      <c r="M37" s="334" t="s">
        <v>63</v>
      </c>
      <c r="N37" s="333">
        <v>255.93549999999999</v>
      </c>
      <c r="O37" s="8">
        <v>255.93549999999999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6558</v>
      </c>
      <c r="C38" s="211" t="s">
        <v>272</v>
      </c>
      <c r="D38" s="8" t="s">
        <v>6559</v>
      </c>
      <c r="E38" s="8" t="s">
        <v>6560</v>
      </c>
      <c r="F38" s="8" t="s">
        <v>6561</v>
      </c>
      <c r="G38" s="8"/>
      <c r="H38" s="8"/>
      <c r="I38" s="66"/>
      <c r="J38" s="66"/>
      <c r="K38" s="66"/>
      <c r="L38" s="66"/>
      <c r="M38" s="334" t="s">
        <v>63</v>
      </c>
      <c r="N38" s="333">
        <v>319.50279999999998</v>
      </c>
      <c r="O38" s="8">
        <v>319.50279999999998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6562</v>
      </c>
      <c r="C39" s="211" t="s">
        <v>278</v>
      </c>
      <c r="D39" s="8" t="s">
        <v>6563</v>
      </c>
      <c r="E39" s="8" t="s">
        <v>6564</v>
      </c>
      <c r="F39" s="8" t="s">
        <v>6565</v>
      </c>
      <c r="G39" s="8"/>
      <c r="H39" s="8"/>
      <c r="I39" s="66"/>
      <c r="J39" s="66"/>
      <c r="K39" s="66"/>
      <c r="L39" s="66"/>
      <c r="M39" s="334" t="s">
        <v>63</v>
      </c>
      <c r="N39" s="333">
        <v>290.29669999999999</v>
      </c>
      <c r="O39" s="8">
        <v>290.29669999999999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6566</v>
      </c>
      <c r="C40" s="211" t="s">
        <v>284</v>
      </c>
      <c r="D40" s="8" t="s">
        <v>6567</v>
      </c>
      <c r="E40" s="8" t="s">
        <v>6568</v>
      </c>
      <c r="F40" s="8" t="s">
        <v>6569</v>
      </c>
      <c r="G40" s="8"/>
      <c r="H40" s="8"/>
      <c r="I40" s="66"/>
      <c r="J40" s="66"/>
      <c r="K40" s="66"/>
      <c r="L40" s="66"/>
      <c r="M40" s="334" t="s">
        <v>63</v>
      </c>
      <c r="N40" s="333">
        <v>176.07759999999999</v>
      </c>
      <c r="O40" s="8">
        <v>176.07759999999999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6570</v>
      </c>
      <c r="C41" s="211" t="s">
        <v>290</v>
      </c>
      <c r="D41" s="8" t="s">
        <v>6571</v>
      </c>
      <c r="E41" s="8" t="s">
        <v>6572</v>
      </c>
      <c r="F41" s="8" t="s">
        <v>6573</v>
      </c>
      <c r="G41" s="8"/>
      <c r="H41" s="8"/>
      <c r="I41" s="66"/>
      <c r="J41" s="66"/>
      <c r="K41" s="66"/>
      <c r="L41" s="66"/>
      <c r="M41" s="334" t="s">
        <v>63</v>
      </c>
      <c r="N41" s="333">
        <v>174.31989999999999</v>
      </c>
      <c r="O41" s="8">
        <v>174.31989999999999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6574</v>
      </c>
      <c r="C42" s="211" t="s">
        <v>296</v>
      </c>
      <c r="D42" s="8" t="s">
        <v>6575</v>
      </c>
      <c r="E42" s="8" t="s">
        <v>6576</v>
      </c>
      <c r="F42" s="8" t="s">
        <v>6577</v>
      </c>
      <c r="G42" s="8"/>
      <c r="H42" s="8"/>
      <c r="I42" s="66"/>
      <c r="J42" s="66"/>
      <c r="K42" s="66"/>
      <c r="L42" s="66"/>
      <c r="M42" s="334" t="s">
        <v>63</v>
      </c>
      <c r="N42" s="333">
        <v>200.6345</v>
      </c>
      <c r="O42" s="8">
        <v>200.6345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6578</v>
      </c>
      <c r="C43" s="211" t="s">
        <v>302</v>
      </c>
      <c r="D43" s="8" t="s">
        <v>6579</v>
      </c>
      <c r="E43" s="8" t="s">
        <v>6580</v>
      </c>
      <c r="F43" s="8" t="s">
        <v>6581</v>
      </c>
      <c r="G43" s="8"/>
      <c r="H43" s="8"/>
      <c r="I43" s="66"/>
      <c r="J43" s="66"/>
      <c r="K43" s="66"/>
      <c r="L43" s="66"/>
      <c r="M43" s="334" t="s">
        <v>63</v>
      </c>
      <c r="N43" s="333">
        <v>144.7047</v>
      </c>
      <c r="O43" s="8">
        <v>144.7047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6582</v>
      </c>
      <c r="C44" s="211" t="s">
        <v>308</v>
      </c>
      <c r="D44" s="8" t="s">
        <v>6583</v>
      </c>
      <c r="E44" s="8" t="s">
        <v>6584</v>
      </c>
      <c r="F44" s="8" t="s">
        <v>6585</v>
      </c>
      <c r="G44" s="8"/>
      <c r="H44" s="8"/>
      <c r="I44" s="66"/>
      <c r="J44" s="66"/>
      <c r="K44" s="66"/>
      <c r="L44" s="66"/>
      <c r="M44" s="334" t="s">
        <v>63</v>
      </c>
      <c r="N44" s="333">
        <v>145.78749999999999</v>
      </c>
      <c r="O44" s="8">
        <v>145.78749999999999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6586</v>
      </c>
      <c r="C45" s="211" t="s">
        <v>314</v>
      </c>
      <c r="D45" s="8" t="s">
        <v>6587</v>
      </c>
      <c r="E45" s="8" t="s">
        <v>6588</v>
      </c>
      <c r="F45" s="8" t="s">
        <v>6589</v>
      </c>
      <c r="G45" s="8"/>
      <c r="H45" s="8"/>
      <c r="I45" s="66"/>
      <c r="J45" s="66"/>
      <c r="K45" s="66"/>
      <c r="L45" s="66"/>
      <c r="M45" s="334" t="s">
        <v>63</v>
      </c>
      <c r="N45" s="333">
        <v>166.7132</v>
      </c>
      <c r="O45" s="8">
        <v>166.7132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6586</v>
      </c>
      <c r="C46" s="211" t="s">
        <v>322</v>
      </c>
      <c r="D46" s="8" t="s">
        <v>6587</v>
      </c>
      <c r="E46" s="8" t="s">
        <v>6588</v>
      </c>
      <c r="F46" s="8" t="s">
        <v>6589</v>
      </c>
      <c r="G46" s="8"/>
      <c r="H46" s="8"/>
      <c r="I46" s="66"/>
      <c r="J46" s="66"/>
      <c r="K46" s="66"/>
      <c r="L46" s="66"/>
      <c r="M46" s="334" t="s">
        <v>63</v>
      </c>
      <c r="N46" s="333">
        <v>166.7132</v>
      </c>
      <c r="O46" s="8">
        <v>166.7132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6586</v>
      </c>
      <c r="C47" s="211" t="s">
        <v>323</v>
      </c>
      <c r="D47" s="8" t="s">
        <v>6587</v>
      </c>
      <c r="E47" s="8" t="s">
        <v>6588</v>
      </c>
      <c r="F47" s="8" t="s">
        <v>6589</v>
      </c>
      <c r="G47" s="8"/>
      <c r="H47" s="8"/>
      <c r="I47" s="66"/>
      <c r="J47" s="66"/>
      <c r="K47" s="66"/>
      <c r="L47" s="66"/>
      <c r="M47" s="334" t="s">
        <v>63</v>
      </c>
      <c r="N47" s="333">
        <v>166.7132</v>
      </c>
      <c r="O47" s="8">
        <v>166.7132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6586</v>
      </c>
      <c r="C48" s="211" t="s">
        <v>324</v>
      </c>
      <c r="D48" s="8" t="s">
        <v>6587</v>
      </c>
      <c r="E48" s="8" t="s">
        <v>6588</v>
      </c>
      <c r="F48" s="8" t="s">
        <v>6589</v>
      </c>
      <c r="G48" s="8"/>
      <c r="H48" s="8"/>
      <c r="I48" s="66"/>
      <c r="J48" s="66"/>
      <c r="K48" s="66"/>
      <c r="L48" s="66"/>
      <c r="M48" s="334" t="s">
        <v>63</v>
      </c>
      <c r="N48" s="333">
        <v>166.7132</v>
      </c>
      <c r="O48" s="8">
        <v>166.7132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6590</v>
      </c>
      <c r="C49" s="211" t="s">
        <v>326</v>
      </c>
      <c r="D49" s="8" t="s">
        <v>6591</v>
      </c>
      <c r="E49" s="8" t="s">
        <v>6592</v>
      </c>
      <c r="F49" s="8" t="s">
        <v>6593</v>
      </c>
      <c r="G49" s="8"/>
      <c r="H49" s="8"/>
      <c r="I49" s="66"/>
      <c r="J49" s="66"/>
      <c r="K49" s="66"/>
      <c r="L49" s="66"/>
      <c r="M49" s="334" t="s">
        <v>63</v>
      </c>
      <c r="N49" s="333">
        <v>153.0866</v>
      </c>
      <c r="O49" s="8">
        <v>153.0866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6590</v>
      </c>
      <c r="C50" s="211" t="s">
        <v>332</v>
      </c>
      <c r="D50" s="8" t="s">
        <v>6591</v>
      </c>
      <c r="E50" s="8" t="s">
        <v>6592</v>
      </c>
      <c r="F50" s="8" t="s">
        <v>6593</v>
      </c>
      <c r="G50" s="8"/>
      <c r="H50" s="8"/>
      <c r="I50" s="66"/>
      <c r="J50" s="66"/>
      <c r="K50" s="66"/>
      <c r="L50" s="66"/>
      <c r="M50" s="334" t="s">
        <v>63</v>
      </c>
      <c r="N50" s="333">
        <v>153.0866</v>
      </c>
      <c r="O50" s="8">
        <v>153.0866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6590</v>
      </c>
      <c r="C51" s="211" t="s">
        <v>333</v>
      </c>
      <c r="D51" s="8" t="s">
        <v>6591</v>
      </c>
      <c r="E51" s="8" t="s">
        <v>6592</v>
      </c>
      <c r="F51" s="8" t="s">
        <v>6593</v>
      </c>
      <c r="G51" s="8"/>
      <c r="H51" s="8"/>
      <c r="I51" s="66"/>
      <c r="J51" s="66"/>
      <c r="K51" s="66"/>
      <c r="L51" s="66"/>
      <c r="M51" s="334" t="s">
        <v>63</v>
      </c>
      <c r="N51" s="333">
        <v>153.0866</v>
      </c>
      <c r="O51" s="8">
        <v>153.0866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6590</v>
      </c>
      <c r="C52" s="211" t="s">
        <v>334</v>
      </c>
      <c r="D52" s="8" t="s">
        <v>6591</v>
      </c>
      <c r="E52" s="8" t="s">
        <v>6592</v>
      </c>
      <c r="F52" s="8" t="s">
        <v>6593</v>
      </c>
      <c r="G52" s="8"/>
      <c r="H52" s="8"/>
      <c r="I52" s="8"/>
      <c r="J52" s="8"/>
      <c r="K52" s="8"/>
      <c r="L52" s="8"/>
      <c r="M52" s="334" t="s">
        <v>63</v>
      </c>
      <c r="N52" s="333">
        <v>153.0866</v>
      </c>
      <c r="O52" s="8">
        <v>153.0866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6590</v>
      </c>
      <c r="C53" s="211" t="s">
        <v>335</v>
      </c>
      <c r="D53" s="8" t="s">
        <v>6591</v>
      </c>
      <c r="E53" s="8" t="s">
        <v>6592</v>
      </c>
      <c r="F53" s="8" t="s">
        <v>6593</v>
      </c>
      <c r="G53" s="8"/>
      <c r="H53" s="8"/>
      <c r="I53" s="8"/>
      <c r="J53" s="8"/>
      <c r="K53" s="8"/>
      <c r="L53" s="8"/>
      <c r="M53" s="334" t="s">
        <v>63</v>
      </c>
      <c r="N53" s="333">
        <v>153.0866</v>
      </c>
      <c r="O53" s="8">
        <v>153.0866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2994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6594</v>
      </c>
      <c r="C70" s="320" t="s">
        <v>372</v>
      </c>
      <c r="D70" s="8" t="s">
        <v>6595</v>
      </c>
      <c r="E70" s="8" t="s">
        <v>6596</v>
      </c>
      <c r="F70" s="8" t="s">
        <v>6597</v>
      </c>
      <c r="G70" s="8"/>
      <c r="H70" s="8"/>
      <c r="I70" s="8"/>
      <c r="J70" s="8"/>
      <c r="K70" s="8"/>
      <c r="L70" s="8"/>
      <c r="M70" s="334" t="s">
        <v>63</v>
      </c>
      <c r="N70" s="333">
        <v>122.6521</v>
      </c>
      <c r="O70" s="8">
        <v>122.6521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6598</v>
      </c>
      <c r="C71" s="211" t="s">
        <v>378</v>
      </c>
      <c r="D71" s="8" t="s">
        <v>6599</v>
      </c>
      <c r="E71" s="8" t="s">
        <v>6600</v>
      </c>
      <c r="F71" s="8" t="s">
        <v>6601</v>
      </c>
      <c r="G71" s="8"/>
      <c r="H71" s="8"/>
      <c r="I71" s="8"/>
      <c r="J71" s="8"/>
      <c r="K71" s="8"/>
      <c r="L71" s="8"/>
      <c r="M71" s="334" t="s">
        <v>63</v>
      </c>
      <c r="N71" s="333">
        <v>122.1632</v>
      </c>
      <c r="O71" s="8">
        <v>122.1632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6602</v>
      </c>
      <c r="C72" s="211" t="s">
        <v>384</v>
      </c>
      <c r="D72" s="8" t="s">
        <v>6603</v>
      </c>
      <c r="E72" s="8" t="s">
        <v>6604</v>
      </c>
      <c r="F72" s="8" t="s">
        <v>6605</v>
      </c>
      <c r="G72" s="8"/>
      <c r="H72" s="8"/>
      <c r="I72" s="8"/>
      <c r="J72" s="8"/>
      <c r="K72" s="8"/>
      <c r="L72" s="8"/>
      <c r="M72" s="334" t="s">
        <v>63</v>
      </c>
      <c r="N72" s="333">
        <v>104.51739999999999</v>
      </c>
      <c r="O72" s="8">
        <v>104.51739999999999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6602</v>
      </c>
      <c r="C73" s="211" t="s">
        <v>390</v>
      </c>
      <c r="D73" s="8" t="s">
        <v>6603</v>
      </c>
      <c r="E73" s="8" t="s">
        <v>6604</v>
      </c>
      <c r="F73" s="8" t="s">
        <v>6605</v>
      </c>
      <c r="G73" s="8"/>
      <c r="H73" s="8"/>
      <c r="I73" s="8"/>
      <c r="J73" s="8"/>
      <c r="K73" s="8"/>
      <c r="L73" s="8"/>
      <c r="M73" s="334" t="s">
        <v>63</v>
      </c>
      <c r="N73" s="333">
        <v>104.51739999999999</v>
      </c>
      <c r="O73" s="8">
        <v>104.51739999999999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6606</v>
      </c>
      <c r="C74" s="211" t="s">
        <v>393</v>
      </c>
      <c r="D74" s="8" t="s">
        <v>6607</v>
      </c>
      <c r="E74" s="8" t="s">
        <v>6608</v>
      </c>
      <c r="F74" s="8" t="s">
        <v>6609</v>
      </c>
      <c r="G74" s="8"/>
      <c r="H74" s="8"/>
      <c r="I74" s="8"/>
      <c r="J74" s="8"/>
      <c r="K74" s="8"/>
      <c r="L74" s="8"/>
      <c r="M74" s="334" t="s">
        <v>63</v>
      </c>
      <c r="N74" s="333">
        <v>105.67359999999999</v>
      </c>
      <c r="O74" s="8">
        <v>105.67359999999999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6606</v>
      </c>
      <c r="C75" s="211" t="s">
        <v>399</v>
      </c>
      <c r="D75" s="8" t="s">
        <v>6607</v>
      </c>
      <c r="E75" s="8" t="s">
        <v>6608</v>
      </c>
      <c r="F75" s="8" t="s">
        <v>6609</v>
      </c>
      <c r="G75" s="8"/>
      <c r="H75" s="8"/>
      <c r="I75" s="8"/>
      <c r="J75" s="8"/>
      <c r="K75" s="8"/>
      <c r="L75" s="8"/>
      <c r="M75" s="334" t="s">
        <v>63</v>
      </c>
      <c r="N75" s="333">
        <v>105.67359999999999</v>
      </c>
      <c r="O75" s="8">
        <v>105.67359999999999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6610</v>
      </c>
      <c r="C78" s="211" t="s">
        <v>409</v>
      </c>
      <c r="D78" s="8" t="s">
        <v>6611</v>
      </c>
      <c r="E78" s="8" t="s">
        <v>6612</v>
      </c>
      <c r="F78" s="8" t="s">
        <v>6613</v>
      </c>
      <c r="G78" s="8"/>
      <c r="H78" s="8"/>
      <c r="I78" s="8"/>
      <c r="J78" s="8"/>
      <c r="K78" s="8"/>
      <c r="L78" s="8"/>
      <c r="M78" s="334" t="s">
        <v>63</v>
      </c>
      <c r="N78" s="333">
        <v>144.25210000000001</v>
      </c>
      <c r="O78" s="8">
        <v>144.25210000000001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6614</v>
      </c>
      <c r="C79" s="211" t="s">
        <v>419</v>
      </c>
      <c r="D79" s="8" t="s">
        <v>6615</v>
      </c>
      <c r="E79" s="8" t="s">
        <v>6616</v>
      </c>
      <c r="F79" s="8" t="s">
        <v>6617</v>
      </c>
      <c r="G79" s="8"/>
      <c r="H79" s="8"/>
      <c r="I79" s="8"/>
      <c r="J79" s="8"/>
      <c r="K79" s="8"/>
      <c r="L79" s="8"/>
      <c r="M79" s="334" t="s">
        <v>63</v>
      </c>
      <c r="N79" s="333">
        <v>144.2671</v>
      </c>
      <c r="O79" s="8">
        <v>144.2671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6618</v>
      </c>
      <c r="C80" s="211" t="s">
        <v>425</v>
      </c>
      <c r="D80" s="8" t="s">
        <v>6619</v>
      </c>
      <c r="E80" s="8" t="s">
        <v>6620</v>
      </c>
      <c r="F80" s="8" t="s">
        <v>6621</v>
      </c>
      <c r="G80" s="8"/>
      <c r="H80" s="8"/>
      <c r="I80" s="8"/>
      <c r="J80" s="8"/>
      <c r="K80" s="8"/>
      <c r="L80" s="8"/>
      <c r="M80" s="334" t="s">
        <v>63</v>
      </c>
      <c r="N80" s="333">
        <v>144.25299999999999</v>
      </c>
      <c r="O80" s="8">
        <v>144.25299999999999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6622</v>
      </c>
      <c r="C81" s="211" t="s">
        <v>431</v>
      </c>
      <c r="D81" s="8" t="s">
        <v>6623</v>
      </c>
      <c r="E81" s="8" t="s">
        <v>6624</v>
      </c>
      <c r="F81" s="8" t="s">
        <v>6625</v>
      </c>
      <c r="G81" s="8" t="s">
        <v>6626</v>
      </c>
      <c r="H81" s="66" t="s">
        <v>6626</v>
      </c>
      <c r="I81" s="66"/>
      <c r="J81" s="66"/>
      <c r="K81" s="66"/>
      <c r="L81" s="66"/>
      <c r="M81" s="334" t="s">
        <v>63</v>
      </c>
      <c r="N81" s="333">
        <v>160.38890000000001</v>
      </c>
      <c r="O81" s="8">
        <v>160.38890000000001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6627</v>
      </c>
      <c r="C82" s="211" t="s">
        <v>440</v>
      </c>
      <c r="D82" s="8" t="s">
        <v>6628</v>
      </c>
      <c r="E82" s="8" t="s">
        <v>6629</v>
      </c>
      <c r="F82" s="8" t="s">
        <v>6630</v>
      </c>
      <c r="G82" s="8" t="s">
        <v>6631</v>
      </c>
      <c r="H82" s="66" t="s">
        <v>6631</v>
      </c>
      <c r="I82" s="66"/>
      <c r="J82" s="66"/>
      <c r="K82" s="66"/>
      <c r="L82" s="66"/>
      <c r="M82" s="334" t="s">
        <v>63</v>
      </c>
      <c r="N82" s="333">
        <v>160.3869</v>
      </c>
      <c r="O82" s="8">
        <v>160.3869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6632</v>
      </c>
      <c r="C83" s="211" t="s">
        <v>447</v>
      </c>
      <c r="D83" s="8" t="s">
        <v>6633</v>
      </c>
      <c r="E83" s="8" t="s">
        <v>6634</v>
      </c>
      <c r="F83" s="8" t="s">
        <v>6635</v>
      </c>
      <c r="G83" s="8"/>
      <c r="H83" s="8"/>
      <c r="I83" s="8"/>
      <c r="J83" s="8"/>
      <c r="K83" s="8"/>
      <c r="L83" s="8"/>
      <c r="M83" s="334" t="s">
        <v>63</v>
      </c>
      <c r="N83" s="333">
        <v>205.6369</v>
      </c>
      <c r="O83" s="8">
        <v>205.6369</v>
      </c>
      <c r="P83" s="8" t="s">
        <v>128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6636</v>
      </c>
      <c r="C84" s="211" t="s">
        <v>453</v>
      </c>
      <c r="D84" s="8" t="s">
        <v>6637</v>
      </c>
      <c r="E84" s="8" t="s">
        <v>6638</v>
      </c>
      <c r="F84" s="8" t="s">
        <v>6639</v>
      </c>
      <c r="G84" s="8" t="s">
        <v>6640</v>
      </c>
      <c r="H84" s="66" t="s">
        <v>6640</v>
      </c>
      <c r="I84" s="66"/>
      <c r="J84" s="66"/>
      <c r="K84" s="66"/>
      <c r="L84" s="66"/>
      <c r="M84" s="334" t="s">
        <v>63</v>
      </c>
      <c r="N84" s="333">
        <v>157.4435</v>
      </c>
      <c r="O84" s="8">
        <v>157.4435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6641</v>
      </c>
      <c r="C85" s="211" t="s">
        <v>461</v>
      </c>
      <c r="D85" s="8" t="s">
        <v>6642</v>
      </c>
      <c r="E85" s="8" t="s">
        <v>6643</v>
      </c>
      <c r="F85" s="8" t="s">
        <v>6644</v>
      </c>
      <c r="G85" s="8" t="s">
        <v>6645</v>
      </c>
      <c r="H85" s="66" t="s">
        <v>6645</v>
      </c>
      <c r="I85" s="66"/>
      <c r="J85" s="66"/>
      <c r="K85" s="66"/>
      <c r="L85" s="66"/>
      <c r="M85" s="334" t="s">
        <v>63</v>
      </c>
      <c r="N85" s="333">
        <v>157.44280000000001</v>
      </c>
      <c r="O85" s="8">
        <v>157.44280000000001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6646</v>
      </c>
      <c r="C86" s="211" t="s">
        <v>468</v>
      </c>
      <c r="D86" s="8" t="s">
        <v>6647</v>
      </c>
      <c r="E86" s="8" t="s">
        <v>6648</v>
      </c>
      <c r="F86" s="8" t="s">
        <v>6649</v>
      </c>
      <c r="G86" s="8"/>
      <c r="H86" s="8"/>
      <c r="I86" s="66"/>
      <c r="J86" s="66"/>
      <c r="K86" s="66"/>
      <c r="L86" s="66"/>
      <c r="M86" s="334" t="s">
        <v>63</v>
      </c>
      <c r="N86" s="333">
        <v>233.3143</v>
      </c>
      <c r="O86" s="8">
        <v>233.3143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6650</v>
      </c>
      <c r="C87" s="211" t="s">
        <v>474</v>
      </c>
      <c r="D87" s="8" t="s">
        <v>6651</v>
      </c>
      <c r="E87" s="8" t="s">
        <v>6652</v>
      </c>
      <c r="F87" s="8" t="s">
        <v>6653</v>
      </c>
      <c r="G87" s="8"/>
      <c r="H87" s="8"/>
      <c r="I87" s="66"/>
      <c r="J87" s="66"/>
      <c r="K87" s="66"/>
      <c r="L87" s="66"/>
      <c r="M87" s="334" t="s">
        <v>63</v>
      </c>
      <c r="N87" s="333">
        <v>242.10830000000001</v>
      </c>
      <c r="O87" s="8">
        <v>242.10830000000001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6654</v>
      </c>
      <c r="C88" s="211" t="s">
        <v>480</v>
      </c>
      <c r="D88" s="8" t="s">
        <v>6655</v>
      </c>
      <c r="E88" s="8" t="s">
        <v>6656</v>
      </c>
      <c r="F88" s="8" t="s">
        <v>6657</v>
      </c>
      <c r="G88" s="8" t="s">
        <v>6658</v>
      </c>
      <c r="H88" s="8" t="s">
        <v>6659</v>
      </c>
      <c r="I88" s="66" t="s">
        <v>6660</v>
      </c>
      <c r="J88" s="66" t="s">
        <v>6661</v>
      </c>
      <c r="K88" s="66" t="s">
        <v>6662</v>
      </c>
      <c r="L88" s="66"/>
      <c r="M88" s="334">
        <v>300.56659999999999</v>
      </c>
      <c r="N88" s="333">
        <v>180.2509</v>
      </c>
      <c r="O88" s="8">
        <v>480.8175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6663</v>
      </c>
      <c r="C89" s="211" t="s">
        <v>495</v>
      </c>
      <c r="D89" s="8" t="s">
        <v>6664</v>
      </c>
      <c r="E89" s="8" t="s">
        <v>6665</v>
      </c>
      <c r="F89" s="8" t="s">
        <v>6666</v>
      </c>
      <c r="G89" s="8" t="s">
        <v>6667</v>
      </c>
      <c r="H89" s="8" t="s">
        <v>6668</v>
      </c>
      <c r="I89" s="66" t="s">
        <v>6669</v>
      </c>
      <c r="J89" s="66" t="s">
        <v>6670</v>
      </c>
      <c r="K89" s="66" t="s">
        <v>6671</v>
      </c>
      <c r="L89" s="66"/>
      <c r="M89" s="334">
        <v>300.54719999999998</v>
      </c>
      <c r="N89" s="333">
        <v>180.24789999999999</v>
      </c>
      <c r="O89" s="8">
        <v>480.79509999999993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6672</v>
      </c>
      <c r="C90" s="211" t="s">
        <v>506</v>
      </c>
      <c r="D90" s="8" t="s">
        <v>6673</v>
      </c>
      <c r="E90" s="8" t="s">
        <v>6674</v>
      </c>
      <c r="F90" s="8" t="s">
        <v>6675</v>
      </c>
      <c r="G90" s="8" t="s">
        <v>6676</v>
      </c>
      <c r="H90" s="8" t="s">
        <v>6677</v>
      </c>
      <c r="I90" s="66" t="s">
        <v>6678</v>
      </c>
      <c r="J90" s="66" t="s">
        <v>6679</v>
      </c>
      <c r="K90" s="66" t="s">
        <v>6680</v>
      </c>
      <c r="L90" s="66"/>
      <c r="M90" s="334">
        <v>300.56369999999998</v>
      </c>
      <c r="N90" s="333">
        <v>180.2473</v>
      </c>
      <c r="O90" s="8">
        <v>480.81099999999998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6681</v>
      </c>
      <c r="C91" s="211" t="s">
        <v>517</v>
      </c>
      <c r="D91" s="8" t="s">
        <v>6682</v>
      </c>
      <c r="E91" s="8" t="s">
        <v>6683</v>
      </c>
      <c r="F91" s="8" t="s">
        <v>6684</v>
      </c>
      <c r="G91" s="8" t="s">
        <v>6685</v>
      </c>
      <c r="H91" s="8" t="s">
        <v>6686</v>
      </c>
      <c r="I91" s="66" t="s">
        <v>6687</v>
      </c>
      <c r="J91" s="66" t="s">
        <v>6688</v>
      </c>
      <c r="K91" s="66" t="s">
        <v>6689</v>
      </c>
      <c r="L91" s="66"/>
      <c r="M91" s="334">
        <v>300.55160000000001</v>
      </c>
      <c r="N91" s="333">
        <v>180.24369999999999</v>
      </c>
      <c r="O91" s="8">
        <v>480.7953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6690</v>
      </c>
      <c r="C92" s="211" t="s">
        <v>528</v>
      </c>
      <c r="D92" s="8" t="s">
        <v>6691</v>
      </c>
      <c r="E92" s="8" t="s">
        <v>6692</v>
      </c>
      <c r="F92" s="8" t="s">
        <v>6693</v>
      </c>
      <c r="G92" s="8" t="s">
        <v>6694</v>
      </c>
      <c r="H92" s="8" t="s">
        <v>6695</v>
      </c>
      <c r="I92" s="66" t="s">
        <v>6696</v>
      </c>
      <c r="J92" s="66" t="s">
        <v>6697</v>
      </c>
      <c r="K92" s="66" t="s">
        <v>6698</v>
      </c>
      <c r="L92" s="66"/>
      <c r="M92" s="334">
        <v>300.55279999999999</v>
      </c>
      <c r="N92" s="333">
        <v>180.25630000000001</v>
      </c>
      <c r="O92" s="8">
        <v>480.8091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6699</v>
      </c>
      <c r="C93" s="211" t="s">
        <v>539</v>
      </c>
      <c r="D93" s="8" t="s">
        <v>6700</v>
      </c>
      <c r="E93" s="8" t="s">
        <v>6701</v>
      </c>
      <c r="F93" s="8" t="s">
        <v>6702</v>
      </c>
      <c r="G93" s="8"/>
      <c r="H93" s="8"/>
      <c r="I93" s="66"/>
      <c r="J93" s="66"/>
      <c r="K93" s="66"/>
      <c r="L93" s="66"/>
      <c r="M93" s="334" t="s">
        <v>63</v>
      </c>
      <c r="N93" s="333">
        <v>292.36020000000002</v>
      </c>
      <c r="O93" s="8">
        <v>292.36020000000002</v>
      </c>
      <c r="P93" s="8" t="s">
        <v>128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6703</v>
      </c>
      <c r="C94" s="211" t="s">
        <v>545</v>
      </c>
      <c r="D94" s="8" t="s">
        <v>6704</v>
      </c>
      <c r="E94" s="8" t="s">
        <v>6705</v>
      </c>
      <c r="F94" s="8" t="s">
        <v>6706</v>
      </c>
      <c r="G94" s="8"/>
      <c r="H94" s="8"/>
      <c r="I94" s="66"/>
      <c r="J94" s="66"/>
      <c r="K94" s="66"/>
      <c r="L94" s="66"/>
      <c r="M94" s="334" t="s">
        <v>63</v>
      </c>
      <c r="N94" s="333">
        <v>277.5872</v>
      </c>
      <c r="O94" s="8">
        <v>277.5872</v>
      </c>
      <c r="P94" s="8" t="s">
        <v>128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6707</v>
      </c>
      <c r="C95" s="211" t="s">
        <v>551</v>
      </c>
      <c r="D95" s="8" t="s">
        <v>6708</v>
      </c>
      <c r="E95" s="8" t="s">
        <v>6709</v>
      </c>
      <c r="F95" s="8" t="s">
        <v>6710</v>
      </c>
      <c r="G95" s="8"/>
      <c r="H95" s="8"/>
      <c r="I95" s="66"/>
      <c r="J95" s="66"/>
      <c r="K95" s="66"/>
      <c r="L95" s="66"/>
      <c r="M95" s="334" t="s">
        <v>63</v>
      </c>
      <c r="N95" s="333">
        <v>256.8329</v>
      </c>
      <c r="O95" s="8">
        <v>256.8329</v>
      </c>
      <c r="P95" s="8" t="s">
        <v>128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6711</v>
      </c>
      <c r="C96" s="211" t="s">
        <v>557</v>
      </c>
      <c r="D96" s="8" t="s">
        <v>6712</v>
      </c>
      <c r="E96" s="8" t="s">
        <v>6713</v>
      </c>
      <c r="F96" s="8" t="s">
        <v>6714</v>
      </c>
      <c r="G96" s="8"/>
      <c r="H96" s="8"/>
      <c r="I96" s="66"/>
      <c r="J96" s="66"/>
      <c r="K96" s="66"/>
      <c r="L96" s="66"/>
      <c r="M96" s="334" t="s">
        <v>63</v>
      </c>
      <c r="N96" s="333">
        <v>238.07339999999999</v>
      </c>
      <c r="O96" s="8">
        <v>238.07339999999999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6715</v>
      </c>
      <c r="C97" s="211" t="s">
        <v>566</v>
      </c>
      <c r="D97" s="8" t="s">
        <v>6716</v>
      </c>
      <c r="E97" s="8" t="s">
        <v>6717</v>
      </c>
      <c r="F97" s="8" t="s">
        <v>6718</v>
      </c>
      <c r="G97" s="8"/>
      <c r="H97" s="8"/>
      <c r="I97" s="66"/>
      <c r="J97" s="66"/>
      <c r="K97" s="66"/>
      <c r="L97" s="66"/>
      <c r="M97" s="334" t="s">
        <v>63</v>
      </c>
      <c r="N97" s="333">
        <v>238.0752</v>
      </c>
      <c r="O97" s="8">
        <v>238.0752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6719</v>
      </c>
      <c r="C98" s="211" t="s">
        <v>572</v>
      </c>
      <c r="D98" s="8" t="s">
        <v>6720</v>
      </c>
      <c r="E98" s="8" t="s">
        <v>6721</v>
      </c>
      <c r="F98" s="8" t="s">
        <v>6722</v>
      </c>
      <c r="G98" s="8" t="s">
        <v>6723</v>
      </c>
      <c r="H98" s="66" t="s">
        <v>6724</v>
      </c>
      <c r="I98" s="66"/>
      <c r="J98" s="66"/>
      <c r="K98" s="66"/>
      <c r="L98" s="66"/>
      <c r="M98" s="334">
        <v>211.7654</v>
      </c>
      <c r="N98" s="333">
        <v>26.350300000000001</v>
      </c>
      <c r="O98" s="8">
        <v>238.1157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6725</v>
      </c>
      <c r="C99" s="211" t="s">
        <v>582</v>
      </c>
      <c r="D99" s="8" t="s">
        <v>6726</v>
      </c>
      <c r="E99" s="8" t="s">
        <v>6727</v>
      </c>
      <c r="F99" s="8" t="s">
        <v>6728</v>
      </c>
      <c r="G99" s="8" t="s">
        <v>6729</v>
      </c>
      <c r="H99" s="66" t="s">
        <v>6730</v>
      </c>
      <c r="I99" s="66"/>
      <c r="J99" s="66"/>
      <c r="K99" s="66"/>
      <c r="L99" s="66"/>
      <c r="M99" s="334">
        <v>211.75139999999999</v>
      </c>
      <c r="N99" s="333">
        <v>26.353200000000001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6731</v>
      </c>
      <c r="C100" s="211" t="s">
        <v>592</v>
      </c>
      <c r="D100" s="8" t="s">
        <v>6732</v>
      </c>
      <c r="E100" s="8" t="s">
        <v>6733</v>
      </c>
      <c r="F100" s="8" t="s">
        <v>6734</v>
      </c>
      <c r="G100" s="8" t="s">
        <v>6735</v>
      </c>
      <c r="H100" s="66" t="s">
        <v>6736</v>
      </c>
      <c r="I100" s="66"/>
      <c r="J100" s="66"/>
      <c r="K100" s="66"/>
      <c r="L100" s="66"/>
      <c r="M100" s="334">
        <v>211.7433</v>
      </c>
      <c r="N100" s="333">
        <v>26.340900000000001</v>
      </c>
      <c r="O100" s="8">
        <v>238.08420000000001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6737</v>
      </c>
      <c r="C101" s="211" t="s">
        <v>601</v>
      </c>
      <c r="D101" s="8" t="s">
        <v>6738</v>
      </c>
      <c r="E101" s="8" t="s">
        <v>6739</v>
      </c>
      <c r="F101" s="8" t="s">
        <v>6740</v>
      </c>
      <c r="G101" s="8" t="s">
        <v>6741</v>
      </c>
      <c r="H101" s="66" t="s">
        <v>6742</v>
      </c>
      <c r="I101" s="66"/>
      <c r="J101" s="66"/>
      <c r="K101" s="66"/>
      <c r="L101" s="66"/>
      <c r="M101" s="334">
        <v>211.7577</v>
      </c>
      <c r="N101" s="333">
        <v>26.345800000000001</v>
      </c>
      <c r="O101" s="8">
        <v>238.1035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6743</v>
      </c>
      <c r="C102" s="211" t="s">
        <v>610</v>
      </c>
      <c r="D102" s="8" t="s">
        <v>6744</v>
      </c>
      <c r="E102" s="8" t="s">
        <v>6745</v>
      </c>
      <c r="F102" s="8" t="s">
        <v>6746</v>
      </c>
      <c r="G102" s="8" t="s">
        <v>6747</v>
      </c>
      <c r="H102" s="66" t="s">
        <v>6748</v>
      </c>
      <c r="I102" s="66"/>
      <c r="J102" s="66"/>
      <c r="K102" s="66"/>
      <c r="L102" s="66"/>
      <c r="M102" s="334">
        <v>211.76570000000001</v>
      </c>
      <c r="N102" s="333">
        <v>26.346900000000002</v>
      </c>
      <c r="O102" s="8">
        <v>238.11260000000001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6749</v>
      </c>
      <c r="C103" s="211" t="s">
        <v>618</v>
      </c>
      <c r="D103" s="8" t="s">
        <v>6750</v>
      </c>
      <c r="E103" s="8" t="s">
        <v>6751</v>
      </c>
      <c r="F103" s="8" t="s">
        <v>6752</v>
      </c>
      <c r="G103" s="8" t="s">
        <v>6753</v>
      </c>
      <c r="H103" s="66" t="s">
        <v>6754</v>
      </c>
      <c r="I103" s="66"/>
      <c r="J103" s="66"/>
      <c r="K103" s="66"/>
      <c r="L103" s="66"/>
      <c r="M103" s="334">
        <v>211.75129999999999</v>
      </c>
      <c r="N103" s="333">
        <v>26.3536</v>
      </c>
      <c r="O103" s="8">
        <v>238.10489999999999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6755</v>
      </c>
      <c r="C104" s="211" t="s">
        <v>626</v>
      </c>
      <c r="D104" s="8" t="s">
        <v>6756</v>
      </c>
      <c r="E104" s="8" t="s">
        <v>6757</v>
      </c>
      <c r="F104" s="8" t="s">
        <v>6758</v>
      </c>
      <c r="G104" s="8" t="s">
        <v>6759</v>
      </c>
      <c r="H104" s="66" t="s">
        <v>6760</v>
      </c>
      <c r="I104" s="66"/>
      <c r="J104" s="66"/>
      <c r="K104" s="66"/>
      <c r="L104" s="66"/>
      <c r="M104" s="334">
        <v>211.74019999999999</v>
      </c>
      <c r="N104" s="333">
        <v>26.343599999999999</v>
      </c>
      <c r="O104" s="8">
        <v>238.0838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6761</v>
      </c>
      <c r="C105" s="211" t="s">
        <v>634</v>
      </c>
      <c r="D105" s="8" t="s">
        <v>6762</v>
      </c>
      <c r="E105" s="8" t="s">
        <v>6763</v>
      </c>
      <c r="F105" s="8" t="s">
        <v>6764</v>
      </c>
      <c r="G105" s="8" t="s">
        <v>6765</v>
      </c>
      <c r="H105" s="66" t="s">
        <v>6766</v>
      </c>
      <c r="I105" s="66"/>
      <c r="J105" s="66"/>
      <c r="K105" s="66"/>
      <c r="L105" s="66"/>
      <c r="M105" s="334">
        <v>211.7561</v>
      </c>
      <c r="N105" s="333">
        <v>26.3444</v>
      </c>
      <c r="O105" s="8">
        <v>238.10050000000001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6767</v>
      </c>
      <c r="C106" s="211" t="s">
        <v>642</v>
      </c>
      <c r="D106" s="8" t="s">
        <v>6768</v>
      </c>
      <c r="E106" s="8" t="s">
        <v>6769</v>
      </c>
      <c r="F106" s="8" t="s">
        <v>6770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262.75069999999999</v>
      </c>
      <c r="O106" s="8">
        <v>262.75069999999999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6771</v>
      </c>
      <c r="C107" s="211" t="s">
        <v>650</v>
      </c>
      <c r="D107" s="8" t="s">
        <v>6772</v>
      </c>
      <c r="E107" s="8" t="s">
        <v>6773</v>
      </c>
      <c r="F107" s="8" t="s">
        <v>6774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262.75110000000001</v>
      </c>
      <c r="O107" s="8">
        <v>262.75110000000001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6775</v>
      </c>
      <c r="C108" s="211" t="s">
        <v>656</v>
      </c>
      <c r="D108" s="8" t="s">
        <v>6776</v>
      </c>
      <c r="E108" s="8" t="s">
        <v>6777</v>
      </c>
      <c r="F108" s="8" t="s">
        <v>6778</v>
      </c>
      <c r="G108" s="8" t="s">
        <v>6779</v>
      </c>
      <c r="H108" s="66" t="s">
        <v>6780</v>
      </c>
      <c r="I108" s="66"/>
      <c r="J108" s="66"/>
      <c r="K108" s="66"/>
      <c r="L108" s="66"/>
      <c r="M108" s="334">
        <v>238.74930000000001</v>
      </c>
      <c r="N108" s="333">
        <v>23.9481</v>
      </c>
      <c r="O108" s="8">
        <v>262.69740000000002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6781</v>
      </c>
      <c r="C109" s="211" t="s">
        <v>665</v>
      </c>
      <c r="D109" s="8" t="s">
        <v>6782</v>
      </c>
      <c r="E109" s="8" t="s">
        <v>6783</v>
      </c>
      <c r="F109" s="8" t="s">
        <v>6784</v>
      </c>
      <c r="G109" s="8" t="s">
        <v>6785</v>
      </c>
      <c r="H109" s="66" t="s">
        <v>6786</v>
      </c>
      <c r="I109" s="66"/>
      <c r="J109" s="66"/>
      <c r="K109" s="66"/>
      <c r="L109" s="66"/>
      <c r="M109" s="334">
        <v>238.7474</v>
      </c>
      <c r="N109" s="333">
        <v>23.946300000000001</v>
      </c>
      <c r="O109" s="8">
        <v>262.69369999999998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6787</v>
      </c>
      <c r="C110" s="211" t="s">
        <v>674</v>
      </c>
      <c r="D110" s="8" t="s">
        <v>6788</v>
      </c>
      <c r="E110" s="8" t="s">
        <v>6789</v>
      </c>
      <c r="F110" s="8" t="s">
        <v>6790</v>
      </c>
      <c r="G110" s="8" t="s">
        <v>6791</v>
      </c>
      <c r="H110" s="66" t="s">
        <v>6792</v>
      </c>
      <c r="I110" s="66"/>
      <c r="J110" s="66"/>
      <c r="K110" s="66"/>
      <c r="L110" s="66"/>
      <c r="M110" s="334">
        <v>238.71889999999999</v>
      </c>
      <c r="N110" s="333">
        <v>23.9481</v>
      </c>
      <c r="O110" s="8">
        <v>262.66699999999997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6793</v>
      </c>
      <c r="C111" s="211" t="s">
        <v>683</v>
      </c>
      <c r="D111" s="8" t="s">
        <v>6794</v>
      </c>
      <c r="E111" s="8" t="s">
        <v>6795</v>
      </c>
      <c r="F111" s="8" t="s">
        <v>6796</v>
      </c>
      <c r="G111" s="8" t="s">
        <v>6797</v>
      </c>
      <c r="H111" s="66" t="s">
        <v>6798</v>
      </c>
      <c r="I111" s="66"/>
      <c r="J111" s="66"/>
      <c r="K111" s="66"/>
      <c r="L111" s="66"/>
      <c r="M111" s="334">
        <v>238.7441</v>
      </c>
      <c r="N111" s="333">
        <v>23.944500000000001</v>
      </c>
      <c r="O111" s="8">
        <v>262.68860000000001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6799</v>
      </c>
      <c r="C112" s="211" t="s">
        <v>692</v>
      </c>
      <c r="D112" s="8" t="s">
        <v>6800</v>
      </c>
      <c r="E112" s="8" t="s">
        <v>6801</v>
      </c>
      <c r="F112" s="8" t="s">
        <v>6802</v>
      </c>
      <c r="G112" s="8" t="s">
        <v>6803</v>
      </c>
      <c r="H112" s="66" t="s">
        <v>6804</v>
      </c>
      <c r="I112" s="66"/>
      <c r="J112" s="66"/>
      <c r="K112" s="66"/>
      <c r="L112" s="66"/>
      <c r="M112" s="334">
        <v>238.7499</v>
      </c>
      <c r="N112" s="333">
        <v>23.952100000000002</v>
      </c>
      <c r="O112" s="8">
        <v>262.702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6805</v>
      </c>
      <c r="C113" s="211" t="s">
        <v>700</v>
      </c>
      <c r="D113" s="8" t="s">
        <v>6806</v>
      </c>
      <c r="E113" s="8" t="s">
        <v>6807</v>
      </c>
      <c r="F113" s="8" t="s">
        <v>6808</v>
      </c>
      <c r="G113" s="8" t="s">
        <v>6809</v>
      </c>
      <c r="H113" s="66" t="s">
        <v>6810</v>
      </c>
      <c r="I113" s="66"/>
      <c r="J113" s="66"/>
      <c r="K113" s="66"/>
      <c r="L113" s="66"/>
      <c r="M113" s="334">
        <v>238.74629999999999</v>
      </c>
      <c r="N113" s="333">
        <v>23.948499999999999</v>
      </c>
      <c r="O113" s="8">
        <v>262.69479999999999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6811</v>
      </c>
      <c r="C114" s="211" t="s">
        <v>708</v>
      </c>
      <c r="D114" s="8" t="s">
        <v>6812</v>
      </c>
      <c r="E114" s="8" t="s">
        <v>6813</v>
      </c>
      <c r="F114" s="8" t="s">
        <v>6814</v>
      </c>
      <c r="G114" s="8" t="s">
        <v>6815</v>
      </c>
      <c r="H114" s="66" t="s">
        <v>6816</v>
      </c>
      <c r="I114" s="66"/>
      <c r="J114" s="66"/>
      <c r="K114" s="66"/>
      <c r="L114" s="66"/>
      <c r="M114" s="334">
        <v>238.71969999999999</v>
      </c>
      <c r="N114" s="333">
        <v>23.949300000000001</v>
      </c>
      <c r="O114" s="8">
        <v>262.66899999999998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6817</v>
      </c>
      <c r="C115" s="211" t="s">
        <v>716</v>
      </c>
      <c r="D115" s="8" t="s">
        <v>6818</v>
      </c>
      <c r="E115" s="8" t="s">
        <v>6819</v>
      </c>
      <c r="F115" s="8" t="s">
        <v>6820</v>
      </c>
      <c r="G115" s="8" t="s">
        <v>6821</v>
      </c>
      <c r="H115" s="66" t="s">
        <v>6822</v>
      </c>
      <c r="I115" s="66"/>
      <c r="J115" s="66"/>
      <c r="K115" s="66"/>
      <c r="L115" s="66"/>
      <c r="M115" s="334">
        <v>238.74709999999999</v>
      </c>
      <c r="N115" s="333">
        <v>23.944099999999999</v>
      </c>
      <c r="O115" s="8">
        <v>262.69119999999998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6823</v>
      </c>
      <c r="C116" s="211" t="s">
        <v>724</v>
      </c>
      <c r="D116" s="8" t="s">
        <v>6824</v>
      </c>
      <c r="E116" s="8" t="s">
        <v>6825</v>
      </c>
      <c r="F116" s="8" t="s">
        <v>6826</v>
      </c>
      <c r="G116" s="8"/>
      <c r="H116" s="8"/>
      <c r="I116" s="8"/>
      <c r="J116" s="8"/>
      <c r="K116" s="8"/>
      <c r="L116" s="8"/>
      <c r="M116" s="334" t="s">
        <v>63</v>
      </c>
      <c r="N116" s="333">
        <v>238.92429999999999</v>
      </c>
      <c r="O116" s="8">
        <v>238.92429999999999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6827</v>
      </c>
      <c r="C117" s="211" t="s">
        <v>732</v>
      </c>
      <c r="D117" s="8" t="s">
        <v>6828</v>
      </c>
      <c r="E117" s="8" t="s">
        <v>6829</v>
      </c>
      <c r="F117" s="8" t="s">
        <v>6830</v>
      </c>
      <c r="G117" s="8"/>
      <c r="H117" s="8"/>
      <c r="I117" s="8"/>
      <c r="J117" s="8"/>
      <c r="K117" s="8"/>
      <c r="L117" s="8"/>
      <c r="M117" s="334" t="s">
        <v>63</v>
      </c>
      <c r="N117" s="333">
        <v>238.92259999999999</v>
      </c>
      <c r="O117" s="8">
        <v>238.92259999999999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6831</v>
      </c>
      <c r="C118" s="211" t="s">
        <v>738</v>
      </c>
      <c r="D118" s="8" t="s">
        <v>6832</v>
      </c>
      <c r="E118" s="8" t="s">
        <v>6833</v>
      </c>
      <c r="F118" s="8" t="s">
        <v>6834</v>
      </c>
      <c r="G118" s="8" t="s">
        <v>6835</v>
      </c>
      <c r="H118" s="66" t="s">
        <v>6836</v>
      </c>
      <c r="I118" s="66"/>
      <c r="J118" s="66"/>
      <c r="K118" s="66"/>
      <c r="L118" s="66"/>
      <c r="M118" s="334">
        <v>212.14109999999999</v>
      </c>
      <c r="N118" s="333">
        <v>26.7498</v>
      </c>
      <c r="O118" s="8">
        <v>238.89089999999999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6837</v>
      </c>
      <c r="C119" s="211" t="s">
        <v>747</v>
      </c>
      <c r="D119" s="8" t="s">
        <v>6838</v>
      </c>
      <c r="E119" s="8" t="s">
        <v>6839</v>
      </c>
      <c r="F119" s="8" t="s">
        <v>6840</v>
      </c>
      <c r="G119" s="8" t="s">
        <v>6841</v>
      </c>
      <c r="H119" s="66" t="s">
        <v>6842</v>
      </c>
      <c r="I119" s="66"/>
      <c r="J119" s="66"/>
      <c r="K119" s="66"/>
      <c r="L119" s="66"/>
      <c r="M119" s="334">
        <v>212.1575</v>
      </c>
      <c r="N119" s="333">
        <v>26.755700000000001</v>
      </c>
      <c r="O119" s="8">
        <v>238.91319999999999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6843</v>
      </c>
      <c r="C120" s="211" t="s">
        <v>756</v>
      </c>
      <c r="D120" s="8" t="s">
        <v>6844</v>
      </c>
      <c r="E120" s="8" t="s">
        <v>6845</v>
      </c>
      <c r="F120" s="8" t="s">
        <v>6846</v>
      </c>
      <c r="G120" s="8" t="s">
        <v>6847</v>
      </c>
      <c r="H120" s="66" t="s">
        <v>6848</v>
      </c>
      <c r="I120" s="66"/>
      <c r="J120" s="66"/>
      <c r="K120" s="66"/>
      <c r="L120" s="66"/>
      <c r="M120" s="334">
        <v>212.1576</v>
      </c>
      <c r="N120" s="333">
        <v>26.749099999999999</v>
      </c>
      <c r="O120" s="8">
        <v>238.9067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6849</v>
      </c>
      <c r="C121" s="211" t="s">
        <v>765</v>
      </c>
      <c r="D121" s="8" t="s">
        <v>6850</v>
      </c>
      <c r="E121" s="8" t="s">
        <v>6851</v>
      </c>
      <c r="F121" s="8" t="s">
        <v>6852</v>
      </c>
      <c r="G121" s="8" t="s">
        <v>6853</v>
      </c>
      <c r="H121" s="66" t="s">
        <v>6854</v>
      </c>
      <c r="I121" s="66"/>
      <c r="J121" s="66"/>
      <c r="K121" s="66"/>
      <c r="L121" s="66"/>
      <c r="M121" s="334">
        <v>212.14680000000001</v>
      </c>
      <c r="N121" s="333">
        <v>26.751899999999999</v>
      </c>
      <c r="O121" s="8">
        <v>238.89870000000002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6855</v>
      </c>
      <c r="C122" s="211" t="s">
        <v>774</v>
      </c>
      <c r="D122" s="8" t="s">
        <v>6856</v>
      </c>
      <c r="E122" s="8" t="s">
        <v>6857</v>
      </c>
      <c r="F122" s="8" t="s">
        <v>6858</v>
      </c>
      <c r="G122" s="8" t="s">
        <v>6859</v>
      </c>
      <c r="H122" s="66" t="s">
        <v>6860</v>
      </c>
      <c r="I122" s="66"/>
      <c r="J122" s="66"/>
      <c r="K122" s="66"/>
      <c r="L122" s="66"/>
      <c r="M122" s="334">
        <v>212.14250000000001</v>
      </c>
      <c r="N122" s="333">
        <v>26.7514</v>
      </c>
      <c r="O122" s="8">
        <v>238.8939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6861</v>
      </c>
      <c r="C123" s="211" t="s">
        <v>782</v>
      </c>
      <c r="D123" s="8" t="s">
        <v>6862</v>
      </c>
      <c r="E123" s="8" t="s">
        <v>6863</v>
      </c>
      <c r="F123" s="8" t="s">
        <v>6864</v>
      </c>
      <c r="G123" s="8" t="s">
        <v>6865</v>
      </c>
      <c r="H123" s="66" t="s">
        <v>6866</v>
      </c>
      <c r="I123" s="66"/>
      <c r="J123" s="66"/>
      <c r="K123" s="66"/>
      <c r="L123" s="66"/>
      <c r="M123" s="334">
        <v>212.15629999999999</v>
      </c>
      <c r="N123" s="333">
        <v>26.753499999999999</v>
      </c>
      <c r="O123" s="8">
        <v>238.90979999999999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6867</v>
      </c>
      <c r="C124" s="211" t="s">
        <v>790</v>
      </c>
      <c r="D124" s="8" t="s">
        <v>6868</v>
      </c>
      <c r="E124" s="8" t="s">
        <v>6869</v>
      </c>
      <c r="F124" s="8" t="s">
        <v>6870</v>
      </c>
      <c r="G124" s="8" t="s">
        <v>6871</v>
      </c>
      <c r="H124" s="66" t="s">
        <v>6872</v>
      </c>
      <c r="I124" s="66"/>
      <c r="J124" s="66"/>
      <c r="K124" s="66"/>
      <c r="L124" s="66"/>
      <c r="M124" s="334">
        <v>212.15719999999999</v>
      </c>
      <c r="N124" s="333">
        <v>26.75</v>
      </c>
      <c r="O124" s="8">
        <v>238.90719999999999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6873</v>
      </c>
      <c r="C125" s="211" t="s">
        <v>798</v>
      </c>
      <c r="D125" s="8" t="s">
        <v>6874</v>
      </c>
      <c r="E125" s="8" t="s">
        <v>6875</v>
      </c>
      <c r="F125" s="8" t="s">
        <v>6876</v>
      </c>
      <c r="G125" s="8" t="s">
        <v>6877</v>
      </c>
      <c r="H125" s="66" t="s">
        <v>6878</v>
      </c>
      <c r="I125" s="66"/>
      <c r="J125" s="66"/>
      <c r="K125" s="66"/>
      <c r="L125" s="66"/>
      <c r="M125" s="334">
        <v>212.14449999999999</v>
      </c>
      <c r="N125" s="333">
        <v>26.754200000000001</v>
      </c>
      <c r="O125" s="8">
        <v>238.89869999999999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6879</v>
      </c>
      <c r="C126" s="211" t="s">
        <v>806</v>
      </c>
      <c r="D126" s="8" t="s">
        <v>6880</v>
      </c>
      <c r="E126" s="8" t="s">
        <v>6881</v>
      </c>
      <c r="F126" s="8" t="s">
        <v>6882</v>
      </c>
      <c r="G126" s="8" t="s">
        <v>6883</v>
      </c>
      <c r="H126" s="66" t="s">
        <v>6883</v>
      </c>
      <c r="I126" s="66"/>
      <c r="J126" s="66"/>
      <c r="K126" s="66"/>
      <c r="L126" s="66"/>
      <c r="M126" s="334" t="s">
        <v>63</v>
      </c>
      <c r="N126" s="333">
        <v>258.88799999999998</v>
      </c>
      <c r="O126" s="8">
        <v>258.88799999999998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6884</v>
      </c>
      <c r="C127" s="211" t="s">
        <v>815</v>
      </c>
      <c r="D127" s="8" t="s">
        <v>6885</v>
      </c>
      <c r="E127" s="8" t="s">
        <v>6886</v>
      </c>
      <c r="F127" s="8" t="s">
        <v>6887</v>
      </c>
      <c r="G127" s="8" t="s">
        <v>6888</v>
      </c>
      <c r="H127" s="66" t="s">
        <v>6888</v>
      </c>
      <c r="I127" s="66"/>
      <c r="J127" s="66"/>
      <c r="K127" s="66"/>
      <c r="L127" s="66"/>
      <c r="M127" s="334" t="s">
        <v>63</v>
      </c>
      <c r="N127" s="333">
        <v>258.83420000000001</v>
      </c>
      <c r="O127" s="8">
        <v>258.83420000000001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6889</v>
      </c>
      <c r="C128" s="211" t="s">
        <v>822</v>
      </c>
      <c r="D128" s="8" t="s">
        <v>6890</v>
      </c>
      <c r="E128" s="8" t="s">
        <v>6891</v>
      </c>
      <c r="F128" s="8" t="s">
        <v>6892</v>
      </c>
      <c r="G128" s="8"/>
      <c r="H128" s="8"/>
      <c r="I128" s="8"/>
      <c r="J128" s="8"/>
      <c r="K128" s="8"/>
      <c r="L128" s="8"/>
      <c r="M128" s="334" t="s">
        <v>63</v>
      </c>
      <c r="N128" s="333">
        <v>146.53919999999999</v>
      </c>
      <c r="O128" s="8">
        <v>146.53919999999999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6893</v>
      </c>
      <c r="C129" s="211" t="s">
        <v>829</v>
      </c>
      <c r="D129" s="8" t="s">
        <v>6894</v>
      </c>
      <c r="E129" s="8" t="s">
        <v>6895</v>
      </c>
      <c r="F129" s="8" t="s">
        <v>6896</v>
      </c>
      <c r="G129" s="8"/>
      <c r="H129" s="8"/>
      <c r="I129" s="8"/>
      <c r="J129" s="8"/>
      <c r="K129" s="8"/>
      <c r="L129" s="8"/>
      <c r="M129" s="334" t="s">
        <v>63</v>
      </c>
      <c r="N129" s="333">
        <v>119.7431</v>
      </c>
      <c r="O129" s="8">
        <v>119.7431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6897</v>
      </c>
      <c r="C130" s="211" t="s">
        <v>837</v>
      </c>
      <c r="D130" s="8" t="s">
        <v>6898</v>
      </c>
      <c r="E130" s="8" t="s">
        <v>6899</v>
      </c>
      <c r="F130" s="8" t="s">
        <v>6900</v>
      </c>
      <c r="G130" s="8"/>
      <c r="H130" s="8"/>
      <c r="I130" s="8"/>
      <c r="J130" s="8"/>
      <c r="K130" s="8"/>
      <c r="L130" s="8"/>
      <c r="M130" s="334" t="s">
        <v>63</v>
      </c>
      <c r="N130" s="333">
        <v>119.7435</v>
      </c>
      <c r="O130" s="8">
        <v>119.7435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6901</v>
      </c>
      <c r="C131" s="211" t="s">
        <v>843</v>
      </c>
      <c r="D131" s="8" t="s">
        <v>6902</v>
      </c>
      <c r="E131" s="8" t="s">
        <v>6903</v>
      </c>
      <c r="F131" s="8" t="s">
        <v>6904</v>
      </c>
      <c r="G131" s="8"/>
      <c r="H131" s="8"/>
      <c r="I131" s="8"/>
      <c r="J131" s="8"/>
      <c r="K131" s="8"/>
      <c r="L131" s="8"/>
      <c r="M131" s="334" t="s">
        <v>63</v>
      </c>
      <c r="N131" s="333">
        <v>119.7454</v>
      </c>
      <c r="O131" s="8">
        <v>119.7454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6905</v>
      </c>
      <c r="C132" s="211" t="s">
        <v>849</v>
      </c>
      <c r="D132" s="8" t="s">
        <v>6906</v>
      </c>
      <c r="E132" s="8" t="s">
        <v>6907</v>
      </c>
      <c r="F132" s="8" t="s">
        <v>6908</v>
      </c>
      <c r="G132" s="8"/>
      <c r="H132" s="8"/>
      <c r="I132" s="8"/>
      <c r="J132" s="8"/>
      <c r="K132" s="8"/>
      <c r="L132" s="8"/>
      <c r="M132" s="334" t="s">
        <v>63</v>
      </c>
      <c r="N132" s="333">
        <v>119.7574</v>
      </c>
      <c r="O132" s="8">
        <v>119.7574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6909</v>
      </c>
      <c r="C133" s="211" t="s">
        <v>856</v>
      </c>
      <c r="D133" s="8" t="s">
        <v>6910</v>
      </c>
      <c r="E133" s="8" t="s">
        <v>6911</v>
      </c>
      <c r="F133" s="8" t="s">
        <v>6912</v>
      </c>
      <c r="G133" s="8"/>
      <c r="H133" s="8"/>
      <c r="I133" s="8"/>
      <c r="J133" s="8"/>
      <c r="K133" s="8"/>
      <c r="L133" s="8"/>
      <c r="M133" s="334" t="s">
        <v>63</v>
      </c>
      <c r="N133" s="333">
        <v>119.75839999999999</v>
      </c>
      <c r="O133" s="8">
        <v>119.75839999999999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6913</v>
      </c>
      <c r="C134" s="211" t="s">
        <v>862</v>
      </c>
      <c r="D134" s="8" t="s">
        <v>6914</v>
      </c>
      <c r="E134" s="8" t="s">
        <v>6915</v>
      </c>
      <c r="F134" s="8" t="s">
        <v>6916</v>
      </c>
      <c r="G134" s="8"/>
      <c r="H134" s="8"/>
      <c r="I134" s="8"/>
      <c r="J134" s="8"/>
      <c r="K134" s="8"/>
      <c r="L134" s="8"/>
      <c r="M134" s="334" t="s">
        <v>63</v>
      </c>
      <c r="N134" s="333">
        <v>119.7491</v>
      </c>
      <c r="O134" s="8">
        <v>119.7491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6917</v>
      </c>
      <c r="C135" s="211" t="s">
        <v>868</v>
      </c>
      <c r="D135" s="8" t="s">
        <v>6918</v>
      </c>
      <c r="E135" s="8" t="s">
        <v>6919</v>
      </c>
      <c r="F135" s="8" t="s">
        <v>6920</v>
      </c>
      <c r="G135" s="8"/>
      <c r="H135" s="8"/>
      <c r="I135" s="8"/>
      <c r="J135" s="8"/>
      <c r="K135" s="8"/>
      <c r="L135" s="8"/>
      <c r="M135" s="334" t="s">
        <v>63</v>
      </c>
      <c r="N135" s="333">
        <v>119.7496</v>
      </c>
      <c r="O135" s="8">
        <v>119.7496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6921</v>
      </c>
      <c r="C136" s="211" t="s">
        <v>874</v>
      </c>
      <c r="D136" s="8" t="s">
        <v>6922</v>
      </c>
      <c r="E136" s="8" t="s">
        <v>6923</v>
      </c>
      <c r="F136" s="8" t="s">
        <v>6924</v>
      </c>
      <c r="G136" s="8"/>
      <c r="H136" s="8"/>
      <c r="I136" s="8"/>
      <c r="J136" s="8"/>
      <c r="K136" s="8"/>
      <c r="L136" s="8"/>
      <c r="M136" s="334" t="s">
        <v>63</v>
      </c>
      <c r="N136" s="333">
        <v>119.7469</v>
      </c>
      <c r="O136" s="8">
        <v>119.7469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6925</v>
      </c>
      <c r="C137" s="211" t="s">
        <v>880</v>
      </c>
      <c r="D137" s="8" t="s">
        <v>6926</v>
      </c>
      <c r="E137" s="8" t="s">
        <v>6927</v>
      </c>
      <c r="F137" s="8" t="s">
        <v>6928</v>
      </c>
      <c r="G137" s="8"/>
      <c r="H137" s="8"/>
      <c r="I137" s="8"/>
      <c r="J137" s="8"/>
      <c r="K137" s="8"/>
      <c r="L137" s="8"/>
      <c r="M137" s="334" t="s">
        <v>63</v>
      </c>
      <c r="N137" s="333">
        <v>119.753</v>
      </c>
      <c r="O137" s="8">
        <v>119.753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6929</v>
      </c>
      <c r="C138" s="211" t="s">
        <v>886</v>
      </c>
      <c r="D138" s="8" t="s">
        <v>6930</v>
      </c>
      <c r="E138" s="8" t="s">
        <v>6931</v>
      </c>
      <c r="F138" s="8" t="s">
        <v>6932</v>
      </c>
      <c r="G138" s="8"/>
      <c r="H138" s="8"/>
      <c r="I138" s="8"/>
      <c r="J138" s="8"/>
      <c r="K138" s="8"/>
      <c r="L138" s="8"/>
      <c r="M138" s="334" t="s">
        <v>63</v>
      </c>
      <c r="N138" s="333">
        <v>119.7461</v>
      </c>
      <c r="O138" s="8">
        <v>119.7461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6933</v>
      </c>
      <c r="C139" s="211" t="s">
        <v>893</v>
      </c>
      <c r="D139" s="8" t="s">
        <v>6934</v>
      </c>
      <c r="E139" s="8" t="s">
        <v>6935</v>
      </c>
      <c r="F139" s="8" t="s">
        <v>6936</v>
      </c>
      <c r="G139" s="8"/>
      <c r="H139" s="8"/>
      <c r="I139" s="8"/>
      <c r="J139" s="8"/>
      <c r="K139" s="8"/>
      <c r="L139" s="8"/>
      <c r="M139" s="334" t="s">
        <v>63</v>
      </c>
      <c r="N139" s="333">
        <v>119.7517</v>
      </c>
      <c r="O139" s="8">
        <v>119.7517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6937</v>
      </c>
      <c r="C140" s="211" t="s">
        <v>900</v>
      </c>
      <c r="D140" s="8" t="s">
        <v>6938</v>
      </c>
      <c r="E140" s="8" t="s">
        <v>6939</v>
      </c>
      <c r="F140" s="8" t="s">
        <v>6940</v>
      </c>
      <c r="G140" s="8"/>
      <c r="H140" s="8"/>
      <c r="I140" s="8"/>
      <c r="J140" s="8"/>
      <c r="K140" s="8"/>
      <c r="L140" s="8"/>
      <c r="M140" s="334" t="s">
        <v>63</v>
      </c>
      <c r="N140" s="333">
        <v>119.74420000000001</v>
      </c>
      <c r="O140" s="8">
        <v>119.74420000000001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6941</v>
      </c>
      <c r="C141" s="211" t="s">
        <v>907</v>
      </c>
      <c r="D141" s="8" t="s">
        <v>6942</v>
      </c>
      <c r="E141" s="8" t="s">
        <v>6943</v>
      </c>
      <c r="F141" s="8" t="s">
        <v>6944</v>
      </c>
      <c r="G141" s="8"/>
      <c r="H141" s="8"/>
      <c r="I141" s="8"/>
      <c r="J141" s="8"/>
      <c r="K141" s="8"/>
      <c r="L141" s="8"/>
      <c r="M141" s="334" t="s">
        <v>63</v>
      </c>
      <c r="N141" s="333">
        <v>119.7436</v>
      </c>
      <c r="O141" s="8">
        <v>119.7436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6945</v>
      </c>
      <c r="C142" s="211" t="s">
        <v>914</v>
      </c>
      <c r="D142" s="8" t="s">
        <v>6946</v>
      </c>
      <c r="E142" s="8" t="s">
        <v>6947</v>
      </c>
      <c r="F142" s="8" t="s">
        <v>6948</v>
      </c>
      <c r="G142" s="8"/>
      <c r="H142" s="8"/>
      <c r="I142" s="8"/>
      <c r="J142" s="8"/>
      <c r="K142" s="8"/>
      <c r="L142" s="8"/>
      <c r="M142" s="334" t="s">
        <v>63</v>
      </c>
      <c r="N142" s="333">
        <v>119.7433</v>
      </c>
      <c r="O142" s="8">
        <v>119.7433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6949</v>
      </c>
      <c r="C143" s="211" t="s">
        <v>920</v>
      </c>
      <c r="D143" s="8" t="s">
        <v>6950</v>
      </c>
      <c r="E143" s="8" t="s">
        <v>6951</v>
      </c>
      <c r="F143" s="8" t="s">
        <v>6952</v>
      </c>
      <c r="G143" s="8"/>
      <c r="H143" s="8"/>
      <c r="I143" s="8"/>
      <c r="J143" s="8"/>
      <c r="K143" s="8"/>
      <c r="L143" s="8"/>
      <c r="M143" s="334" t="s">
        <v>63</v>
      </c>
      <c r="N143" s="333">
        <v>119.74850000000001</v>
      </c>
      <c r="O143" s="8">
        <v>119.74850000000001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6953</v>
      </c>
      <c r="C144" s="211" t="s">
        <v>926</v>
      </c>
      <c r="D144" s="8" t="s">
        <v>6954</v>
      </c>
      <c r="E144" s="8" t="s">
        <v>6955</v>
      </c>
      <c r="F144" s="8" t="s">
        <v>6956</v>
      </c>
      <c r="G144" s="8"/>
      <c r="H144" s="8"/>
      <c r="I144" s="8"/>
      <c r="J144" s="8"/>
      <c r="K144" s="8"/>
      <c r="L144" s="8"/>
      <c r="M144" s="334" t="s">
        <v>63</v>
      </c>
      <c r="N144" s="333">
        <v>119.7428</v>
      </c>
      <c r="O144" s="8">
        <v>119.7428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6957</v>
      </c>
      <c r="C145" s="211" t="s">
        <v>932</v>
      </c>
      <c r="D145" s="8" t="s">
        <v>6958</v>
      </c>
      <c r="E145" s="8" t="s">
        <v>6959</v>
      </c>
      <c r="F145" s="8" t="s">
        <v>6960</v>
      </c>
      <c r="G145" s="8"/>
      <c r="H145" s="8"/>
      <c r="I145" s="8"/>
      <c r="J145" s="8"/>
      <c r="K145" s="8"/>
      <c r="L145" s="8"/>
      <c r="M145" s="334" t="s">
        <v>63</v>
      </c>
      <c r="N145" s="333">
        <v>119.7443</v>
      </c>
      <c r="O145" s="8">
        <v>119.7443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6961</v>
      </c>
      <c r="C146" s="211" t="s">
        <v>938</v>
      </c>
      <c r="D146" s="8" t="s">
        <v>6962</v>
      </c>
      <c r="E146" s="8" t="s">
        <v>6963</v>
      </c>
      <c r="F146" s="8" t="s">
        <v>6964</v>
      </c>
      <c r="G146" s="8"/>
      <c r="H146" s="8"/>
      <c r="I146" s="8"/>
      <c r="J146" s="8"/>
      <c r="K146" s="8"/>
      <c r="L146" s="8"/>
      <c r="M146" s="334" t="s">
        <v>63</v>
      </c>
      <c r="N146" s="333">
        <v>119.746</v>
      </c>
      <c r="O146" s="8">
        <v>119.746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6965</v>
      </c>
      <c r="C147" s="211" t="s">
        <v>944</v>
      </c>
      <c r="D147" s="8" t="s">
        <v>6966</v>
      </c>
      <c r="E147" s="8" t="s">
        <v>6967</v>
      </c>
      <c r="F147" s="8" t="s">
        <v>6968</v>
      </c>
      <c r="G147" s="8"/>
      <c r="H147" s="8"/>
      <c r="I147" s="8"/>
      <c r="J147" s="8"/>
      <c r="K147" s="8"/>
      <c r="L147" s="8"/>
      <c r="M147" s="334" t="s">
        <v>63</v>
      </c>
      <c r="N147" s="333">
        <v>119.74550000000001</v>
      </c>
      <c r="O147" s="8">
        <v>119.74550000000001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6969</v>
      </c>
      <c r="C148" s="211" t="s">
        <v>950</v>
      </c>
      <c r="D148" s="8" t="s">
        <v>6970</v>
      </c>
      <c r="E148" s="8" t="s">
        <v>6971</v>
      </c>
      <c r="F148" s="8" t="s">
        <v>6972</v>
      </c>
      <c r="G148" s="8"/>
      <c r="H148" s="8"/>
      <c r="I148" s="8"/>
      <c r="J148" s="8"/>
      <c r="K148" s="8"/>
      <c r="L148" s="8"/>
      <c r="M148" s="334" t="s">
        <v>63</v>
      </c>
      <c r="N148" s="333">
        <v>119.7529</v>
      </c>
      <c r="O148" s="8">
        <v>119.7529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6973</v>
      </c>
      <c r="C149" s="211" t="s">
        <v>956</v>
      </c>
      <c r="D149" s="8" t="s">
        <v>6974</v>
      </c>
      <c r="E149" s="8" t="s">
        <v>6975</v>
      </c>
      <c r="F149" s="8" t="s">
        <v>6976</v>
      </c>
      <c r="G149" s="8"/>
      <c r="H149" s="8"/>
      <c r="I149" s="8"/>
      <c r="J149" s="8"/>
      <c r="K149" s="8"/>
      <c r="L149" s="8"/>
      <c r="M149" s="334" t="s">
        <v>63</v>
      </c>
      <c r="N149" s="333">
        <v>119.7531</v>
      </c>
      <c r="O149" s="8">
        <v>119.7531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6977</v>
      </c>
      <c r="C150" s="211" t="s">
        <v>962</v>
      </c>
      <c r="D150" s="8" t="s">
        <v>6978</v>
      </c>
      <c r="E150" s="8" t="s">
        <v>6979</v>
      </c>
      <c r="F150" s="8" t="s">
        <v>6980</v>
      </c>
      <c r="G150" s="8"/>
      <c r="H150" s="8"/>
      <c r="I150" s="8"/>
      <c r="J150" s="8"/>
      <c r="K150" s="8"/>
      <c r="L150" s="8"/>
      <c r="M150" s="334" t="s">
        <v>63</v>
      </c>
      <c r="N150" s="333">
        <v>114.5766</v>
      </c>
      <c r="O150" s="8">
        <v>114.5766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6981</v>
      </c>
      <c r="C151" s="211" t="s">
        <v>971</v>
      </c>
      <c r="D151" s="8" t="s">
        <v>6982</v>
      </c>
      <c r="E151" s="8" t="s">
        <v>6983</v>
      </c>
      <c r="F151" s="8" t="s">
        <v>6984</v>
      </c>
      <c r="G151" s="8"/>
      <c r="H151" s="8"/>
      <c r="I151" s="8"/>
      <c r="J151" s="8"/>
      <c r="K151" s="8"/>
      <c r="L151" s="8"/>
      <c r="M151" s="334" t="s">
        <v>63</v>
      </c>
      <c r="N151" s="333">
        <v>114.57769999999999</v>
      </c>
      <c r="O151" s="8">
        <v>114.57769999999999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6985</v>
      </c>
      <c r="C152" s="211" t="s">
        <v>977</v>
      </c>
      <c r="D152" s="8" t="s">
        <v>6986</v>
      </c>
      <c r="E152" s="8" t="s">
        <v>6987</v>
      </c>
      <c r="F152" s="8" t="s">
        <v>6988</v>
      </c>
      <c r="G152" s="8"/>
      <c r="H152" s="8"/>
      <c r="I152" s="8"/>
      <c r="J152" s="8"/>
      <c r="K152" s="8"/>
      <c r="L152" s="8"/>
      <c r="M152" s="334" t="s">
        <v>63</v>
      </c>
      <c r="N152" s="333">
        <v>114.5547</v>
      </c>
      <c r="O152" s="8">
        <v>114.5547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6989</v>
      </c>
      <c r="C153" s="211" t="s">
        <v>983</v>
      </c>
      <c r="D153" s="8" t="s">
        <v>6990</v>
      </c>
      <c r="E153" s="8" t="s">
        <v>6991</v>
      </c>
      <c r="F153" s="8" t="s">
        <v>6992</v>
      </c>
      <c r="G153" s="8"/>
      <c r="H153" s="8"/>
      <c r="I153" s="8"/>
      <c r="J153" s="8"/>
      <c r="K153" s="8"/>
      <c r="L153" s="8"/>
      <c r="M153" s="334" t="s">
        <v>63</v>
      </c>
      <c r="N153" s="333">
        <v>114.5796</v>
      </c>
      <c r="O153" s="8">
        <v>114.5796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6993</v>
      </c>
      <c r="C154" s="211" t="s">
        <v>989</v>
      </c>
      <c r="D154" s="8" t="s">
        <v>6994</v>
      </c>
      <c r="E154" s="8" t="s">
        <v>6995</v>
      </c>
      <c r="F154" s="8" t="s">
        <v>6996</v>
      </c>
      <c r="G154" s="8"/>
      <c r="H154" s="8"/>
      <c r="I154" s="8"/>
      <c r="J154" s="8"/>
      <c r="K154" s="8"/>
      <c r="L154" s="8"/>
      <c r="M154" s="334" t="s">
        <v>63</v>
      </c>
      <c r="N154" s="333">
        <v>114.54949999999999</v>
      </c>
      <c r="O154" s="8">
        <v>114.54949999999999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6997</v>
      </c>
      <c r="C155" s="211" t="s">
        <v>995</v>
      </c>
      <c r="D155" s="8" t="s">
        <v>6998</v>
      </c>
      <c r="E155" s="8" t="s">
        <v>6999</v>
      </c>
      <c r="F155" s="8" t="s">
        <v>7000</v>
      </c>
      <c r="G155" s="8"/>
      <c r="H155" s="8"/>
      <c r="I155" s="8"/>
      <c r="J155" s="8"/>
      <c r="K155" s="8"/>
      <c r="L155" s="8"/>
      <c r="M155" s="334" t="s">
        <v>63</v>
      </c>
      <c r="N155" s="333">
        <v>114.5467</v>
      </c>
      <c r="O155" s="8">
        <v>114.5467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7001</v>
      </c>
      <c r="C156" s="211" t="s">
        <v>1001</v>
      </c>
      <c r="D156" s="8" t="s">
        <v>7002</v>
      </c>
      <c r="E156" s="8" t="s">
        <v>7003</v>
      </c>
      <c r="F156" s="8" t="s">
        <v>7004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114.5291</v>
      </c>
      <c r="O156" s="8">
        <v>114.5291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7005</v>
      </c>
      <c r="C157" s="211" t="s">
        <v>1007</v>
      </c>
      <c r="D157" s="8" t="s">
        <v>7006</v>
      </c>
      <c r="E157" s="8" t="s">
        <v>7007</v>
      </c>
      <c r="F157" s="8" t="s">
        <v>7008</v>
      </c>
      <c r="G157" s="8"/>
      <c r="H157" s="8"/>
      <c r="I157" s="8"/>
      <c r="J157" s="8"/>
      <c r="K157" s="8"/>
      <c r="L157" s="8"/>
      <c r="M157" s="334" t="s">
        <v>63</v>
      </c>
      <c r="N157" s="333">
        <v>114.5164</v>
      </c>
      <c r="O157" s="8">
        <v>114.5164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7009</v>
      </c>
      <c r="C158" s="211" t="s">
        <v>1013</v>
      </c>
      <c r="D158" s="8" t="s">
        <v>7010</v>
      </c>
      <c r="E158" s="8" t="s">
        <v>7011</v>
      </c>
      <c r="F158" s="8" t="s">
        <v>7012</v>
      </c>
      <c r="G158" s="8"/>
      <c r="H158" s="8"/>
      <c r="I158" s="8"/>
      <c r="J158" s="8"/>
      <c r="K158" s="8"/>
      <c r="L158" s="8"/>
      <c r="M158" s="334" t="s">
        <v>63</v>
      </c>
      <c r="N158" s="333">
        <v>114.55370000000001</v>
      </c>
      <c r="O158" s="8">
        <v>114.55370000000001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7013</v>
      </c>
      <c r="C159" s="211" t="s">
        <v>1019</v>
      </c>
      <c r="D159" s="8" t="s">
        <v>7014</v>
      </c>
      <c r="E159" s="8" t="s">
        <v>7015</v>
      </c>
      <c r="F159" s="8" t="s">
        <v>7016</v>
      </c>
      <c r="G159" s="8"/>
      <c r="H159" s="8"/>
      <c r="I159" s="8"/>
      <c r="J159" s="8"/>
      <c r="K159" s="8"/>
      <c r="L159" s="8"/>
      <c r="M159" s="334" t="s">
        <v>63</v>
      </c>
      <c r="N159" s="333">
        <v>114.56780000000001</v>
      </c>
      <c r="O159" s="8">
        <v>114.56780000000001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7017</v>
      </c>
      <c r="C160" s="211" t="s">
        <v>1025</v>
      </c>
      <c r="D160" s="8" t="s">
        <v>7018</v>
      </c>
      <c r="E160" s="8" t="s">
        <v>7019</v>
      </c>
      <c r="F160" s="8" t="s">
        <v>7020</v>
      </c>
      <c r="G160" s="8"/>
      <c r="H160" s="8"/>
      <c r="I160" s="8"/>
      <c r="J160" s="8"/>
      <c r="K160" s="8"/>
      <c r="L160" s="8"/>
      <c r="M160" s="334" t="s">
        <v>63</v>
      </c>
      <c r="N160" s="333">
        <v>119.75109999999999</v>
      </c>
      <c r="O160" s="8">
        <v>119.75109999999999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7021</v>
      </c>
      <c r="C161" s="211" t="s">
        <v>1031</v>
      </c>
      <c r="D161" s="8" t="s">
        <v>7022</v>
      </c>
      <c r="E161" s="8" t="s">
        <v>7023</v>
      </c>
      <c r="F161" s="8" t="s">
        <v>7024</v>
      </c>
      <c r="G161" s="8"/>
      <c r="H161" s="8"/>
      <c r="I161" s="8"/>
      <c r="J161" s="8"/>
      <c r="K161" s="8"/>
      <c r="L161" s="8"/>
      <c r="M161" s="334" t="s">
        <v>63</v>
      </c>
      <c r="N161" s="333">
        <v>119.7548</v>
      </c>
      <c r="O161" s="8">
        <v>119.7548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7025</v>
      </c>
      <c r="C162" s="211" t="s">
        <v>1037</v>
      </c>
      <c r="D162" s="8" t="s">
        <v>7026</v>
      </c>
      <c r="E162" s="8" t="s">
        <v>7027</v>
      </c>
      <c r="F162" s="8" t="s">
        <v>7028</v>
      </c>
      <c r="G162" s="8"/>
      <c r="H162" s="8"/>
      <c r="I162" s="8"/>
      <c r="J162" s="8"/>
      <c r="K162" s="8"/>
      <c r="L162" s="8"/>
      <c r="M162" s="334" t="s">
        <v>63</v>
      </c>
      <c r="N162" s="333">
        <v>119.758</v>
      </c>
      <c r="O162" s="8">
        <v>119.758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7029</v>
      </c>
      <c r="C163" s="211" t="s">
        <v>1043</v>
      </c>
      <c r="D163" s="8" t="s">
        <v>7030</v>
      </c>
      <c r="E163" s="8" t="s">
        <v>7031</v>
      </c>
      <c r="F163" s="8" t="s">
        <v>7032</v>
      </c>
      <c r="G163" s="8"/>
      <c r="H163" s="8"/>
      <c r="I163" s="8"/>
      <c r="J163" s="8"/>
      <c r="K163" s="8"/>
      <c r="L163" s="8"/>
      <c r="M163" s="334" t="s">
        <v>63</v>
      </c>
      <c r="N163" s="333">
        <v>119.7398</v>
      </c>
      <c r="O163" s="8">
        <v>119.7398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7033</v>
      </c>
      <c r="C164" s="211" t="s">
        <v>1049</v>
      </c>
      <c r="D164" s="8" t="s">
        <v>7034</v>
      </c>
      <c r="E164" s="8" t="s">
        <v>7035</v>
      </c>
      <c r="F164" s="8" t="s">
        <v>7036</v>
      </c>
      <c r="G164" s="8"/>
      <c r="H164" s="8"/>
      <c r="I164" s="8"/>
      <c r="J164" s="8"/>
      <c r="K164" s="8"/>
      <c r="L164" s="8"/>
      <c r="M164" s="334" t="s">
        <v>63</v>
      </c>
      <c r="N164" s="333">
        <v>119.75320000000001</v>
      </c>
      <c r="O164" s="8">
        <v>119.75320000000001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7037</v>
      </c>
      <c r="C165" s="211" t="s">
        <v>1055</v>
      </c>
      <c r="D165" s="8" t="s">
        <v>7038</v>
      </c>
      <c r="E165" s="8" t="s">
        <v>7039</v>
      </c>
      <c r="F165" s="8" t="s">
        <v>7040</v>
      </c>
      <c r="G165" s="8"/>
      <c r="H165" s="8"/>
      <c r="I165" s="8"/>
      <c r="J165" s="8"/>
      <c r="K165" s="8"/>
      <c r="L165" s="8"/>
      <c r="M165" s="334" t="s">
        <v>63</v>
      </c>
      <c r="N165" s="333">
        <v>119.74639999999999</v>
      </c>
      <c r="O165" s="8">
        <v>119.74639999999999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7041</v>
      </c>
      <c r="C166" s="211" t="s">
        <v>1061</v>
      </c>
      <c r="D166" s="8" t="s">
        <v>7042</v>
      </c>
      <c r="E166" s="8" t="s">
        <v>7043</v>
      </c>
      <c r="F166" s="8" t="s">
        <v>7044</v>
      </c>
      <c r="G166" s="8"/>
      <c r="H166" s="8"/>
      <c r="I166" s="8"/>
      <c r="J166" s="8"/>
      <c r="K166" s="8"/>
      <c r="L166" s="8"/>
      <c r="M166" s="334" t="s">
        <v>63</v>
      </c>
      <c r="N166" s="333">
        <v>119.7496</v>
      </c>
      <c r="O166" s="8">
        <v>119.7496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7045</v>
      </c>
      <c r="C167" s="211" t="s">
        <v>1067</v>
      </c>
      <c r="D167" s="8" t="s">
        <v>7046</v>
      </c>
      <c r="E167" s="8" t="s">
        <v>7047</v>
      </c>
      <c r="F167" s="8" t="s">
        <v>7048</v>
      </c>
      <c r="G167" s="8"/>
      <c r="H167" s="8"/>
      <c r="I167" s="8"/>
      <c r="J167" s="8"/>
      <c r="K167" s="8"/>
      <c r="L167" s="8"/>
      <c r="M167" s="334" t="s">
        <v>63</v>
      </c>
      <c r="N167" s="333">
        <v>119.7426</v>
      </c>
      <c r="O167" s="8">
        <v>119.7426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7049</v>
      </c>
      <c r="C168" s="211" t="s">
        <v>1073</v>
      </c>
      <c r="D168" s="8" t="s">
        <v>7050</v>
      </c>
      <c r="E168" s="8" t="s">
        <v>7051</v>
      </c>
      <c r="F168" s="8" t="s">
        <v>7052</v>
      </c>
      <c r="G168" s="8"/>
      <c r="H168" s="8"/>
      <c r="I168" s="8"/>
      <c r="J168" s="8"/>
      <c r="K168" s="8"/>
      <c r="L168" s="8"/>
      <c r="M168" s="334" t="s">
        <v>63</v>
      </c>
      <c r="N168" s="333">
        <v>119.7405</v>
      </c>
      <c r="O168" s="8">
        <v>119.7405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7053</v>
      </c>
      <c r="C169" s="211" t="s">
        <v>1079</v>
      </c>
      <c r="D169" s="8" t="s">
        <v>7054</v>
      </c>
      <c r="E169" s="8" t="s">
        <v>7055</v>
      </c>
      <c r="F169" s="8" t="s">
        <v>7056</v>
      </c>
      <c r="G169" s="8"/>
      <c r="H169" s="8"/>
      <c r="I169" s="8"/>
      <c r="J169" s="8"/>
      <c r="K169" s="8"/>
      <c r="L169" s="8"/>
      <c r="M169" s="334" t="s">
        <v>63</v>
      </c>
      <c r="N169" s="333">
        <v>119.7595</v>
      </c>
      <c r="O169" s="8">
        <v>119.7595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7057</v>
      </c>
      <c r="C170" s="211" t="s">
        <v>1085</v>
      </c>
      <c r="D170" s="8" t="s">
        <v>7058</v>
      </c>
      <c r="E170" s="8" t="s">
        <v>7059</v>
      </c>
      <c r="F170" s="8" t="s">
        <v>7060</v>
      </c>
      <c r="G170" s="8"/>
      <c r="H170" s="8"/>
      <c r="I170" s="8"/>
      <c r="J170" s="8"/>
      <c r="K170" s="8"/>
      <c r="L170" s="8"/>
      <c r="M170" s="334" t="s">
        <v>63</v>
      </c>
      <c r="N170" s="333">
        <v>119.7495</v>
      </c>
      <c r="O170" s="8">
        <v>119.7495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7061</v>
      </c>
      <c r="C171" s="211" t="s">
        <v>1091</v>
      </c>
      <c r="D171" s="8" t="s">
        <v>7062</v>
      </c>
      <c r="E171" s="8" t="s">
        <v>7063</v>
      </c>
      <c r="F171" s="8" t="s">
        <v>7064</v>
      </c>
      <c r="G171" s="8"/>
      <c r="H171" s="8"/>
      <c r="I171" s="8"/>
      <c r="J171" s="8"/>
      <c r="K171" s="8"/>
      <c r="L171" s="8"/>
      <c r="M171" s="334" t="s">
        <v>63</v>
      </c>
      <c r="N171" s="333">
        <v>119.75190000000001</v>
      </c>
      <c r="O171" s="8">
        <v>119.75190000000001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7065</v>
      </c>
      <c r="C172" s="211" t="s">
        <v>1097</v>
      </c>
      <c r="D172" s="8" t="s">
        <v>7066</v>
      </c>
      <c r="E172" s="8" t="s">
        <v>7067</v>
      </c>
      <c r="F172" s="8" t="s">
        <v>7068</v>
      </c>
      <c r="G172" s="8"/>
      <c r="H172" s="8"/>
      <c r="I172" s="8"/>
      <c r="J172" s="8"/>
      <c r="K172" s="8"/>
      <c r="L172" s="8"/>
      <c r="M172" s="334" t="s">
        <v>63</v>
      </c>
      <c r="N172" s="333">
        <v>119.75230000000001</v>
      </c>
      <c r="O172" s="8">
        <v>119.75230000000001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7069</v>
      </c>
      <c r="C173" s="211" t="s">
        <v>1103</v>
      </c>
      <c r="D173" s="8" t="s">
        <v>7070</v>
      </c>
      <c r="E173" s="8" t="s">
        <v>7071</v>
      </c>
      <c r="F173" s="8" t="s">
        <v>7072</v>
      </c>
      <c r="G173" s="8"/>
      <c r="H173" s="8"/>
      <c r="I173" s="8"/>
      <c r="J173" s="8"/>
      <c r="K173" s="8"/>
      <c r="L173" s="8"/>
      <c r="M173" s="334" t="s">
        <v>63</v>
      </c>
      <c r="N173" s="333">
        <v>119.7415</v>
      </c>
      <c r="O173" s="8">
        <v>119.7415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7073</v>
      </c>
      <c r="C174" s="211" t="s">
        <v>1109</v>
      </c>
      <c r="D174" s="8" t="s">
        <v>7074</v>
      </c>
      <c r="E174" s="8" t="s">
        <v>7075</v>
      </c>
      <c r="F174" s="8" t="s">
        <v>7076</v>
      </c>
      <c r="G174" s="8"/>
      <c r="H174" s="8"/>
      <c r="I174" s="8"/>
      <c r="J174" s="8"/>
      <c r="K174" s="8"/>
      <c r="L174" s="8"/>
      <c r="M174" s="334" t="s">
        <v>63</v>
      </c>
      <c r="N174" s="333">
        <v>119.74209999999999</v>
      </c>
      <c r="O174" s="8">
        <v>119.74209999999999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7077</v>
      </c>
      <c r="C175" s="211" t="s">
        <v>1115</v>
      </c>
      <c r="D175" s="8" t="s">
        <v>7078</v>
      </c>
      <c r="E175" s="8" t="s">
        <v>7079</v>
      </c>
      <c r="F175" s="8" t="s">
        <v>7080</v>
      </c>
      <c r="G175" s="8"/>
      <c r="H175" s="8"/>
      <c r="I175" s="8"/>
      <c r="J175" s="8"/>
      <c r="K175" s="8"/>
      <c r="L175" s="8"/>
      <c r="M175" s="334" t="s">
        <v>63</v>
      </c>
      <c r="N175" s="333">
        <v>119.7548</v>
      </c>
      <c r="O175" s="8">
        <v>119.7548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7081</v>
      </c>
      <c r="C176" s="211" t="s">
        <v>1121</v>
      </c>
      <c r="D176" s="8" t="s">
        <v>7082</v>
      </c>
      <c r="E176" s="8" t="s">
        <v>7083</v>
      </c>
      <c r="F176" s="8" t="s">
        <v>7084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119.7465</v>
      </c>
      <c r="O176" s="8">
        <v>119.7465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7085</v>
      </c>
      <c r="C177" s="211" t="s">
        <v>1127</v>
      </c>
      <c r="D177" s="8" t="s">
        <v>7086</v>
      </c>
      <c r="E177" s="8" t="s">
        <v>7087</v>
      </c>
      <c r="F177" s="8" t="s">
        <v>7088</v>
      </c>
      <c r="G177" s="8"/>
      <c r="H177" s="8"/>
      <c r="I177" s="8"/>
      <c r="J177" s="8"/>
      <c r="K177" s="8"/>
      <c r="L177" s="8"/>
      <c r="M177" s="334" t="s">
        <v>63</v>
      </c>
      <c r="N177" s="333">
        <v>119.74630000000001</v>
      </c>
      <c r="O177" s="8">
        <v>119.74630000000001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7089</v>
      </c>
      <c r="C178" s="211" t="s">
        <v>1133</v>
      </c>
      <c r="D178" s="8" t="s">
        <v>7090</v>
      </c>
      <c r="E178" s="8" t="s">
        <v>7091</v>
      </c>
      <c r="F178" s="8" t="s">
        <v>7092</v>
      </c>
      <c r="G178" s="8"/>
      <c r="H178" s="8"/>
      <c r="I178" s="8"/>
      <c r="J178" s="8"/>
      <c r="K178" s="8"/>
      <c r="L178" s="8"/>
      <c r="M178" s="334" t="s">
        <v>63</v>
      </c>
      <c r="N178" s="333">
        <v>119.7411</v>
      </c>
      <c r="O178" s="8">
        <v>119.7411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7093</v>
      </c>
      <c r="C179" s="211" t="s">
        <v>1139</v>
      </c>
      <c r="D179" s="8" t="s">
        <v>7094</v>
      </c>
      <c r="E179" s="8" t="s">
        <v>7095</v>
      </c>
      <c r="F179" s="8" t="s">
        <v>7096</v>
      </c>
      <c r="G179" s="8"/>
      <c r="H179" s="8"/>
      <c r="I179" s="8"/>
      <c r="J179" s="8"/>
      <c r="K179" s="8"/>
      <c r="L179" s="8"/>
      <c r="M179" s="334" t="s">
        <v>63</v>
      </c>
      <c r="N179" s="333">
        <v>119.7556</v>
      </c>
      <c r="O179" s="8">
        <v>119.7556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7097</v>
      </c>
      <c r="C180" s="211" t="s">
        <v>1145</v>
      </c>
      <c r="D180" s="8" t="s">
        <v>7098</v>
      </c>
      <c r="E180" s="8" t="s">
        <v>7099</v>
      </c>
      <c r="F180" s="8" t="s">
        <v>7100</v>
      </c>
      <c r="G180" s="8"/>
      <c r="H180" s="8"/>
      <c r="I180" s="8"/>
      <c r="J180" s="8"/>
      <c r="K180" s="8"/>
      <c r="L180" s="8"/>
      <c r="M180" s="334" t="s">
        <v>63</v>
      </c>
      <c r="N180" s="333">
        <v>119.7423</v>
      </c>
      <c r="O180" s="8">
        <v>119.7423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7101</v>
      </c>
      <c r="C181" s="211" t="s">
        <v>1151</v>
      </c>
      <c r="D181" s="8" t="s">
        <v>7102</v>
      </c>
      <c r="E181" s="8" t="s">
        <v>7103</v>
      </c>
      <c r="F181" s="8" t="s">
        <v>7104</v>
      </c>
      <c r="G181" s="8"/>
      <c r="H181" s="8"/>
      <c r="I181" s="8"/>
      <c r="J181" s="8"/>
      <c r="K181" s="8"/>
      <c r="L181" s="8"/>
      <c r="M181" s="334" t="s">
        <v>63</v>
      </c>
      <c r="N181" s="333">
        <v>119.7567</v>
      </c>
      <c r="O181" s="8">
        <v>119.7567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7105</v>
      </c>
      <c r="C182" s="211" t="s">
        <v>1157</v>
      </c>
      <c r="D182" s="8" t="s">
        <v>7106</v>
      </c>
      <c r="E182" s="8" t="s">
        <v>7107</v>
      </c>
      <c r="F182" s="8" t="s">
        <v>7108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7109</v>
      </c>
      <c r="C183" s="211" t="s">
        <v>1163</v>
      </c>
      <c r="D183" s="8" t="s">
        <v>7110</v>
      </c>
      <c r="E183" s="8" t="s">
        <v>7111</v>
      </c>
      <c r="F183" s="8" t="s">
        <v>7112</v>
      </c>
      <c r="G183" s="8"/>
      <c r="H183" s="8"/>
      <c r="I183" s="8"/>
      <c r="J183" s="8"/>
      <c r="K183" s="8"/>
      <c r="L183" s="8"/>
      <c r="M183" s="334" t="s">
        <v>63</v>
      </c>
      <c r="N183" s="333">
        <v>116.7371</v>
      </c>
      <c r="O183" s="8">
        <v>116.7371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7113</v>
      </c>
      <c r="C184" s="211" t="s">
        <v>1170</v>
      </c>
      <c r="D184" s="8" t="s">
        <v>7114</v>
      </c>
      <c r="E184" s="8" t="s">
        <v>7115</v>
      </c>
      <c r="F184" s="8" t="s">
        <v>7116</v>
      </c>
      <c r="G184" s="8"/>
      <c r="H184" s="8"/>
      <c r="I184" s="8"/>
      <c r="J184" s="8"/>
      <c r="K184" s="8"/>
      <c r="L184" s="8"/>
      <c r="M184" s="334" t="s">
        <v>63</v>
      </c>
      <c r="N184" s="333">
        <v>116.7529</v>
      </c>
      <c r="O184" s="8">
        <v>116.7529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7117</v>
      </c>
      <c r="C185" s="211" t="s">
        <v>1176</v>
      </c>
      <c r="D185" s="8" t="s">
        <v>7118</v>
      </c>
      <c r="E185" s="8" t="s">
        <v>7119</v>
      </c>
      <c r="F185" s="8" t="s">
        <v>7120</v>
      </c>
      <c r="G185" s="8"/>
      <c r="H185" s="8"/>
      <c r="I185" s="8"/>
      <c r="J185" s="8"/>
      <c r="K185" s="8"/>
      <c r="L185" s="8"/>
      <c r="M185" s="334" t="s">
        <v>63</v>
      </c>
      <c r="N185" s="333">
        <v>116.7567</v>
      </c>
      <c r="O185" s="8">
        <v>116.7567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7121</v>
      </c>
      <c r="C186" s="211" t="s">
        <v>1182</v>
      </c>
      <c r="D186" s="8" t="s">
        <v>7122</v>
      </c>
      <c r="E186" s="8" t="s">
        <v>7123</v>
      </c>
      <c r="F186" s="8" t="s">
        <v>7124</v>
      </c>
      <c r="G186" s="8"/>
      <c r="H186" s="8"/>
      <c r="I186" s="8"/>
      <c r="J186" s="8"/>
      <c r="K186" s="8"/>
      <c r="L186" s="8"/>
      <c r="M186" s="334" t="s">
        <v>63</v>
      </c>
      <c r="N186" s="333">
        <v>116.7499</v>
      </c>
      <c r="O186" s="8">
        <v>116.7499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7125</v>
      </c>
      <c r="C187" s="211" t="s">
        <v>1188</v>
      </c>
      <c r="D187" s="8" t="s">
        <v>7126</v>
      </c>
      <c r="E187" s="8" t="s">
        <v>7127</v>
      </c>
      <c r="F187" s="8" t="s">
        <v>7128</v>
      </c>
      <c r="G187" s="8"/>
      <c r="H187" s="8"/>
      <c r="I187" s="8"/>
      <c r="J187" s="8"/>
      <c r="K187" s="8"/>
      <c r="L187" s="8"/>
      <c r="M187" s="334" t="s">
        <v>63</v>
      </c>
      <c r="N187" s="333">
        <v>116.75790000000001</v>
      </c>
      <c r="O187" s="8">
        <v>116.75790000000001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7129</v>
      </c>
      <c r="C188" s="211" t="s">
        <v>1194</v>
      </c>
      <c r="D188" s="8" t="s">
        <v>7130</v>
      </c>
      <c r="E188" s="8" t="s">
        <v>7131</v>
      </c>
      <c r="F188" s="8" t="s">
        <v>7132</v>
      </c>
      <c r="G188" s="8"/>
      <c r="H188" s="8"/>
      <c r="I188" s="8"/>
      <c r="J188" s="8"/>
      <c r="K188" s="8"/>
      <c r="L188" s="8"/>
      <c r="M188" s="334" t="s">
        <v>63</v>
      </c>
      <c r="N188" s="333">
        <v>116.74850000000001</v>
      </c>
      <c r="O188" s="8">
        <v>116.74850000000001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7133</v>
      </c>
      <c r="C189" s="211" t="s">
        <v>1200</v>
      </c>
      <c r="D189" s="8" t="s">
        <v>7134</v>
      </c>
      <c r="E189" s="8" t="s">
        <v>7135</v>
      </c>
      <c r="F189" s="8" t="s">
        <v>7136</v>
      </c>
      <c r="G189" s="8"/>
      <c r="H189" s="8"/>
      <c r="I189" s="8"/>
      <c r="J189" s="8"/>
      <c r="K189" s="8"/>
      <c r="L189" s="8"/>
      <c r="M189" s="334" t="s">
        <v>63</v>
      </c>
      <c r="N189" s="333">
        <v>116.7456</v>
      </c>
      <c r="O189" s="8">
        <v>116.7456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7137</v>
      </c>
      <c r="C190" s="211" t="s">
        <v>1206</v>
      </c>
      <c r="D190" s="8" t="s">
        <v>7138</v>
      </c>
      <c r="E190" s="8" t="s">
        <v>7139</v>
      </c>
      <c r="F190" s="8" t="s">
        <v>7140</v>
      </c>
      <c r="G190" s="8"/>
      <c r="H190" s="8"/>
      <c r="I190" s="8"/>
      <c r="J190" s="8"/>
      <c r="K190" s="8"/>
      <c r="L190" s="8"/>
      <c r="M190" s="334" t="s">
        <v>63</v>
      </c>
      <c r="N190" s="333">
        <v>116.7593</v>
      </c>
      <c r="O190" s="8">
        <v>116.7593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7141</v>
      </c>
      <c r="C191" s="211" t="s">
        <v>1212</v>
      </c>
      <c r="D191" s="8" t="s">
        <v>7142</v>
      </c>
      <c r="E191" s="8" t="s">
        <v>7143</v>
      </c>
      <c r="F191" s="8" t="s">
        <v>7144</v>
      </c>
      <c r="G191" s="8"/>
      <c r="H191" s="8"/>
      <c r="I191" s="8"/>
      <c r="J191" s="8"/>
      <c r="K191" s="8"/>
      <c r="L191" s="8"/>
      <c r="M191" s="334" t="s">
        <v>63</v>
      </c>
      <c r="N191" s="333">
        <v>116.74290000000001</v>
      </c>
      <c r="O191" s="8">
        <v>116.74290000000001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7145</v>
      </c>
      <c r="C192" s="211" t="s">
        <v>1218</v>
      </c>
      <c r="D192" s="8" t="s">
        <v>7146</v>
      </c>
      <c r="E192" s="8" t="s">
        <v>7147</v>
      </c>
      <c r="F192" s="8" t="s">
        <v>7148</v>
      </c>
      <c r="G192" s="8"/>
      <c r="H192" s="8"/>
      <c r="I192" s="8"/>
      <c r="J192" s="8"/>
      <c r="K192" s="8"/>
      <c r="L192" s="8"/>
      <c r="M192" s="334" t="s">
        <v>63</v>
      </c>
      <c r="N192" s="333">
        <v>116.7543</v>
      </c>
      <c r="O192" s="8">
        <v>116.7543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7149</v>
      </c>
      <c r="C193" s="211" t="s">
        <v>1225</v>
      </c>
      <c r="D193" s="8" t="s">
        <v>7150</v>
      </c>
      <c r="E193" s="8" t="s">
        <v>7151</v>
      </c>
      <c r="F193" s="8" t="s">
        <v>7152</v>
      </c>
      <c r="G193" s="8"/>
      <c r="H193" s="8"/>
      <c r="I193" s="8"/>
      <c r="J193" s="8"/>
      <c r="K193" s="8"/>
      <c r="L193" s="8"/>
      <c r="M193" s="334" t="s">
        <v>63</v>
      </c>
      <c r="N193" s="333">
        <v>116.74160000000001</v>
      </c>
      <c r="O193" s="8">
        <v>116.74160000000001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7153</v>
      </c>
      <c r="C194" s="211" t="s">
        <v>1232</v>
      </c>
      <c r="D194" s="8" t="s">
        <v>7154</v>
      </c>
      <c r="E194" s="8" t="s">
        <v>7155</v>
      </c>
      <c r="F194" s="8" t="s">
        <v>7156</v>
      </c>
      <c r="G194" s="8"/>
      <c r="H194" s="8"/>
      <c r="I194" s="8"/>
      <c r="J194" s="8"/>
      <c r="K194" s="8"/>
      <c r="L194" s="8"/>
      <c r="M194" s="334" t="s">
        <v>63</v>
      </c>
      <c r="N194" s="333">
        <v>116.7557</v>
      </c>
      <c r="O194" s="8">
        <v>116.7557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7157</v>
      </c>
      <c r="C195" s="211" t="s">
        <v>1239</v>
      </c>
      <c r="D195" s="8" t="s">
        <v>7158</v>
      </c>
      <c r="E195" s="8" t="s">
        <v>7159</v>
      </c>
      <c r="F195" s="8" t="s">
        <v>7160</v>
      </c>
      <c r="G195" s="8"/>
      <c r="H195" s="8"/>
      <c r="I195" s="8"/>
      <c r="J195" s="8"/>
      <c r="K195" s="8"/>
      <c r="L195" s="8"/>
      <c r="M195" s="334" t="s">
        <v>63</v>
      </c>
      <c r="N195" s="333">
        <v>116.75790000000001</v>
      </c>
      <c r="O195" s="8">
        <v>116.75790000000001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7161</v>
      </c>
      <c r="C196" s="211" t="s">
        <v>1246</v>
      </c>
      <c r="D196" s="8" t="s">
        <v>7162</v>
      </c>
      <c r="E196" s="8" t="s">
        <v>7163</v>
      </c>
      <c r="F196" s="8" t="s">
        <v>7164</v>
      </c>
      <c r="G196" s="8"/>
      <c r="H196" s="8"/>
      <c r="I196" s="8"/>
      <c r="J196" s="8"/>
      <c r="K196" s="8"/>
      <c r="L196" s="8"/>
      <c r="M196" s="334" t="s">
        <v>63</v>
      </c>
      <c r="N196" s="333">
        <v>116.7525</v>
      </c>
      <c r="O196" s="8">
        <v>116.7525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7165</v>
      </c>
      <c r="C197" s="211" t="s">
        <v>1252</v>
      </c>
      <c r="D197" s="8" t="s">
        <v>7166</v>
      </c>
      <c r="E197" s="8" t="s">
        <v>7167</v>
      </c>
      <c r="F197" s="8" t="s">
        <v>7168</v>
      </c>
      <c r="G197" s="8"/>
      <c r="H197" s="8"/>
      <c r="I197" s="8"/>
      <c r="J197" s="8"/>
      <c r="K197" s="8"/>
      <c r="L197" s="8"/>
      <c r="M197" s="334" t="s">
        <v>63</v>
      </c>
      <c r="N197" s="333">
        <v>116.7437</v>
      </c>
      <c r="O197" s="8">
        <v>116.7437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7169</v>
      </c>
      <c r="C198" s="211" t="s">
        <v>1258</v>
      </c>
      <c r="D198" s="8" t="s">
        <v>7170</v>
      </c>
      <c r="E198" s="8" t="s">
        <v>7171</v>
      </c>
      <c r="F198" s="8" t="s">
        <v>7172</v>
      </c>
      <c r="G198" s="8"/>
      <c r="H198" s="8"/>
      <c r="I198" s="8"/>
      <c r="J198" s="8"/>
      <c r="K198" s="8"/>
      <c r="L198" s="8"/>
      <c r="M198" s="334" t="s">
        <v>63</v>
      </c>
      <c r="N198" s="333">
        <v>116.7574</v>
      </c>
      <c r="O198" s="8">
        <v>116.7574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7173</v>
      </c>
      <c r="C199" s="211" t="s">
        <v>1264</v>
      </c>
      <c r="D199" s="8" t="s">
        <v>7174</v>
      </c>
      <c r="E199" s="8" t="s">
        <v>7175</v>
      </c>
      <c r="F199" s="8" t="s">
        <v>7176</v>
      </c>
      <c r="G199" s="8"/>
      <c r="H199" s="8"/>
      <c r="I199" s="8"/>
      <c r="J199" s="8"/>
      <c r="K199" s="8"/>
      <c r="L199" s="8"/>
      <c r="M199" s="334" t="s">
        <v>63</v>
      </c>
      <c r="N199" s="333">
        <v>116.75749999999999</v>
      </c>
      <c r="O199" s="8">
        <v>116.75749999999999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7177</v>
      </c>
      <c r="C200" s="211" t="s">
        <v>1270</v>
      </c>
      <c r="D200" s="8" t="s">
        <v>7178</v>
      </c>
      <c r="E200" s="8" t="s">
        <v>7179</v>
      </c>
      <c r="F200" s="8" t="s">
        <v>7180</v>
      </c>
      <c r="G200" s="8"/>
      <c r="H200" s="8"/>
      <c r="I200" s="8"/>
      <c r="J200" s="8"/>
      <c r="K200" s="8"/>
      <c r="L200" s="8"/>
      <c r="M200" s="334" t="s">
        <v>63</v>
      </c>
      <c r="N200" s="333">
        <v>116.75109999999999</v>
      </c>
      <c r="O200" s="8">
        <v>116.75109999999999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7181</v>
      </c>
      <c r="C201" s="211" t="s">
        <v>1276</v>
      </c>
      <c r="D201" s="8" t="s">
        <v>7182</v>
      </c>
      <c r="E201" s="8" t="s">
        <v>7183</v>
      </c>
      <c r="F201" s="8" t="s">
        <v>7184</v>
      </c>
      <c r="G201" s="8"/>
      <c r="H201" s="8"/>
      <c r="I201" s="8"/>
      <c r="J201" s="8"/>
      <c r="K201" s="8"/>
      <c r="L201" s="8"/>
      <c r="M201" s="334" t="s">
        <v>63</v>
      </c>
      <c r="N201" s="333">
        <v>116.751</v>
      </c>
      <c r="O201" s="8">
        <v>116.751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7185</v>
      </c>
      <c r="C202" s="211" t="s">
        <v>1282</v>
      </c>
      <c r="D202" s="8" t="s">
        <v>7186</v>
      </c>
      <c r="E202" s="8" t="s">
        <v>7187</v>
      </c>
      <c r="F202" s="8" t="s">
        <v>7188</v>
      </c>
      <c r="G202" s="8"/>
      <c r="H202" s="8"/>
      <c r="I202" s="8"/>
      <c r="J202" s="8"/>
      <c r="K202" s="8"/>
      <c r="L202" s="8"/>
      <c r="M202" s="334" t="s">
        <v>63</v>
      </c>
      <c r="N202" s="333">
        <v>116.75749999999999</v>
      </c>
      <c r="O202" s="8">
        <v>116.75749999999999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7189</v>
      </c>
      <c r="C203" s="211" t="s">
        <v>1288</v>
      </c>
      <c r="D203" s="8" t="s">
        <v>7190</v>
      </c>
      <c r="E203" s="8" t="s">
        <v>7191</v>
      </c>
      <c r="F203" s="8" t="s">
        <v>7192</v>
      </c>
      <c r="G203" s="8"/>
      <c r="H203" s="8"/>
      <c r="I203" s="8"/>
      <c r="J203" s="8"/>
      <c r="K203" s="8"/>
      <c r="L203" s="8"/>
      <c r="M203" s="334" t="s">
        <v>63</v>
      </c>
      <c r="N203" s="333">
        <v>116.74509999999999</v>
      </c>
      <c r="O203" s="8">
        <v>116.74509999999999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7193</v>
      </c>
      <c r="C204" s="211" t="s">
        <v>1294</v>
      </c>
      <c r="D204" s="8" t="s">
        <v>7194</v>
      </c>
      <c r="E204" s="8" t="s">
        <v>7195</v>
      </c>
      <c r="F204" s="8" t="s">
        <v>7196</v>
      </c>
      <c r="G204" s="8"/>
      <c r="H204" s="8"/>
      <c r="I204" s="8"/>
      <c r="J204" s="8"/>
      <c r="K204" s="8"/>
      <c r="L204" s="8"/>
      <c r="M204" s="334" t="s">
        <v>63</v>
      </c>
      <c r="N204" s="333">
        <v>114.3355</v>
      </c>
      <c r="O204" s="8">
        <v>114.3355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7197</v>
      </c>
      <c r="C205" s="211" t="s">
        <v>1302</v>
      </c>
      <c r="D205" s="8" t="s">
        <v>7198</v>
      </c>
      <c r="E205" s="8" t="s">
        <v>7199</v>
      </c>
      <c r="F205" s="8" t="s">
        <v>7200</v>
      </c>
      <c r="G205" s="8"/>
      <c r="H205" s="8"/>
      <c r="I205" s="8"/>
      <c r="J205" s="8"/>
      <c r="K205" s="8"/>
      <c r="L205" s="8"/>
      <c r="M205" s="334" t="s">
        <v>63</v>
      </c>
      <c r="N205" s="333">
        <v>114.33450000000001</v>
      </c>
      <c r="O205" s="8">
        <v>114.33450000000001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7201</v>
      </c>
      <c r="C206" s="211" t="s">
        <v>1308</v>
      </c>
      <c r="D206" s="8" t="s">
        <v>7202</v>
      </c>
      <c r="E206" s="8" t="s">
        <v>7203</v>
      </c>
      <c r="F206" s="8" t="s">
        <v>7204</v>
      </c>
      <c r="G206" s="8"/>
      <c r="H206" s="8"/>
      <c r="I206" s="8"/>
      <c r="J206" s="8"/>
      <c r="K206" s="8"/>
      <c r="L206" s="8"/>
      <c r="M206" s="334" t="s">
        <v>63</v>
      </c>
      <c r="N206" s="333">
        <v>114.3486</v>
      </c>
      <c r="O206" s="8">
        <v>114.3486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7205</v>
      </c>
      <c r="C207" s="211" t="s">
        <v>1314</v>
      </c>
      <c r="D207" s="8" t="s">
        <v>7206</v>
      </c>
      <c r="E207" s="8" t="s">
        <v>7207</v>
      </c>
      <c r="F207" s="8" t="s">
        <v>7208</v>
      </c>
      <c r="G207" s="8"/>
      <c r="H207" s="8"/>
      <c r="I207" s="8"/>
      <c r="J207" s="8"/>
      <c r="K207" s="8"/>
      <c r="L207" s="8"/>
      <c r="M207" s="334" t="s">
        <v>63</v>
      </c>
      <c r="N207" s="333">
        <v>114.3536</v>
      </c>
      <c r="O207" s="8">
        <v>114.3536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7209</v>
      </c>
      <c r="C208" s="211" t="s">
        <v>1320</v>
      </c>
      <c r="D208" s="8" t="s">
        <v>7210</v>
      </c>
      <c r="E208" s="8" t="s">
        <v>7211</v>
      </c>
      <c r="F208" s="8" t="s">
        <v>7212</v>
      </c>
      <c r="G208" s="8"/>
      <c r="H208" s="8"/>
      <c r="I208" s="8"/>
      <c r="J208" s="8"/>
      <c r="K208" s="8"/>
      <c r="L208" s="8"/>
      <c r="M208" s="334" t="s">
        <v>63</v>
      </c>
      <c r="N208" s="333">
        <v>114.33069999999999</v>
      </c>
      <c r="O208" s="8">
        <v>114.33069999999999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7213</v>
      </c>
      <c r="C209" s="211" t="s">
        <v>1326</v>
      </c>
      <c r="D209" s="8" t="s">
        <v>7214</v>
      </c>
      <c r="E209" s="8" t="s">
        <v>7215</v>
      </c>
      <c r="F209" s="8" t="s">
        <v>7216</v>
      </c>
      <c r="G209" s="8"/>
      <c r="H209" s="8"/>
      <c r="I209" s="8"/>
      <c r="J209" s="8"/>
      <c r="K209" s="8"/>
      <c r="L209" s="8"/>
      <c r="M209" s="334" t="s">
        <v>63</v>
      </c>
      <c r="N209" s="333">
        <v>114.35720000000001</v>
      </c>
      <c r="O209" s="8">
        <v>114.35720000000001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7217</v>
      </c>
      <c r="C210" s="211" t="s">
        <v>1332</v>
      </c>
      <c r="D210" s="8" t="s">
        <v>7218</v>
      </c>
      <c r="E210" s="8" t="s">
        <v>7219</v>
      </c>
      <c r="F210" s="8" t="s">
        <v>7220</v>
      </c>
      <c r="G210" s="8"/>
      <c r="H210" s="8"/>
      <c r="I210" s="8"/>
      <c r="J210" s="8"/>
      <c r="K210" s="8"/>
      <c r="L210" s="8"/>
      <c r="M210" s="334" t="s">
        <v>63</v>
      </c>
      <c r="N210" s="333">
        <v>114.3633</v>
      </c>
      <c r="O210" s="8">
        <v>114.3633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7221</v>
      </c>
      <c r="C211" s="211" t="s">
        <v>1338</v>
      </c>
      <c r="D211" s="8" t="s">
        <v>7222</v>
      </c>
      <c r="E211" s="8" t="s">
        <v>7223</v>
      </c>
      <c r="F211" s="8" t="s">
        <v>7224</v>
      </c>
      <c r="G211" s="8"/>
      <c r="H211" s="8"/>
      <c r="I211" s="8"/>
      <c r="J211" s="8"/>
      <c r="K211" s="8"/>
      <c r="L211" s="8"/>
      <c r="M211" s="334" t="s">
        <v>63</v>
      </c>
      <c r="N211" s="333">
        <v>114.38200000000001</v>
      </c>
      <c r="O211" s="8">
        <v>114.38200000000001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7225</v>
      </c>
      <c r="C212" s="211" t="s">
        <v>1344</v>
      </c>
      <c r="D212" s="8" t="s">
        <v>7226</v>
      </c>
      <c r="E212" s="8" t="s">
        <v>7227</v>
      </c>
      <c r="F212" s="8" t="s">
        <v>7228</v>
      </c>
      <c r="G212" s="8"/>
      <c r="H212" s="8"/>
      <c r="I212" s="8"/>
      <c r="J212" s="8"/>
      <c r="K212" s="8"/>
      <c r="L212" s="8"/>
      <c r="M212" s="334" t="s">
        <v>63</v>
      </c>
      <c r="N212" s="333">
        <v>114.33620000000001</v>
      </c>
      <c r="O212" s="8">
        <v>114.33620000000001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7229</v>
      </c>
      <c r="C213" s="211" t="s">
        <v>1350</v>
      </c>
      <c r="D213" s="8" t="s">
        <v>7230</v>
      </c>
      <c r="E213" s="8" t="s">
        <v>7231</v>
      </c>
      <c r="F213" s="8" t="s">
        <v>7232</v>
      </c>
      <c r="G213" s="8"/>
      <c r="H213" s="8"/>
      <c r="I213" s="8"/>
      <c r="J213" s="8"/>
      <c r="K213" s="8"/>
      <c r="L213" s="8"/>
      <c r="M213" s="334" t="s">
        <v>63</v>
      </c>
      <c r="N213" s="333">
        <v>114.37179999999999</v>
      </c>
      <c r="O213" s="8">
        <v>114.37179999999999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7233</v>
      </c>
      <c r="C214" s="211" t="s">
        <v>1356</v>
      </c>
      <c r="D214" s="8" t="s">
        <v>7234</v>
      </c>
      <c r="E214" s="8" t="s">
        <v>7235</v>
      </c>
      <c r="F214" s="8" t="s">
        <v>7236</v>
      </c>
      <c r="G214" s="8"/>
      <c r="H214" s="8"/>
      <c r="I214" s="8"/>
      <c r="J214" s="8"/>
      <c r="K214" s="8"/>
      <c r="L214" s="8"/>
      <c r="M214" s="334" t="s">
        <v>63</v>
      </c>
      <c r="N214" s="333">
        <v>116.7402</v>
      </c>
      <c r="O214" s="8">
        <v>116.7402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7237</v>
      </c>
      <c r="C215" s="211" t="s">
        <v>1362</v>
      </c>
      <c r="D215" s="8" t="s">
        <v>7238</v>
      </c>
      <c r="E215" s="8" t="s">
        <v>7239</v>
      </c>
      <c r="F215" s="8" t="s">
        <v>7240</v>
      </c>
      <c r="G215" s="8"/>
      <c r="H215" s="8"/>
      <c r="I215" s="8"/>
      <c r="J215" s="8"/>
      <c r="K215" s="8"/>
      <c r="L215" s="8"/>
      <c r="M215" s="334" t="s">
        <v>63</v>
      </c>
      <c r="N215" s="333">
        <v>116.74760000000001</v>
      </c>
      <c r="O215" s="8">
        <v>116.74760000000001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7241</v>
      </c>
      <c r="C216" s="211" t="s">
        <v>1368</v>
      </c>
      <c r="D216" s="8" t="s">
        <v>7242</v>
      </c>
      <c r="E216" s="8" t="s">
        <v>7243</v>
      </c>
      <c r="F216" s="8" t="s">
        <v>7244</v>
      </c>
      <c r="G216" s="8"/>
      <c r="H216" s="8"/>
      <c r="I216" s="8"/>
      <c r="J216" s="8"/>
      <c r="K216" s="8"/>
      <c r="L216" s="8"/>
      <c r="M216" s="334" t="s">
        <v>63</v>
      </c>
      <c r="N216" s="333">
        <v>116.7486</v>
      </c>
      <c r="O216" s="8">
        <v>116.7486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7245</v>
      </c>
      <c r="C217" s="211" t="s">
        <v>1374</v>
      </c>
      <c r="D217" s="8" t="s">
        <v>7246</v>
      </c>
      <c r="E217" s="8" t="s">
        <v>7247</v>
      </c>
      <c r="F217" s="8" t="s">
        <v>7248</v>
      </c>
      <c r="G217" s="8"/>
      <c r="H217" s="8"/>
      <c r="I217" s="8"/>
      <c r="J217" s="8"/>
      <c r="K217" s="8"/>
      <c r="L217" s="8"/>
      <c r="M217" s="334" t="s">
        <v>63</v>
      </c>
      <c r="N217" s="333">
        <v>116.7461</v>
      </c>
      <c r="O217" s="8">
        <v>116.7461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7249</v>
      </c>
      <c r="C218" s="211" t="s">
        <v>1380</v>
      </c>
      <c r="D218" s="8" t="s">
        <v>7250</v>
      </c>
      <c r="E218" s="8" t="s">
        <v>7251</v>
      </c>
      <c r="F218" s="8" t="s">
        <v>7252</v>
      </c>
      <c r="G218" s="8"/>
      <c r="H218" s="8"/>
      <c r="I218" s="8"/>
      <c r="J218" s="8"/>
      <c r="K218" s="8"/>
      <c r="L218" s="8"/>
      <c r="M218" s="334" t="s">
        <v>63</v>
      </c>
      <c r="N218" s="333">
        <v>116.7486</v>
      </c>
      <c r="O218" s="8">
        <v>116.7486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7253</v>
      </c>
      <c r="C219" s="211" t="s">
        <v>1386</v>
      </c>
      <c r="D219" s="8" t="s">
        <v>7254</v>
      </c>
      <c r="E219" s="8" t="s">
        <v>7255</v>
      </c>
      <c r="F219" s="8" t="s">
        <v>7256</v>
      </c>
      <c r="G219" s="8"/>
      <c r="H219" s="8"/>
      <c r="I219" s="8"/>
      <c r="J219" s="8"/>
      <c r="K219" s="8"/>
      <c r="L219" s="8"/>
      <c r="M219" s="334" t="s">
        <v>63</v>
      </c>
      <c r="N219" s="333">
        <v>116.74039999999999</v>
      </c>
      <c r="O219" s="8">
        <v>116.74039999999999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7257</v>
      </c>
      <c r="C220" s="211" t="s">
        <v>1392</v>
      </c>
      <c r="D220" s="8" t="s">
        <v>7258</v>
      </c>
      <c r="E220" s="8" t="s">
        <v>7259</v>
      </c>
      <c r="F220" s="8" t="s">
        <v>7260</v>
      </c>
      <c r="G220" s="8"/>
      <c r="H220" s="8"/>
      <c r="I220" s="8"/>
      <c r="J220" s="8"/>
      <c r="K220" s="8"/>
      <c r="L220" s="8"/>
      <c r="M220" s="334" t="s">
        <v>63</v>
      </c>
      <c r="N220" s="333">
        <v>116.7561</v>
      </c>
      <c r="O220" s="8">
        <v>116.7561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7261</v>
      </c>
      <c r="C221" s="211" t="s">
        <v>1398</v>
      </c>
      <c r="D221" s="8" t="s">
        <v>7262</v>
      </c>
      <c r="E221" s="8" t="s">
        <v>7263</v>
      </c>
      <c r="F221" s="8" t="s">
        <v>7264</v>
      </c>
      <c r="G221" s="8"/>
      <c r="H221" s="8"/>
      <c r="I221" s="8"/>
      <c r="J221" s="8"/>
      <c r="K221" s="8"/>
      <c r="L221" s="8"/>
      <c r="M221" s="334" t="s">
        <v>63</v>
      </c>
      <c r="N221" s="333">
        <v>116.7552</v>
      </c>
      <c r="O221" s="8">
        <v>116.7552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7265</v>
      </c>
      <c r="C222" s="211" t="s">
        <v>1404</v>
      </c>
      <c r="D222" s="8" t="s">
        <v>7266</v>
      </c>
      <c r="E222" s="8" t="s">
        <v>7267</v>
      </c>
      <c r="F222" s="8" t="s">
        <v>7268</v>
      </c>
      <c r="G222" s="8"/>
      <c r="H222" s="8"/>
      <c r="I222" s="8"/>
      <c r="J222" s="8"/>
      <c r="K222" s="8"/>
      <c r="L222" s="8"/>
      <c r="M222" s="334" t="s">
        <v>63</v>
      </c>
      <c r="N222" s="333">
        <v>116.7453</v>
      </c>
      <c r="O222" s="8">
        <v>116.7453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7269</v>
      </c>
      <c r="C223" s="211" t="s">
        <v>1410</v>
      </c>
      <c r="D223" s="8" t="s">
        <v>7270</v>
      </c>
      <c r="E223" s="8" t="s">
        <v>7271</v>
      </c>
      <c r="F223" s="8" t="s">
        <v>7272</v>
      </c>
      <c r="G223" s="8"/>
      <c r="H223" s="8"/>
      <c r="I223" s="8"/>
      <c r="J223" s="8"/>
      <c r="K223" s="8"/>
      <c r="L223" s="8"/>
      <c r="M223" s="334" t="s">
        <v>63</v>
      </c>
      <c r="N223" s="333">
        <v>116.7503</v>
      </c>
      <c r="O223" s="8">
        <v>116.7503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7273</v>
      </c>
      <c r="C224" s="211" t="s">
        <v>1416</v>
      </c>
      <c r="D224" s="8" t="s">
        <v>7274</v>
      </c>
      <c r="E224" s="8" t="s">
        <v>7275</v>
      </c>
      <c r="F224" s="8" t="s">
        <v>7276</v>
      </c>
      <c r="G224" s="8"/>
      <c r="H224" s="8"/>
      <c r="I224" s="8"/>
      <c r="J224" s="8"/>
      <c r="K224" s="8"/>
      <c r="L224" s="8"/>
      <c r="M224" s="334" t="s">
        <v>63</v>
      </c>
      <c r="N224" s="333">
        <v>116.7585</v>
      </c>
      <c r="O224" s="8">
        <v>116.7585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7277</v>
      </c>
      <c r="C225" s="211" t="s">
        <v>1422</v>
      </c>
      <c r="D225" s="8" t="s">
        <v>7278</v>
      </c>
      <c r="E225" s="8" t="s">
        <v>7279</v>
      </c>
      <c r="F225" s="8" t="s">
        <v>7280</v>
      </c>
      <c r="G225" s="8"/>
      <c r="H225" s="8"/>
      <c r="I225" s="8"/>
      <c r="J225" s="8"/>
      <c r="K225" s="8"/>
      <c r="L225" s="8"/>
      <c r="M225" s="334" t="s">
        <v>63</v>
      </c>
      <c r="N225" s="333">
        <v>116.749</v>
      </c>
      <c r="O225" s="8">
        <v>116.749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7281</v>
      </c>
      <c r="C226" s="211" t="s">
        <v>1428</v>
      </c>
      <c r="D226" s="8" t="s">
        <v>7282</v>
      </c>
      <c r="E226" s="8" t="s">
        <v>7283</v>
      </c>
      <c r="F226" s="8" t="s">
        <v>7284</v>
      </c>
      <c r="G226" s="8"/>
      <c r="H226" s="8"/>
      <c r="I226" s="8"/>
      <c r="J226" s="8"/>
      <c r="K226" s="8"/>
      <c r="L226" s="8"/>
      <c r="M226" s="334" t="s">
        <v>63</v>
      </c>
      <c r="N226" s="333">
        <v>116.7561</v>
      </c>
      <c r="O226" s="8">
        <v>116.7561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7285</v>
      </c>
      <c r="C227" s="211" t="s">
        <v>1434</v>
      </c>
      <c r="D227" s="8" t="s">
        <v>7286</v>
      </c>
      <c r="E227" s="8" t="s">
        <v>7287</v>
      </c>
      <c r="F227" s="8" t="s">
        <v>7288</v>
      </c>
      <c r="G227" s="8"/>
      <c r="H227" s="8"/>
      <c r="I227" s="8"/>
      <c r="J227" s="8"/>
      <c r="K227" s="8"/>
      <c r="L227" s="8"/>
      <c r="M227" s="334" t="s">
        <v>63</v>
      </c>
      <c r="N227" s="333">
        <v>116.7548</v>
      </c>
      <c r="O227" s="8">
        <v>116.7548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7289</v>
      </c>
      <c r="C228" s="211" t="s">
        <v>1440</v>
      </c>
      <c r="D228" s="8" t="s">
        <v>7290</v>
      </c>
      <c r="E228" s="8" t="s">
        <v>7291</v>
      </c>
      <c r="F228" s="8" t="s">
        <v>7292</v>
      </c>
      <c r="G228" s="8"/>
      <c r="H228" s="8"/>
      <c r="I228" s="8"/>
      <c r="J228" s="8"/>
      <c r="K228" s="8"/>
      <c r="L228" s="8"/>
      <c r="M228" s="334" t="s">
        <v>63</v>
      </c>
      <c r="N228" s="333">
        <v>116.7428</v>
      </c>
      <c r="O228" s="8">
        <v>116.7428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7293</v>
      </c>
      <c r="C229" s="211" t="s">
        <v>1446</v>
      </c>
      <c r="D229" s="8" t="s">
        <v>7294</v>
      </c>
      <c r="E229" s="8" t="s">
        <v>7295</v>
      </c>
      <c r="F229" s="8" t="s">
        <v>7296</v>
      </c>
      <c r="G229" s="8"/>
      <c r="H229" s="8"/>
      <c r="I229" s="8"/>
      <c r="J229" s="8"/>
      <c r="K229" s="8"/>
      <c r="L229" s="8"/>
      <c r="M229" s="334" t="s">
        <v>63</v>
      </c>
      <c r="N229" s="333">
        <v>116.746</v>
      </c>
      <c r="O229" s="8">
        <v>116.746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7297</v>
      </c>
      <c r="C230" s="211" t="s">
        <v>1452</v>
      </c>
      <c r="D230" s="8" t="s">
        <v>7298</v>
      </c>
      <c r="E230" s="8" t="s">
        <v>7299</v>
      </c>
      <c r="F230" s="8" t="s">
        <v>7300</v>
      </c>
      <c r="G230" s="8"/>
      <c r="H230" s="8"/>
      <c r="I230" s="8"/>
      <c r="J230" s="8"/>
      <c r="K230" s="8"/>
      <c r="L230" s="8"/>
      <c r="M230" s="334" t="s">
        <v>63</v>
      </c>
      <c r="N230" s="333">
        <v>116.7461</v>
      </c>
      <c r="O230" s="8">
        <v>116.7461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7301</v>
      </c>
      <c r="C231" s="211" t="s">
        <v>1458</v>
      </c>
      <c r="D231" s="8" t="s">
        <v>7302</v>
      </c>
      <c r="E231" s="8" t="s">
        <v>7303</v>
      </c>
      <c r="F231" s="8" t="s">
        <v>7304</v>
      </c>
      <c r="G231" s="8"/>
      <c r="H231" s="8"/>
      <c r="I231" s="8"/>
      <c r="J231" s="8"/>
      <c r="K231" s="8"/>
      <c r="L231" s="8"/>
      <c r="M231" s="334" t="s">
        <v>63</v>
      </c>
      <c r="N231" s="333">
        <v>116.7424</v>
      </c>
      <c r="O231" s="8">
        <v>116.7424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7305</v>
      </c>
      <c r="C232" s="211" t="s">
        <v>1464</v>
      </c>
      <c r="D232" s="8" t="s">
        <v>7306</v>
      </c>
      <c r="E232" s="8" t="s">
        <v>7307</v>
      </c>
      <c r="F232" s="8" t="s">
        <v>7308</v>
      </c>
      <c r="G232" s="8"/>
      <c r="H232" s="8"/>
      <c r="I232" s="8"/>
      <c r="J232" s="8"/>
      <c r="K232" s="8"/>
      <c r="L232" s="8"/>
      <c r="M232" s="334" t="s">
        <v>63</v>
      </c>
      <c r="N232" s="333">
        <v>116.7466</v>
      </c>
      <c r="O232" s="8">
        <v>116.7466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7309</v>
      </c>
      <c r="C233" s="211" t="s">
        <v>1470</v>
      </c>
      <c r="D233" s="8" t="s">
        <v>7310</v>
      </c>
      <c r="E233" s="8" t="s">
        <v>7311</v>
      </c>
      <c r="F233" s="8" t="s">
        <v>7312</v>
      </c>
      <c r="G233" s="8"/>
      <c r="H233" s="8"/>
      <c r="I233" s="8"/>
      <c r="J233" s="8"/>
      <c r="K233" s="8"/>
      <c r="L233" s="8"/>
      <c r="M233" s="334" t="s">
        <v>63</v>
      </c>
      <c r="N233" s="333">
        <v>116.7486</v>
      </c>
      <c r="O233" s="8">
        <v>116.7486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7313</v>
      </c>
      <c r="C234" s="211" t="s">
        <v>1476</v>
      </c>
      <c r="D234" s="8" t="s">
        <v>7314</v>
      </c>
      <c r="E234" s="8" t="s">
        <v>7315</v>
      </c>
      <c r="F234" s="8" t="s">
        <v>7316</v>
      </c>
      <c r="G234" s="8"/>
      <c r="H234" s="8"/>
      <c r="I234" s="8"/>
      <c r="J234" s="8"/>
      <c r="K234" s="8"/>
      <c r="L234" s="8"/>
      <c r="M234" s="334" t="s">
        <v>63</v>
      </c>
      <c r="N234" s="333">
        <v>116.7568</v>
      </c>
      <c r="O234" s="8">
        <v>116.7568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7317</v>
      </c>
      <c r="C235" s="211" t="s">
        <v>1482</v>
      </c>
      <c r="D235" s="8" t="s">
        <v>7318</v>
      </c>
      <c r="E235" s="8" t="s">
        <v>7319</v>
      </c>
      <c r="F235" s="8" t="s">
        <v>7320</v>
      </c>
      <c r="G235" s="8"/>
      <c r="H235" s="8"/>
      <c r="I235" s="8"/>
      <c r="J235" s="8"/>
      <c r="K235" s="8"/>
      <c r="L235" s="8"/>
      <c r="M235" s="334" t="s">
        <v>63</v>
      </c>
      <c r="N235" s="333">
        <v>116.7437</v>
      </c>
      <c r="O235" s="8">
        <v>116.7437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7321</v>
      </c>
      <c r="C236" s="211" t="s">
        <v>1488</v>
      </c>
      <c r="D236" s="8" t="s">
        <v>7322</v>
      </c>
      <c r="E236" s="8" t="s">
        <v>7323</v>
      </c>
      <c r="F236" s="8" t="s">
        <v>7324</v>
      </c>
      <c r="G236" s="8"/>
      <c r="H236" s="8"/>
      <c r="I236" s="8"/>
      <c r="J236" s="8"/>
      <c r="K236" s="8"/>
      <c r="L236" s="8"/>
      <c r="M236" s="334" t="s">
        <v>63</v>
      </c>
      <c r="N236" s="333">
        <v>116.7492</v>
      </c>
      <c r="O236" s="8">
        <v>116.7492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7325</v>
      </c>
      <c r="C237" s="211" t="s">
        <v>1494</v>
      </c>
      <c r="D237" s="8" t="s">
        <v>7326</v>
      </c>
      <c r="E237" s="8" t="s">
        <v>7327</v>
      </c>
      <c r="F237" s="8" t="s">
        <v>7328</v>
      </c>
      <c r="G237" s="8"/>
      <c r="H237" s="8"/>
      <c r="I237" s="8"/>
      <c r="J237" s="8"/>
      <c r="K237" s="8"/>
      <c r="L237" s="8"/>
      <c r="M237" s="334" t="s">
        <v>63</v>
      </c>
      <c r="N237" s="333">
        <v>122.1504</v>
      </c>
      <c r="O237" s="8">
        <v>122.1504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7329</v>
      </c>
      <c r="C238" s="211" t="s">
        <v>1502</v>
      </c>
      <c r="D238" s="8" t="s">
        <v>7330</v>
      </c>
      <c r="E238" s="8" t="s">
        <v>7331</v>
      </c>
      <c r="F238" s="8" t="s">
        <v>7332</v>
      </c>
      <c r="G238" s="8"/>
      <c r="H238" s="8"/>
      <c r="I238" s="8"/>
      <c r="J238" s="8"/>
      <c r="K238" s="8"/>
      <c r="L238" s="8"/>
      <c r="M238" s="334" t="s">
        <v>63</v>
      </c>
      <c r="N238" s="333">
        <v>122.145</v>
      </c>
      <c r="O238" s="8">
        <v>122.145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7333</v>
      </c>
      <c r="C239" s="211" t="s">
        <v>1508</v>
      </c>
      <c r="D239" s="8" t="s">
        <v>7334</v>
      </c>
      <c r="E239" s="8" t="s">
        <v>7335</v>
      </c>
      <c r="F239" s="8" t="s">
        <v>7336</v>
      </c>
      <c r="G239" s="8"/>
      <c r="H239" s="8"/>
      <c r="I239" s="8"/>
      <c r="J239" s="8"/>
      <c r="K239" s="8"/>
      <c r="L239" s="8"/>
      <c r="M239" s="334" t="s">
        <v>63</v>
      </c>
      <c r="N239" s="333">
        <v>122.1422</v>
      </c>
      <c r="O239" s="8">
        <v>122.1422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7337</v>
      </c>
      <c r="C240" s="211" t="s">
        <v>1514</v>
      </c>
      <c r="D240" s="8" t="s">
        <v>7338</v>
      </c>
      <c r="E240" s="8" t="s">
        <v>7339</v>
      </c>
      <c r="F240" s="8" t="s">
        <v>7340</v>
      </c>
      <c r="G240" s="8"/>
      <c r="H240" s="8"/>
      <c r="I240" s="8"/>
      <c r="J240" s="8"/>
      <c r="K240" s="8"/>
      <c r="L240" s="8"/>
      <c r="M240" s="334" t="s">
        <v>63</v>
      </c>
      <c r="N240" s="333">
        <v>122.15649999999999</v>
      </c>
      <c r="O240" s="8">
        <v>122.15649999999999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7341</v>
      </c>
      <c r="C241" s="211" t="s">
        <v>1520</v>
      </c>
      <c r="D241" s="8" t="s">
        <v>7342</v>
      </c>
      <c r="E241" s="8" t="s">
        <v>7343</v>
      </c>
      <c r="F241" s="8" t="s">
        <v>7344</v>
      </c>
      <c r="G241" s="8"/>
      <c r="H241" s="8"/>
      <c r="I241" s="8"/>
      <c r="J241" s="8"/>
      <c r="K241" s="8"/>
      <c r="L241" s="8"/>
      <c r="M241" s="334" t="s">
        <v>63</v>
      </c>
      <c r="N241" s="333">
        <v>122.14</v>
      </c>
      <c r="O241" s="8">
        <v>122.14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7345</v>
      </c>
      <c r="C242" s="211" t="s">
        <v>1526</v>
      </c>
      <c r="D242" s="8" t="s">
        <v>7346</v>
      </c>
      <c r="E242" s="8" t="s">
        <v>7347</v>
      </c>
      <c r="F242" s="8" t="s">
        <v>7348</v>
      </c>
      <c r="G242" s="8"/>
      <c r="H242" s="8"/>
      <c r="I242" s="8"/>
      <c r="J242" s="8"/>
      <c r="K242" s="8"/>
      <c r="L242" s="8"/>
      <c r="M242" s="334" t="s">
        <v>63</v>
      </c>
      <c r="N242" s="333">
        <v>122.1484</v>
      </c>
      <c r="O242" s="8">
        <v>122.1484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7349</v>
      </c>
      <c r="C243" s="211" t="s">
        <v>1532</v>
      </c>
      <c r="D243" s="8" t="s">
        <v>7350</v>
      </c>
      <c r="E243" s="8" t="s">
        <v>7351</v>
      </c>
      <c r="F243" s="8" t="s">
        <v>7352</v>
      </c>
      <c r="G243" s="8"/>
      <c r="H243" s="8"/>
      <c r="I243" s="8"/>
      <c r="J243" s="8"/>
      <c r="K243" s="8"/>
      <c r="L243" s="8"/>
      <c r="M243" s="334" t="s">
        <v>63</v>
      </c>
      <c r="N243" s="333">
        <v>122.1559</v>
      </c>
      <c r="O243" s="8">
        <v>122.1559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7353</v>
      </c>
      <c r="C244" s="211" t="s">
        <v>1538</v>
      </c>
      <c r="D244" s="8" t="s">
        <v>7354</v>
      </c>
      <c r="E244" s="8" t="s">
        <v>7355</v>
      </c>
      <c r="F244" s="8" t="s">
        <v>7356</v>
      </c>
      <c r="G244" s="8"/>
      <c r="H244" s="8"/>
      <c r="I244" s="8"/>
      <c r="J244" s="8"/>
      <c r="K244" s="8"/>
      <c r="L244" s="8"/>
      <c r="M244" s="334" t="s">
        <v>63</v>
      </c>
      <c r="N244" s="333">
        <v>122.1444</v>
      </c>
      <c r="O244" s="8">
        <v>122.1444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7357</v>
      </c>
      <c r="C245" s="211" t="s">
        <v>1544</v>
      </c>
      <c r="D245" s="8" t="s">
        <v>7358</v>
      </c>
      <c r="E245" s="8" t="s">
        <v>7359</v>
      </c>
      <c r="F245" s="8" t="s">
        <v>7360</v>
      </c>
      <c r="G245" s="8"/>
      <c r="H245" s="8"/>
      <c r="I245" s="8"/>
      <c r="J245" s="8"/>
      <c r="K245" s="8"/>
      <c r="L245" s="8"/>
      <c r="M245" s="334" t="s">
        <v>63</v>
      </c>
      <c r="N245" s="333">
        <v>126.3258</v>
      </c>
      <c r="O245" s="8">
        <v>126.3258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7361</v>
      </c>
      <c r="C246" s="211" t="s">
        <v>1551</v>
      </c>
      <c r="D246" s="8" t="s">
        <v>7362</v>
      </c>
      <c r="E246" s="8" t="s">
        <v>7363</v>
      </c>
      <c r="F246" s="8" t="s">
        <v>7364</v>
      </c>
      <c r="G246" s="8"/>
      <c r="H246" s="8"/>
      <c r="I246" s="8"/>
      <c r="J246" s="8"/>
      <c r="K246" s="8"/>
      <c r="L246" s="8"/>
      <c r="M246" s="334" t="s">
        <v>63</v>
      </c>
      <c r="N246" s="333">
        <v>126.32640000000001</v>
      </c>
      <c r="O246" s="8">
        <v>126.32640000000001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7365</v>
      </c>
      <c r="C247" s="211" t="s">
        <v>1557</v>
      </c>
      <c r="D247" s="8" t="s">
        <v>7366</v>
      </c>
      <c r="E247" s="8" t="s">
        <v>7367</v>
      </c>
      <c r="F247" s="8" t="s">
        <v>7368</v>
      </c>
      <c r="G247" s="8"/>
      <c r="H247" s="8"/>
      <c r="I247" s="8"/>
      <c r="J247" s="8"/>
      <c r="K247" s="8"/>
      <c r="L247" s="8"/>
      <c r="M247" s="334" t="s">
        <v>63</v>
      </c>
      <c r="N247" s="333">
        <v>126.3691</v>
      </c>
      <c r="O247" s="8">
        <v>126.3691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7369</v>
      </c>
      <c r="C248" s="211" t="s">
        <v>1563</v>
      </c>
      <c r="D248" s="8" t="s">
        <v>7370</v>
      </c>
      <c r="E248" s="8" t="s">
        <v>7371</v>
      </c>
      <c r="F248" s="8" t="s">
        <v>7372</v>
      </c>
      <c r="G248" s="8"/>
      <c r="H248" s="8"/>
      <c r="I248" s="8"/>
      <c r="J248" s="8"/>
      <c r="K248" s="8"/>
      <c r="L248" s="8"/>
      <c r="M248" s="334" t="s">
        <v>63</v>
      </c>
      <c r="N248" s="333">
        <v>126.35299999999999</v>
      </c>
      <c r="O248" s="8">
        <v>126.35299999999999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7373</v>
      </c>
      <c r="C249" s="211" t="s">
        <v>1569</v>
      </c>
      <c r="D249" s="8" t="s">
        <v>7374</v>
      </c>
      <c r="E249" s="8" t="s">
        <v>7375</v>
      </c>
      <c r="F249" s="8" t="s">
        <v>7376</v>
      </c>
      <c r="G249" s="8"/>
      <c r="H249" s="8"/>
      <c r="I249" s="8"/>
      <c r="J249" s="8"/>
      <c r="K249" s="8"/>
      <c r="L249" s="8"/>
      <c r="M249" s="334" t="s">
        <v>63</v>
      </c>
      <c r="N249" s="333">
        <v>126.3441</v>
      </c>
      <c r="O249" s="8">
        <v>126.3441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7377</v>
      </c>
      <c r="C250" s="211" t="s">
        <v>1575</v>
      </c>
      <c r="D250" s="8" t="s">
        <v>7378</v>
      </c>
      <c r="E250" s="8" t="s">
        <v>7379</v>
      </c>
      <c r="F250" s="8" t="s">
        <v>7380</v>
      </c>
      <c r="G250" s="8"/>
      <c r="H250" s="8"/>
      <c r="I250" s="8"/>
      <c r="J250" s="8"/>
      <c r="K250" s="8"/>
      <c r="L250" s="8"/>
      <c r="M250" s="334" t="s">
        <v>63</v>
      </c>
      <c r="N250" s="333">
        <v>126.38249999999999</v>
      </c>
      <c r="O250" s="8">
        <v>126.38249999999999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7381</v>
      </c>
      <c r="C251" s="211" t="s">
        <v>1581</v>
      </c>
      <c r="D251" s="8" t="s">
        <v>7382</v>
      </c>
      <c r="E251" s="8" t="s">
        <v>7383</v>
      </c>
      <c r="F251" s="8" t="s">
        <v>7384</v>
      </c>
      <c r="G251" s="8"/>
      <c r="H251" s="8"/>
      <c r="I251" s="8"/>
      <c r="J251" s="8"/>
      <c r="K251" s="8"/>
      <c r="L251" s="8"/>
      <c r="M251" s="334" t="s">
        <v>63</v>
      </c>
      <c r="N251" s="333">
        <v>126.3562</v>
      </c>
      <c r="O251" s="8">
        <v>126.3562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7385</v>
      </c>
      <c r="C252" s="211" t="s">
        <v>1587</v>
      </c>
      <c r="D252" s="8" t="s">
        <v>7386</v>
      </c>
      <c r="E252" s="8" t="s">
        <v>7387</v>
      </c>
      <c r="F252" s="8" t="s">
        <v>7388</v>
      </c>
      <c r="G252" s="8"/>
      <c r="H252" s="8"/>
      <c r="I252" s="8"/>
      <c r="J252" s="8"/>
      <c r="K252" s="8"/>
      <c r="L252" s="8"/>
      <c r="M252" s="334" t="s">
        <v>63</v>
      </c>
      <c r="N252" s="333">
        <v>126.3608</v>
      </c>
      <c r="O252" s="8">
        <v>126.3608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7389</v>
      </c>
      <c r="C253" s="211" t="s">
        <v>1593</v>
      </c>
      <c r="D253" s="8" t="s">
        <v>7390</v>
      </c>
      <c r="E253" s="8" t="s">
        <v>7391</v>
      </c>
      <c r="F253" s="8" t="s">
        <v>7392</v>
      </c>
      <c r="G253" s="8"/>
      <c r="H253" s="8"/>
      <c r="I253" s="8"/>
      <c r="J253" s="8"/>
      <c r="K253" s="8"/>
      <c r="L253" s="8"/>
      <c r="M253" s="334" t="s">
        <v>63</v>
      </c>
      <c r="N253" s="333">
        <v>106.4415</v>
      </c>
      <c r="O253" s="8">
        <v>106.4415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7393</v>
      </c>
      <c r="C254" s="211" t="s">
        <v>1600</v>
      </c>
      <c r="D254" s="8" t="s">
        <v>7394</v>
      </c>
      <c r="E254" s="8" t="s">
        <v>7395</v>
      </c>
      <c r="F254" s="8" t="s">
        <v>7396</v>
      </c>
      <c r="G254" s="8"/>
      <c r="H254" s="8"/>
      <c r="I254" s="8"/>
      <c r="J254" s="8"/>
      <c r="K254" s="8"/>
      <c r="L254" s="8"/>
      <c r="M254" s="334" t="s">
        <v>63</v>
      </c>
      <c r="N254" s="333">
        <v>106.4579</v>
      </c>
      <c r="O254" s="8">
        <v>106.4579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7397</v>
      </c>
      <c r="C255" s="211" t="s">
        <v>1606</v>
      </c>
      <c r="D255" s="8" t="s">
        <v>7398</v>
      </c>
      <c r="E255" s="8" t="s">
        <v>7399</v>
      </c>
      <c r="F255" s="8" t="s">
        <v>7400</v>
      </c>
      <c r="G255" s="8"/>
      <c r="H255" s="8"/>
      <c r="I255" s="8"/>
      <c r="J255" s="8"/>
      <c r="K255" s="8"/>
      <c r="L255" s="8"/>
      <c r="M255" s="334" t="s">
        <v>63</v>
      </c>
      <c r="N255" s="333">
        <v>106.4576</v>
      </c>
      <c r="O255" s="8">
        <v>106.4576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7401</v>
      </c>
      <c r="C256" s="211" t="s">
        <v>1612</v>
      </c>
      <c r="D256" s="8" t="s">
        <v>7402</v>
      </c>
      <c r="E256" s="8" t="s">
        <v>7403</v>
      </c>
      <c r="F256" s="8" t="s">
        <v>7404</v>
      </c>
      <c r="G256" s="8"/>
      <c r="H256" s="8"/>
      <c r="I256" s="8"/>
      <c r="J256" s="8"/>
      <c r="K256" s="8"/>
      <c r="L256" s="8"/>
      <c r="M256" s="334" t="s">
        <v>63</v>
      </c>
      <c r="N256" s="333">
        <v>106.44540000000001</v>
      </c>
      <c r="O256" s="8">
        <v>106.44540000000001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7405</v>
      </c>
      <c r="C257" s="211" t="s">
        <v>1618</v>
      </c>
      <c r="D257" s="8" t="s">
        <v>7406</v>
      </c>
      <c r="E257" s="8" t="s">
        <v>7407</v>
      </c>
      <c r="F257" s="8" t="s">
        <v>7408</v>
      </c>
      <c r="G257" s="8"/>
      <c r="H257" s="8"/>
      <c r="I257" s="8"/>
      <c r="J257" s="8"/>
      <c r="K257" s="8"/>
      <c r="L257" s="8"/>
      <c r="M257" s="334" t="s">
        <v>63</v>
      </c>
      <c r="N257" s="333">
        <v>106.45399999999999</v>
      </c>
      <c r="O257" s="8">
        <v>106.45399999999999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7409</v>
      </c>
      <c r="C258" s="211" t="s">
        <v>1624</v>
      </c>
      <c r="D258" s="8" t="s">
        <v>7410</v>
      </c>
      <c r="E258" s="8" t="s">
        <v>7411</v>
      </c>
      <c r="F258" s="8" t="s">
        <v>7412</v>
      </c>
      <c r="G258" s="8"/>
      <c r="H258" s="8"/>
      <c r="I258" s="8"/>
      <c r="J258" s="8"/>
      <c r="K258" s="8"/>
      <c r="L258" s="8"/>
      <c r="M258" s="334" t="s">
        <v>63</v>
      </c>
      <c r="N258" s="333">
        <v>106.443</v>
      </c>
      <c r="O258" s="8">
        <v>106.443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7413</v>
      </c>
      <c r="C259" s="211" t="s">
        <v>1630</v>
      </c>
      <c r="D259" s="8" t="s">
        <v>7414</v>
      </c>
      <c r="E259" s="8" t="s">
        <v>7415</v>
      </c>
      <c r="F259" s="8" t="s">
        <v>7416</v>
      </c>
      <c r="G259" s="8"/>
      <c r="H259" s="8"/>
      <c r="I259" s="8"/>
      <c r="J259" s="8"/>
      <c r="K259" s="8"/>
      <c r="L259" s="8"/>
      <c r="M259" s="334" t="s">
        <v>63</v>
      </c>
      <c r="N259" s="333">
        <v>106.45010000000001</v>
      </c>
      <c r="O259" s="8">
        <v>106.45010000000001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7417</v>
      </c>
      <c r="C260" s="211" t="s">
        <v>1636</v>
      </c>
      <c r="D260" s="8" t="s">
        <v>7418</v>
      </c>
      <c r="E260" s="8" t="s">
        <v>7419</v>
      </c>
      <c r="F260" s="8" t="s">
        <v>7420</v>
      </c>
      <c r="G260" s="8"/>
      <c r="H260" s="8"/>
      <c r="I260" s="8"/>
      <c r="J260" s="8"/>
      <c r="K260" s="8"/>
      <c r="L260" s="8"/>
      <c r="M260" s="334" t="s">
        <v>63</v>
      </c>
      <c r="N260" s="333">
        <v>106.453</v>
      </c>
      <c r="O260" s="8">
        <v>106.453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7421</v>
      </c>
      <c r="C261" s="211" t="s">
        <v>1642</v>
      </c>
      <c r="D261" s="8" t="s">
        <v>7422</v>
      </c>
      <c r="E261" s="8" t="s">
        <v>7423</v>
      </c>
      <c r="F261" s="8" t="s">
        <v>7424</v>
      </c>
      <c r="G261" s="8"/>
      <c r="H261" s="8"/>
      <c r="I261" s="8"/>
      <c r="J261" s="8"/>
      <c r="K261" s="8"/>
      <c r="L261" s="8"/>
      <c r="M261" s="334" t="s">
        <v>63</v>
      </c>
      <c r="N261" s="333">
        <v>123.62220000000001</v>
      </c>
      <c r="O261" s="8">
        <v>123.62220000000001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7425</v>
      </c>
      <c r="C262" s="211" t="s">
        <v>1649</v>
      </c>
      <c r="D262" s="8" t="s">
        <v>7426</v>
      </c>
      <c r="E262" s="8" t="s">
        <v>7427</v>
      </c>
      <c r="F262" s="8" t="s">
        <v>7428</v>
      </c>
      <c r="G262" s="8"/>
      <c r="H262" s="8"/>
      <c r="I262" s="8"/>
      <c r="J262" s="8"/>
      <c r="K262" s="8"/>
      <c r="L262" s="8"/>
      <c r="M262" s="334" t="s">
        <v>63</v>
      </c>
      <c r="N262" s="333">
        <v>123.6716</v>
      </c>
      <c r="O262" s="8">
        <v>123.6716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7429</v>
      </c>
      <c r="C263" s="211" t="s">
        <v>1655</v>
      </c>
      <c r="D263" s="8" t="s">
        <v>7430</v>
      </c>
      <c r="E263" s="8" t="s">
        <v>7431</v>
      </c>
      <c r="F263" s="8" t="s">
        <v>7432</v>
      </c>
      <c r="G263" s="8"/>
      <c r="H263" s="8"/>
      <c r="I263" s="8"/>
      <c r="J263" s="8"/>
      <c r="K263" s="8"/>
      <c r="L263" s="8"/>
      <c r="M263" s="334" t="s">
        <v>63</v>
      </c>
      <c r="N263" s="333">
        <v>123.64790000000001</v>
      </c>
      <c r="O263" s="8">
        <v>123.64790000000001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7433</v>
      </c>
      <c r="C264" s="211" t="s">
        <v>1661</v>
      </c>
      <c r="D264" s="8" t="s">
        <v>7434</v>
      </c>
      <c r="E264" s="8" t="s">
        <v>7435</v>
      </c>
      <c r="F264" s="8" t="s">
        <v>7436</v>
      </c>
      <c r="G264" s="8"/>
      <c r="H264" s="8"/>
      <c r="I264" s="8"/>
      <c r="J264" s="8"/>
      <c r="K264" s="8"/>
      <c r="L264" s="8"/>
      <c r="M264" s="334" t="s">
        <v>63</v>
      </c>
      <c r="N264" s="333">
        <v>123.6512</v>
      </c>
      <c r="O264" s="8">
        <v>123.6512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7437</v>
      </c>
      <c r="C265" s="211" t="s">
        <v>1667</v>
      </c>
      <c r="D265" s="8" t="s">
        <v>7438</v>
      </c>
      <c r="E265" s="8" t="s">
        <v>7439</v>
      </c>
      <c r="F265" s="8" t="s">
        <v>7440</v>
      </c>
      <c r="G265" s="8"/>
      <c r="H265" s="8"/>
      <c r="I265" s="8"/>
      <c r="J265" s="8"/>
      <c r="K265" s="8"/>
      <c r="L265" s="8"/>
      <c r="M265" s="334" t="s">
        <v>63</v>
      </c>
      <c r="N265" s="333">
        <v>123.6708</v>
      </c>
      <c r="O265" s="8">
        <v>123.6708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7441</v>
      </c>
      <c r="C266" s="211" t="s">
        <v>1673</v>
      </c>
      <c r="D266" s="8" t="s">
        <v>7442</v>
      </c>
      <c r="E266" s="8" t="s">
        <v>7443</v>
      </c>
      <c r="F266" s="8" t="s">
        <v>7444</v>
      </c>
      <c r="G266" s="8"/>
      <c r="H266" s="8"/>
      <c r="I266" s="8"/>
      <c r="J266" s="8"/>
      <c r="K266" s="8"/>
      <c r="L266" s="8"/>
      <c r="M266" s="334" t="s">
        <v>63</v>
      </c>
      <c r="N266" s="333">
        <v>123.6576</v>
      </c>
      <c r="O266" s="8">
        <v>123.6576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7445</v>
      </c>
      <c r="C267" s="211" t="s">
        <v>1679</v>
      </c>
      <c r="D267" s="8" t="s">
        <v>7446</v>
      </c>
      <c r="E267" s="8" t="s">
        <v>7447</v>
      </c>
      <c r="F267" s="8" t="s">
        <v>7448</v>
      </c>
      <c r="G267" s="8"/>
      <c r="H267" s="8"/>
      <c r="I267" s="8"/>
      <c r="J267" s="8"/>
      <c r="K267" s="8"/>
      <c r="L267" s="8"/>
      <c r="M267" s="334" t="s">
        <v>63</v>
      </c>
      <c r="N267" s="333">
        <v>123.6641</v>
      </c>
      <c r="O267" s="8">
        <v>123.6641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7449</v>
      </c>
      <c r="C268" s="211" t="s">
        <v>1685</v>
      </c>
      <c r="D268" s="8" t="s">
        <v>7450</v>
      </c>
      <c r="E268" s="8" t="s">
        <v>7451</v>
      </c>
      <c r="F268" s="8" t="s">
        <v>7452</v>
      </c>
      <c r="G268" s="8"/>
      <c r="H268" s="8"/>
      <c r="I268" s="8"/>
      <c r="J268" s="8"/>
      <c r="K268" s="8"/>
      <c r="L268" s="8"/>
      <c r="M268" s="334" t="s">
        <v>63</v>
      </c>
      <c r="N268" s="333">
        <v>123.6708</v>
      </c>
      <c r="O268" s="8">
        <v>123.6708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7453</v>
      </c>
      <c r="C269" s="211" t="s">
        <v>1691</v>
      </c>
      <c r="D269" s="8" t="s">
        <v>7454</v>
      </c>
      <c r="E269" s="8" t="s">
        <v>7455</v>
      </c>
      <c r="F269" s="8" t="s">
        <v>7456</v>
      </c>
      <c r="G269" s="8"/>
      <c r="H269" s="8"/>
      <c r="I269" s="8"/>
      <c r="J269" s="8"/>
      <c r="K269" s="8"/>
      <c r="L269" s="8"/>
      <c r="M269" s="334" t="s">
        <v>63</v>
      </c>
      <c r="N269" s="333">
        <v>117.0647</v>
      </c>
      <c r="O269" s="8">
        <v>117.0647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7457</v>
      </c>
      <c r="C270" s="211" t="s">
        <v>1698</v>
      </c>
      <c r="D270" s="8" t="s">
        <v>7458</v>
      </c>
      <c r="E270" s="8" t="s">
        <v>7459</v>
      </c>
      <c r="F270" s="8" t="s">
        <v>7460</v>
      </c>
      <c r="G270" s="8"/>
      <c r="H270" s="8"/>
      <c r="I270" s="8"/>
      <c r="J270" s="8"/>
      <c r="K270" s="8"/>
      <c r="L270" s="8"/>
      <c r="M270" s="334" t="s">
        <v>63</v>
      </c>
      <c r="N270" s="333">
        <v>117.0556</v>
      </c>
      <c r="O270" s="8">
        <v>117.0556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7461</v>
      </c>
      <c r="C271" s="211" t="s">
        <v>1704</v>
      </c>
      <c r="D271" s="8" t="s">
        <v>7462</v>
      </c>
      <c r="E271" s="8" t="s">
        <v>7463</v>
      </c>
      <c r="F271" s="8" t="s">
        <v>7464</v>
      </c>
      <c r="G271" s="8"/>
      <c r="H271" s="8"/>
      <c r="I271" s="8"/>
      <c r="J271" s="8"/>
      <c r="K271" s="8"/>
      <c r="L271" s="8"/>
      <c r="M271" s="334" t="s">
        <v>63</v>
      </c>
      <c r="N271" s="333">
        <v>117.0457</v>
      </c>
      <c r="O271" s="8">
        <v>117.0457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7465</v>
      </c>
      <c r="C272" s="211" t="s">
        <v>1710</v>
      </c>
      <c r="D272" s="8" t="s">
        <v>7466</v>
      </c>
      <c r="E272" s="8" t="s">
        <v>7467</v>
      </c>
      <c r="F272" s="8" t="s">
        <v>7468</v>
      </c>
      <c r="G272" s="8"/>
      <c r="H272" s="8"/>
      <c r="I272" s="8"/>
      <c r="J272" s="8"/>
      <c r="K272" s="8"/>
      <c r="L272" s="8"/>
      <c r="M272" s="334" t="s">
        <v>63</v>
      </c>
      <c r="N272" s="333">
        <v>117.0718</v>
      </c>
      <c r="O272" s="8">
        <v>117.0718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7469</v>
      </c>
      <c r="C273" s="211" t="s">
        <v>1716</v>
      </c>
      <c r="D273" s="8" t="s">
        <v>7470</v>
      </c>
      <c r="E273" s="8" t="s">
        <v>7471</v>
      </c>
      <c r="F273" s="8" t="s">
        <v>7472</v>
      </c>
      <c r="G273" s="8"/>
      <c r="H273" s="8"/>
      <c r="I273" s="8"/>
      <c r="J273" s="8"/>
      <c r="K273" s="8"/>
      <c r="L273" s="8"/>
      <c r="M273" s="334" t="s">
        <v>63</v>
      </c>
      <c r="N273" s="333">
        <v>117.0729</v>
      </c>
      <c r="O273" s="8">
        <v>117.0729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7473</v>
      </c>
      <c r="C274" s="211" t="s">
        <v>1722</v>
      </c>
      <c r="D274" s="8" t="s">
        <v>7474</v>
      </c>
      <c r="E274" s="8" t="s">
        <v>7475</v>
      </c>
      <c r="F274" s="8" t="s">
        <v>7476</v>
      </c>
      <c r="G274" s="8"/>
      <c r="H274" s="8"/>
      <c r="I274" s="8"/>
      <c r="J274" s="8"/>
      <c r="K274" s="8"/>
      <c r="L274" s="8"/>
      <c r="M274" s="334" t="s">
        <v>63</v>
      </c>
      <c r="N274" s="333">
        <v>117.0198</v>
      </c>
      <c r="O274" s="8">
        <v>117.0198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7477</v>
      </c>
      <c r="C275" s="211" t="s">
        <v>1728</v>
      </c>
      <c r="D275" s="8" t="s">
        <v>7478</v>
      </c>
      <c r="E275" s="8" t="s">
        <v>7479</v>
      </c>
      <c r="F275" s="8" t="s">
        <v>7480</v>
      </c>
      <c r="G275" s="8"/>
      <c r="H275" s="8"/>
      <c r="I275" s="8"/>
      <c r="J275" s="8"/>
      <c r="K275" s="8"/>
      <c r="L275" s="8"/>
      <c r="M275" s="334" t="s">
        <v>63</v>
      </c>
      <c r="N275" s="333">
        <v>117.0549</v>
      </c>
      <c r="O275" s="8">
        <v>117.0549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7481</v>
      </c>
      <c r="C276" s="211" t="s">
        <v>1734</v>
      </c>
      <c r="D276" s="8" t="s">
        <v>7482</v>
      </c>
      <c r="E276" s="8" t="s">
        <v>7483</v>
      </c>
      <c r="F276" s="8" t="s">
        <v>7484</v>
      </c>
      <c r="G276" s="8"/>
      <c r="H276" s="8"/>
      <c r="I276" s="8"/>
      <c r="J276" s="8"/>
      <c r="K276" s="8"/>
      <c r="L276" s="8"/>
      <c r="M276" s="334" t="s">
        <v>63</v>
      </c>
      <c r="N276" s="333">
        <v>117.0561</v>
      </c>
      <c r="O276" s="8">
        <v>117.0561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7485</v>
      </c>
      <c r="C277" s="211" t="s">
        <v>1740</v>
      </c>
      <c r="D277" s="8" t="s">
        <v>7486</v>
      </c>
      <c r="E277" s="8" t="s">
        <v>7487</v>
      </c>
      <c r="F277" s="8" t="s">
        <v>7488</v>
      </c>
      <c r="G277" s="8"/>
      <c r="H277" s="8"/>
      <c r="I277" s="8"/>
      <c r="J277" s="8"/>
      <c r="K277" s="8"/>
      <c r="L277" s="8"/>
      <c r="M277" s="334" t="s">
        <v>63</v>
      </c>
      <c r="N277" s="333">
        <v>100.0547</v>
      </c>
      <c r="O277" s="8">
        <v>100.0547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7489</v>
      </c>
      <c r="C278" s="211" t="s">
        <v>1747</v>
      </c>
      <c r="D278" s="8" t="s">
        <v>7490</v>
      </c>
      <c r="E278" s="8" t="s">
        <v>7491</v>
      </c>
      <c r="F278" s="8" t="s">
        <v>7492</v>
      </c>
      <c r="G278" s="8"/>
      <c r="H278" s="8"/>
      <c r="I278" s="8"/>
      <c r="J278" s="8"/>
      <c r="K278" s="8"/>
      <c r="L278" s="8"/>
      <c r="M278" s="334" t="s">
        <v>63</v>
      </c>
      <c r="N278" s="333">
        <v>100.0412</v>
      </c>
      <c r="O278" s="8">
        <v>100.0412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7493</v>
      </c>
      <c r="C279" s="211" t="s">
        <v>1753</v>
      </c>
      <c r="D279" s="8" t="s">
        <v>7494</v>
      </c>
      <c r="E279" s="8" t="s">
        <v>7495</v>
      </c>
      <c r="F279" s="8" t="s">
        <v>7496</v>
      </c>
      <c r="G279" s="8"/>
      <c r="H279" s="8"/>
      <c r="I279" s="8"/>
      <c r="J279" s="8"/>
      <c r="K279" s="8"/>
      <c r="L279" s="8"/>
      <c r="M279" s="334" t="s">
        <v>63</v>
      </c>
      <c r="N279" s="333">
        <v>100.0568</v>
      </c>
      <c r="O279" s="8">
        <v>100.0568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7497</v>
      </c>
      <c r="C280" s="211" t="s">
        <v>1759</v>
      </c>
      <c r="D280" s="8" t="s">
        <v>7498</v>
      </c>
      <c r="E280" s="8" t="s">
        <v>7499</v>
      </c>
      <c r="F280" s="8" t="s">
        <v>7500</v>
      </c>
      <c r="G280" s="8"/>
      <c r="H280" s="8"/>
      <c r="I280" s="8"/>
      <c r="J280" s="8"/>
      <c r="K280" s="8"/>
      <c r="L280" s="8"/>
      <c r="M280" s="334" t="s">
        <v>63</v>
      </c>
      <c r="N280" s="333">
        <v>100.04559999999999</v>
      </c>
      <c r="O280" s="8">
        <v>100.04559999999999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7501</v>
      </c>
      <c r="C281" s="211" t="s">
        <v>1765</v>
      </c>
      <c r="D281" s="8" t="s">
        <v>7502</v>
      </c>
      <c r="E281" s="8" t="s">
        <v>7503</v>
      </c>
      <c r="F281" s="8" t="s">
        <v>7504</v>
      </c>
      <c r="G281" s="8"/>
      <c r="H281" s="8"/>
      <c r="I281" s="8"/>
      <c r="J281" s="8"/>
      <c r="K281" s="8"/>
      <c r="L281" s="8"/>
      <c r="M281" s="334" t="s">
        <v>63</v>
      </c>
      <c r="N281" s="333">
        <v>100.041</v>
      </c>
      <c r="O281" s="8">
        <v>100.041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7505</v>
      </c>
      <c r="C282" s="211" t="s">
        <v>1771</v>
      </c>
      <c r="D282" s="8" t="s">
        <v>7506</v>
      </c>
      <c r="E282" s="8" t="s">
        <v>7507</v>
      </c>
      <c r="F282" s="8" t="s">
        <v>7508</v>
      </c>
      <c r="G282" s="8"/>
      <c r="H282" s="8"/>
      <c r="I282" s="8"/>
      <c r="J282" s="8"/>
      <c r="K282" s="8"/>
      <c r="L282" s="8"/>
      <c r="M282" s="334" t="s">
        <v>63</v>
      </c>
      <c r="N282" s="333">
        <v>100.0596</v>
      </c>
      <c r="O282" s="8">
        <v>100.0596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7509</v>
      </c>
      <c r="C283" s="211" t="s">
        <v>1777</v>
      </c>
      <c r="D283" s="8" t="s">
        <v>7510</v>
      </c>
      <c r="E283" s="8" t="s">
        <v>7511</v>
      </c>
      <c r="F283" s="8" t="s">
        <v>7512</v>
      </c>
      <c r="G283" s="8"/>
      <c r="H283" s="8"/>
      <c r="I283" s="8"/>
      <c r="J283" s="8"/>
      <c r="K283" s="8"/>
      <c r="L283" s="8"/>
      <c r="M283" s="334" t="s">
        <v>63</v>
      </c>
      <c r="N283" s="333">
        <v>100.0544</v>
      </c>
      <c r="O283" s="8">
        <v>100.0544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7513</v>
      </c>
      <c r="C284" s="211" t="s">
        <v>1783</v>
      </c>
      <c r="D284" s="8" t="s">
        <v>7514</v>
      </c>
      <c r="E284" s="8" t="s">
        <v>7515</v>
      </c>
      <c r="F284" s="8" t="s">
        <v>7516</v>
      </c>
      <c r="G284" s="8"/>
      <c r="H284" s="8"/>
      <c r="I284" s="8"/>
      <c r="J284" s="8"/>
      <c r="K284" s="8"/>
      <c r="L284" s="8"/>
      <c r="M284" s="334" t="s">
        <v>63</v>
      </c>
      <c r="N284" s="333">
        <v>100.0596</v>
      </c>
      <c r="O284" s="8">
        <v>100.0596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7517</v>
      </c>
      <c r="C285" s="211" t="s">
        <v>1789</v>
      </c>
      <c r="D285" s="8" t="s">
        <v>7518</v>
      </c>
      <c r="E285" s="8" t="s">
        <v>7519</v>
      </c>
      <c r="F285" s="8" t="s">
        <v>7520</v>
      </c>
      <c r="G285" s="8"/>
      <c r="H285" s="8"/>
      <c r="I285" s="8"/>
      <c r="J285" s="8"/>
      <c r="K285" s="8"/>
      <c r="L285" s="8"/>
      <c r="M285" s="334" t="s">
        <v>63</v>
      </c>
      <c r="N285" s="333">
        <v>143.24459999999999</v>
      </c>
      <c r="O285" s="8">
        <v>143.24459999999999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7521</v>
      </c>
      <c r="C286" s="211" t="s">
        <v>1796</v>
      </c>
      <c r="D286" s="8" t="s">
        <v>7522</v>
      </c>
      <c r="E286" s="8" t="s">
        <v>7523</v>
      </c>
      <c r="F286" s="8" t="s">
        <v>7524</v>
      </c>
      <c r="G286" s="8"/>
      <c r="H286" s="8"/>
      <c r="I286" s="8"/>
      <c r="J286" s="8"/>
      <c r="K286" s="8"/>
      <c r="L286" s="8"/>
      <c r="M286" s="334" t="s">
        <v>63</v>
      </c>
      <c r="N286" s="333">
        <v>143.2603</v>
      </c>
      <c r="O286" s="8">
        <v>143.2603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7525</v>
      </c>
      <c r="C287" s="211" t="s">
        <v>1802</v>
      </c>
      <c r="D287" s="8" t="s">
        <v>7526</v>
      </c>
      <c r="E287" s="8" t="s">
        <v>7527</v>
      </c>
      <c r="F287" s="8" t="s">
        <v>7528</v>
      </c>
      <c r="G287" s="8"/>
      <c r="H287" s="8"/>
      <c r="I287" s="8"/>
      <c r="J287" s="8"/>
      <c r="K287" s="8"/>
      <c r="L287" s="8"/>
      <c r="M287" s="334" t="s">
        <v>63</v>
      </c>
      <c r="N287" s="333">
        <v>143.25110000000001</v>
      </c>
      <c r="O287" s="8">
        <v>143.25110000000001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7529</v>
      </c>
      <c r="C288" s="211" t="s">
        <v>1808</v>
      </c>
      <c r="D288" s="8" t="s">
        <v>7530</v>
      </c>
      <c r="E288" s="8" t="s">
        <v>7531</v>
      </c>
      <c r="F288" s="8" t="s">
        <v>7532</v>
      </c>
      <c r="G288" s="8"/>
      <c r="H288" s="8"/>
      <c r="I288" s="8"/>
      <c r="J288" s="8"/>
      <c r="K288" s="8"/>
      <c r="L288" s="8"/>
      <c r="M288" s="334" t="s">
        <v>63</v>
      </c>
      <c r="N288" s="333">
        <v>143.22200000000001</v>
      </c>
      <c r="O288" s="8">
        <v>143.22200000000001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7533</v>
      </c>
      <c r="C289" s="211" t="s">
        <v>1814</v>
      </c>
      <c r="D289" s="8" t="s">
        <v>7534</v>
      </c>
      <c r="E289" s="8" t="s">
        <v>7535</v>
      </c>
      <c r="F289" s="8" t="s">
        <v>7536</v>
      </c>
      <c r="G289" s="8"/>
      <c r="H289" s="8"/>
      <c r="I289" s="8"/>
      <c r="J289" s="8"/>
      <c r="K289" s="8"/>
      <c r="L289" s="8"/>
      <c r="M289" s="334" t="s">
        <v>63</v>
      </c>
      <c r="N289" s="333">
        <v>143.24850000000001</v>
      </c>
      <c r="O289" s="8">
        <v>143.24850000000001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7537</v>
      </c>
      <c r="C290" s="211" t="s">
        <v>1820</v>
      </c>
      <c r="D290" s="8" t="s">
        <v>7538</v>
      </c>
      <c r="E290" s="8" t="s">
        <v>7539</v>
      </c>
      <c r="F290" s="8" t="s">
        <v>7540</v>
      </c>
      <c r="G290" s="8"/>
      <c r="H290" s="8"/>
      <c r="I290" s="8"/>
      <c r="J290" s="8"/>
      <c r="K290" s="8"/>
      <c r="L290" s="8"/>
      <c r="M290" s="334" t="s">
        <v>63</v>
      </c>
      <c r="N290" s="333">
        <v>143.2533</v>
      </c>
      <c r="O290" s="8">
        <v>143.2533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7541</v>
      </c>
      <c r="C291" s="211" t="s">
        <v>1826</v>
      </c>
      <c r="D291" s="8" t="s">
        <v>7542</v>
      </c>
      <c r="E291" s="8" t="s">
        <v>7543</v>
      </c>
      <c r="F291" s="8" t="s">
        <v>7544</v>
      </c>
      <c r="G291" s="8"/>
      <c r="H291" s="8"/>
      <c r="I291" s="8"/>
      <c r="J291" s="8"/>
      <c r="K291" s="8"/>
      <c r="L291" s="8"/>
      <c r="M291" s="334" t="s">
        <v>63</v>
      </c>
      <c r="N291" s="333">
        <v>143.26070000000001</v>
      </c>
      <c r="O291" s="8">
        <v>143.26070000000001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7545</v>
      </c>
      <c r="C292" s="211" t="s">
        <v>1832</v>
      </c>
      <c r="D292" s="8" t="s">
        <v>7546</v>
      </c>
      <c r="E292" s="8" t="s">
        <v>7547</v>
      </c>
      <c r="F292" s="8" t="s">
        <v>7548</v>
      </c>
      <c r="G292" s="8"/>
      <c r="H292" s="8"/>
      <c r="I292" s="8"/>
      <c r="J292" s="8"/>
      <c r="K292" s="8"/>
      <c r="L292" s="8"/>
      <c r="M292" s="334" t="s">
        <v>63</v>
      </c>
      <c r="N292" s="333">
        <v>143.2423</v>
      </c>
      <c r="O292" s="8">
        <v>143.2423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7549</v>
      </c>
      <c r="C293" s="211" t="s">
        <v>1838</v>
      </c>
      <c r="D293" s="8" t="s">
        <v>7550</v>
      </c>
      <c r="E293" s="8" t="s">
        <v>7551</v>
      </c>
      <c r="F293" s="8" t="s">
        <v>7552</v>
      </c>
      <c r="G293" s="8"/>
      <c r="H293" s="8"/>
      <c r="I293" s="8"/>
      <c r="J293" s="8"/>
      <c r="K293" s="8"/>
      <c r="L293" s="8"/>
      <c r="M293" s="334" t="s">
        <v>63</v>
      </c>
      <c r="N293" s="333">
        <v>253.5565</v>
      </c>
      <c r="O293" s="8">
        <v>253.5565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7553</v>
      </c>
      <c r="C294" s="211" t="s">
        <v>1845</v>
      </c>
      <c r="D294" s="8" t="s">
        <v>7554</v>
      </c>
      <c r="E294" s="8" t="s">
        <v>7555</v>
      </c>
      <c r="F294" s="8" t="s">
        <v>7556</v>
      </c>
      <c r="G294" s="8"/>
      <c r="H294" s="8"/>
      <c r="I294" s="8"/>
      <c r="J294" s="8"/>
      <c r="K294" s="8"/>
      <c r="L294" s="8"/>
      <c r="M294" s="334" t="s">
        <v>63</v>
      </c>
      <c r="N294" s="333">
        <v>253.55529999999999</v>
      </c>
      <c r="O294" s="8">
        <v>253.55529999999999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7557</v>
      </c>
      <c r="C295" s="211" t="s">
        <v>1851</v>
      </c>
      <c r="D295" s="8" t="s">
        <v>7558</v>
      </c>
      <c r="E295" s="8" t="s">
        <v>7559</v>
      </c>
      <c r="F295" s="8" t="s">
        <v>7560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7561</v>
      </c>
      <c r="C296" s="211" t="s">
        <v>1857</v>
      </c>
      <c r="D296" s="8" t="s">
        <v>7562</v>
      </c>
      <c r="E296" s="8" t="s">
        <v>7563</v>
      </c>
      <c r="F296" s="8" t="s">
        <v>7564</v>
      </c>
      <c r="G296" s="8"/>
      <c r="H296" s="8"/>
      <c r="I296" s="8"/>
      <c r="J296" s="8"/>
      <c r="K296" s="8"/>
      <c r="L296" s="8"/>
      <c r="M296" s="334" t="s">
        <v>63</v>
      </c>
      <c r="N296" s="333">
        <v>253.55359999999999</v>
      </c>
      <c r="O296" s="8">
        <v>253.55359999999999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7565</v>
      </c>
      <c r="C297" s="211" t="s">
        <v>1863</v>
      </c>
      <c r="D297" s="8" t="s">
        <v>7566</v>
      </c>
      <c r="E297" s="8" t="s">
        <v>7567</v>
      </c>
      <c r="F297" s="8" t="s">
        <v>7568</v>
      </c>
      <c r="G297" s="8"/>
      <c r="H297" s="8"/>
      <c r="I297" s="8"/>
      <c r="J297" s="8"/>
      <c r="K297" s="8"/>
      <c r="L297" s="8"/>
      <c r="M297" s="334" t="s">
        <v>63</v>
      </c>
      <c r="N297" s="333">
        <v>253.55670000000001</v>
      </c>
      <c r="O297" s="8">
        <v>253.55670000000001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7569</v>
      </c>
      <c r="C298" s="211" t="s">
        <v>1869</v>
      </c>
      <c r="D298" s="8" t="s">
        <v>7570</v>
      </c>
      <c r="E298" s="8" t="s">
        <v>7571</v>
      </c>
      <c r="F298" s="8" t="s">
        <v>7572</v>
      </c>
      <c r="G298" s="8"/>
      <c r="H298" s="8"/>
      <c r="I298" s="8"/>
      <c r="J298" s="8"/>
      <c r="K298" s="8"/>
      <c r="L298" s="8"/>
      <c r="M298" s="334" t="s">
        <v>63</v>
      </c>
      <c r="N298" s="333">
        <v>253.5591</v>
      </c>
      <c r="O298" s="8">
        <v>253.5591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7573</v>
      </c>
      <c r="C299" s="211" t="s">
        <v>1875</v>
      </c>
      <c r="D299" s="8" t="s">
        <v>7574</v>
      </c>
      <c r="E299" s="8" t="s">
        <v>7575</v>
      </c>
      <c r="F299" s="8" t="s">
        <v>7576</v>
      </c>
      <c r="G299" s="8"/>
      <c r="H299" s="8"/>
      <c r="I299" s="8"/>
      <c r="J299" s="8"/>
      <c r="K299" s="8"/>
      <c r="L299" s="8"/>
      <c r="M299" s="334" t="s">
        <v>63</v>
      </c>
      <c r="N299" s="333">
        <v>253.54220000000001</v>
      </c>
      <c r="O299" s="8">
        <v>253.54220000000001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7577</v>
      </c>
      <c r="C300" s="211" t="s">
        <v>1881</v>
      </c>
      <c r="D300" s="8" t="s">
        <v>7578</v>
      </c>
      <c r="E300" s="8" t="s">
        <v>7579</v>
      </c>
      <c r="F300" s="8" t="s">
        <v>7580</v>
      </c>
      <c r="G300" s="8"/>
      <c r="H300" s="8"/>
      <c r="I300" s="8"/>
      <c r="J300" s="8"/>
      <c r="K300" s="8"/>
      <c r="L300" s="8"/>
      <c r="M300" s="334" t="s">
        <v>63</v>
      </c>
      <c r="N300" s="333">
        <v>253.54060000000001</v>
      </c>
      <c r="O300" s="8">
        <v>253.54060000000001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7581</v>
      </c>
      <c r="C301" s="211" t="s">
        <v>1887</v>
      </c>
      <c r="D301" s="8" t="s">
        <v>7582</v>
      </c>
      <c r="E301" s="8" t="s">
        <v>7583</v>
      </c>
      <c r="F301" s="8" t="s">
        <v>7584</v>
      </c>
      <c r="G301" s="8"/>
      <c r="H301" s="8"/>
      <c r="I301" s="8"/>
      <c r="J301" s="8"/>
      <c r="K301" s="8"/>
      <c r="L301" s="8"/>
      <c r="M301" s="334" t="s">
        <v>63</v>
      </c>
      <c r="N301" s="333">
        <v>131.93809999999999</v>
      </c>
      <c r="O301" s="8">
        <v>131.93809999999999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7585</v>
      </c>
      <c r="C302" s="211" t="s">
        <v>1894</v>
      </c>
      <c r="D302" s="8" t="s">
        <v>7586</v>
      </c>
      <c r="E302" s="8" t="s">
        <v>7587</v>
      </c>
      <c r="F302" s="8" t="s">
        <v>7588</v>
      </c>
      <c r="G302" s="8"/>
      <c r="H302" s="8"/>
      <c r="I302" s="8"/>
      <c r="J302" s="8"/>
      <c r="K302" s="8"/>
      <c r="L302" s="8"/>
      <c r="M302" s="334" t="s">
        <v>63</v>
      </c>
      <c r="N302" s="333">
        <v>131.95150000000001</v>
      </c>
      <c r="O302" s="8">
        <v>131.95150000000001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7589</v>
      </c>
      <c r="C303" s="211" t="s">
        <v>1900</v>
      </c>
      <c r="D303" s="8" t="s">
        <v>7590</v>
      </c>
      <c r="E303" s="8" t="s">
        <v>7591</v>
      </c>
      <c r="F303" s="8" t="s">
        <v>7592</v>
      </c>
      <c r="G303" s="8"/>
      <c r="H303" s="8"/>
      <c r="I303" s="8"/>
      <c r="J303" s="8"/>
      <c r="K303" s="8"/>
      <c r="L303" s="8"/>
      <c r="M303" s="334" t="s">
        <v>63</v>
      </c>
      <c r="N303" s="333">
        <v>131.94999999999999</v>
      </c>
      <c r="O303" s="8">
        <v>131.94999999999999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7593</v>
      </c>
      <c r="C304" s="211" t="s">
        <v>1906</v>
      </c>
      <c r="D304" s="8" t="s">
        <v>7594</v>
      </c>
      <c r="E304" s="8" t="s">
        <v>7595</v>
      </c>
      <c r="F304" s="8" t="s">
        <v>7596</v>
      </c>
      <c r="G304" s="8"/>
      <c r="H304" s="8"/>
      <c r="I304" s="8"/>
      <c r="J304" s="8"/>
      <c r="K304" s="8"/>
      <c r="L304" s="8"/>
      <c r="M304" s="334" t="s">
        <v>63</v>
      </c>
      <c r="N304" s="333">
        <v>131.965</v>
      </c>
      <c r="O304" s="8">
        <v>131.965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7597</v>
      </c>
      <c r="C305" s="211" t="s">
        <v>1912</v>
      </c>
      <c r="D305" s="8" t="s">
        <v>7598</v>
      </c>
      <c r="E305" s="8" t="s">
        <v>7599</v>
      </c>
      <c r="F305" s="8" t="s">
        <v>7600</v>
      </c>
      <c r="G305" s="8"/>
      <c r="H305" s="8"/>
      <c r="I305" s="8"/>
      <c r="J305" s="8"/>
      <c r="K305" s="8"/>
      <c r="L305" s="8"/>
      <c r="M305" s="334" t="s">
        <v>63</v>
      </c>
      <c r="N305" s="333">
        <v>131.96449999999999</v>
      </c>
      <c r="O305" s="8">
        <v>131.96449999999999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7601</v>
      </c>
      <c r="C306" s="211" t="s">
        <v>1918</v>
      </c>
      <c r="D306" s="8" t="s">
        <v>7602</v>
      </c>
      <c r="E306" s="8" t="s">
        <v>7603</v>
      </c>
      <c r="F306" s="8" t="s">
        <v>7604</v>
      </c>
      <c r="G306" s="8"/>
      <c r="H306" s="8"/>
      <c r="I306" s="8"/>
      <c r="J306" s="8"/>
      <c r="K306" s="8"/>
      <c r="L306" s="8"/>
      <c r="M306" s="334" t="s">
        <v>63</v>
      </c>
      <c r="N306" s="333">
        <v>131.9845</v>
      </c>
      <c r="O306" s="8">
        <v>131.9845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7605</v>
      </c>
      <c r="C307" s="211" t="s">
        <v>1924</v>
      </c>
      <c r="D307" s="8" t="s">
        <v>7606</v>
      </c>
      <c r="E307" s="8" t="s">
        <v>7607</v>
      </c>
      <c r="F307" s="8" t="s">
        <v>7608</v>
      </c>
      <c r="G307" s="8"/>
      <c r="H307" s="8"/>
      <c r="I307" s="8"/>
      <c r="J307" s="8"/>
      <c r="K307" s="8"/>
      <c r="L307" s="8"/>
      <c r="M307" s="334" t="s">
        <v>63</v>
      </c>
      <c r="N307" s="333">
        <v>131.98140000000001</v>
      </c>
      <c r="O307" s="8">
        <v>131.98140000000001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7609</v>
      </c>
      <c r="C308" s="211" t="s">
        <v>1930</v>
      </c>
      <c r="D308" s="8" t="s">
        <v>7610</v>
      </c>
      <c r="E308" s="8" t="s">
        <v>7611</v>
      </c>
      <c r="F308" s="8" t="s">
        <v>7612</v>
      </c>
      <c r="G308" s="8"/>
      <c r="H308" s="8"/>
      <c r="I308" s="8"/>
      <c r="J308" s="8"/>
      <c r="K308" s="8"/>
      <c r="L308" s="8"/>
      <c r="M308" s="334" t="s">
        <v>63</v>
      </c>
      <c r="N308" s="333">
        <v>131.96270000000001</v>
      </c>
      <c r="O308" s="8">
        <v>131.96270000000001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7613</v>
      </c>
      <c r="C309" s="211" t="s">
        <v>1936</v>
      </c>
      <c r="D309" s="8" t="s">
        <v>7614</v>
      </c>
      <c r="E309" s="8" t="s">
        <v>7615</v>
      </c>
      <c r="F309" s="8" t="s">
        <v>7616</v>
      </c>
      <c r="G309" s="8"/>
      <c r="H309" s="8"/>
      <c r="I309" s="8"/>
      <c r="J309" s="8"/>
      <c r="K309" s="8"/>
      <c r="L309" s="8"/>
      <c r="M309" s="334" t="s">
        <v>63</v>
      </c>
      <c r="N309" s="333">
        <v>136.84630000000001</v>
      </c>
      <c r="O309" s="8">
        <v>136.84630000000001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7617</v>
      </c>
      <c r="C310" s="211" t="s">
        <v>1943</v>
      </c>
      <c r="D310" s="8" t="s">
        <v>7618</v>
      </c>
      <c r="E310" s="8" t="s">
        <v>7619</v>
      </c>
      <c r="F310" s="8" t="s">
        <v>7620</v>
      </c>
      <c r="G310" s="8"/>
      <c r="H310" s="8"/>
      <c r="I310" s="8"/>
      <c r="J310" s="8"/>
      <c r="K310" s="8"/>
      <c r="L310" s="8"/>
      <c r="M310" s="334" t="s">
        <v>63</v>
      </c>
      <c r="N310" s="333">
        <v>136.8476</v>
      </c>
      <c r="O310" s="8">
        <v>136.8476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7621</v>
      </c>
      <c r="C311" s="211" t="s">
        <v>1949</v>
      </c>
      <c r="D311" s="8" t="s">
        <v>7622</v>
      </c>
      <c r="E311" s="8" t="s">
        <v>7623</v>
      </c>
      <c r="F311" s="8" t="s">
        <v>7624</v>
      </c>
      <c r="G311" s="8"/>
      <c r="H311" s="8"/>
      <c r="I311" s="8"/>
      <c r="J311" s="8"/>
      <c r="K311" s="8"/>
      <c r="L311" s="8"/>
      <c r="M311" s="334" t="s">
        <v>63</v>
      </c>
      <c r="N311" s="333">
        <v>136.8526</v>
      </c>
      <c r="O311" s="8">
        <v>136.8526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7625</v>
      </c>
      <c r="C312" s="211" t="s">
        <v>1955</v>
      </c>
      <c r="D312" s="8" t="s">
        <v>7626</v>
      </c>
      <c r="E312" s="8" t="s">
        <v>7627</v>
      </c>
      <c r="F312" s="8" t="s">
        <v>7628</v>
      </c>
      <c r="G312" s="8"/>
      <c r="H312" s="8"/>
      <c r="I312" s="8"/>
      <c r="J312" s="8"/>
      <c r="K312" s="8"/>
      <c r="L312" s="8"/>
      <c r="M312" s="334" t="s">
        <v>63</v>
      </c>
      <c r="N312" s="333">
        <v>136.8553</v>
      </c>
      <c r="O312" s="8">
        <v>136.8553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7629</v>
      </c>
      <c r="C313" s="211" t="s">
        <v>1961</v>
      </c>
      <c r="D313" s="8" t="s">
        <v>7630</v>
      </c>
      <c r="E313" s="8" t="s">
        <v>7631</v>
      </c>
      <c r="F313" s="8" t="s">
        <v>7632</v>
      </c>
      <c r="G313" s="8"/>
      <c r="H313" s="8"/>
      <c r="I313" s="8"/>
      <c r="J313" s="8"/>
      <c r="K313" s="8"/>
      <c r="L313" s="8"/>
      <c r="M313" s="334" t="s">
        <v>63</v>
      </c>
      <c r="N313" s="333">
        <v>136.84710000000001</v>
      </c>
      <c r="O313" s="8">
        <v>136.84710000000001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7633</v>
      </c>
      <c r="C314" s="211" t="s">
        <v>1967</v>
      </c>
      <c r="D314" s="8" t="s">
        <v>7634</v>
      </c>
      <c r="E314" s="8" t="s">
        <v>7635</v>
      </c>
      <c r="F314" s="8" t="s">
        <v>7636</v>
      </c>
      <c r="G314" s="8"/>
      <c r="H314" s="8"/>
      <c r="I314" s="8"/>
      <c r="J314" s="8"/>
      <c r="K314" s="8"/>
      <c r="L314" s="8"/>
      <c r="M314" s="334" t="s">
        <v>63</v>
      </c>
      <c r="N314" s="333">
        <v>136.85050000000001</v>
      </c>
      <c r="O314" s="8">
        <v>136.85050000000001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7637</v>
      </c>
      <c r="C315" s="211" t="s">
        <v>1973</v>
      </c>
      <c r="D315" s="8" t="s">
        <v>7638</v>
      </c>
      <c r="E315" s="8" t="s">
        <v>7639</v>
      </c>
      <c r="F315" s="8" t="s">
        <v>7640</v>
      </c>
      <c r="G315" s="8"/>
      <c r="H315" s="8"/>
      <c r="I315" s="8"/>
      <c r="J315" s="8"/>
      <c r="K315" s="8"/>
      <c r="L315" s="8"/>
      <c r="M315" s="334" t="s">
        <v>63</v>
      </c>
      <c r="N315" s="333">
        <v>136.8553</v>
      </c>
      <c r="O315" s="8">
        <v>136.8553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7641</v>
      </c>
      <c r="C316" s="211" t="s">
        <v>1979</v>
      </c>
      <c r="D316" s="8" t="s">
        <v>7642</v>
      </c>
      <c r="E316" s="8" t="s">
        <v>7643</v>
      </c>
      <c r="F316" s="8" t="s">
        <v>7644</v>
      </c>
      <c r="G316" s="8"/>
      <c r="H316" s="8"/>
      <c r="I316" s="8"/>
      <c r="J316" s="8"/>
      <c r="K316" s="8"/>
      <c r="L316" s="8"/>
      <c r="M316" s="334" t="s">
        <v>63</v>
      </c>
      <c r="N316" s="333">
        <v>136.84899999999999</v>
      </c>
      <c r="O316" s="8">
        <v>136.84899999999999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7645</v>
      </c>
      <c r="C317" s="211" t="s">
        <v>1985</v>
      </c>
      <c r="D317" s="8" t="s">
        <v>7646</v>
      </c>
      <c r="E317" s="8" t="s">
        <v>7647</v>
      </c>
      <c r="F317" s="8" t="s">
        <v>7648</v>
      </c>
      <c r="G317" s="8"/>
      <c r="H317" s="8"/>
      <c r="I317" s="8"/>
      <c r="J317" s="8"/>
      <c r="K317" s="8"/>
      <c r="L317" s="8"/>
      <c r="M317" s="334" t="s">
        <v>63</v>
      </c>
      <c r="N317" s="333">
        <v>113.3509</v>
      </c>
      <c r="O317" s="8">
        <v>113.3509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7649</v>
      </c>
      <c r="C318" s="211" t="s">
        <v>1992</v>
      </c>
      <c r="D318" s="8" t="s">
        <v>7650</v>
      </c>
      <c r="E318" s="8" t="s">
        <v>7651</v>
      </c>
      <c r="F318" s="8" t="s">
        <v>7652</v>
      </c>
      <c r="G318" s="8"/>
      <c r="H318" s="8"/>
      <c r="I318" s="8"/>
      <c r="J318" s="8"/>
      <c r="K318" s="8"/>
      <c r="L318" s="8"/>
      <c r="M318" s="334" t="s">
        <v>63</v>
      </c>
      <c r="N318" s="333">
        <v>113.3614</v>
      </c>
      <c r="O318" s="8">
        <v>113.3614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7653</v>
      </c>
      <c r="C319" s="211" t="s">
        <v>1998</v>
      </c>
      <c r="D319" s="8" t="s">
        <v>7654</v>
      </c>
      <c r="E319" s="8" t="s">
        <v>7655</v>
      </c>
      <c r="F319" s="8" t="s">
        <v>7656</v>
      </c>
      <c r="G319" s="8"/>
      <c r="H319" s="8"/>
      <c r="I319" s="8"/>
      <c r="J319" s="8"/>
      <c r="K319" s="8"/>
      <c r="L319" s="8"/>
      <c r="M319" s="334" t="s">
        <v>63</v>
      </c>
      <c r="N319" s="333">
        <v>113.3335</v>
      </c>
      <c r="O319" s="8">
        <v>113.3335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7657</v>
      </c>
      <c r="C320" s="211" t="s">
        <v>2004</v>
      </c>
      <c r="D320" s="8" t="s">
        <v>7658</v>
      </c>
      <c r="E320" s="8" t="s">
        <v>7659</v>
      </c>
      <c r="F320" s="8" t="s">
        <v>7660</v>
      </c>
      <c r="G320" s="8"/>
      <c r="H320" s="8"/>
      <c r="I320" s="8"/>
      <c r="J320" s="8"/>
      <c r="K320" s="8"/>
      <c r="L320" s="8"/>
      <c r="M320" s="334" t="s">
        <v>63</v>
      </c>
      <c r="N320" s="333">
        <v>113.37</v>
      </c>
      <c r="O320" s="8">
        <v>113.37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7661</v>
      </c>
      <c r="C321" s="211" t="s">
        <v>2010</v>
      </c>
      <c r="D321" s="8" t="s">
        <v>7662</v>
      </c>
      <c r="E321" s="8" t="s">
        <v>7663</v>
      </c>
      <c r="F321" s="8" t="s">
        <v>7664</v>
      </c>
      <c r="G321" s="8"/>
      <c r="H321" s="8"/>
      <c r="I321" s="8"/>
      <c r="J321" s="8"/>
      <c r="K321" s="8"/>
      <c r="L321" s="8"/>
      <c r="M321" s="334" t="s">
        <v>63</v>
      </c>
      <c r="N321" s="333">
        <v>113.3753</v>
      </c>
      <c r="O321" s="8">
        <v>113.3753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7665</v>
      </c>
      <c r="C322" s="211" t="s">
        <v>2016</v>
      </c>
      <c r="D322" s="8" t="s">
        <v>7666</v>
      </c>
      <c r="E322" s="8" t="s">
        <v>7667</v>
      </c>
      <c r="F322" s="8" t="s">
        <v>7668</v>
      </c>
      <c r="G322" s="8"/>
      <c r="H322" s="8"/>
      <c r="I322" s="8"/>
      <c r="J322" s="8"/>
      <c r="K322" s="8"/>
      <c r="L322" s="8"/>
      <c r="M322" s="334" t="s">
        <v>63</v>
      </c>
      <c r="N322" s="333">
        <v>113.35290000000001</v>
      </c>
      <c r="O322" s="8">
        <v>113.35290000000001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7669</v>
      </c>
      <c r="C323" s="211" t="s">
        <v>2022</v>
      </c>
      <c r="D323" s="8" t="s">
        <v>7670</v>
      </c>
      <c r="E323" s="8" t="s">
        <v>7671</v>
      </c>
      <c r="F323" s="8" t="s">
        <v>7672</v>
      </c>
      <c r="G323" s="8"/>
      <c r="H323" s="8"/>
      <c r="I323" s="8"/>
      <c r="J323" s="8"/>
      <c r="K323" s="8"/>
      <c r="L323" s="8"/>
      <c r="M323" s="334" t="s">
        <v>63</v>
      </c>
      <c r="N323" s="333">
        <v>113.3537</v>
      </c>
      <c r="O323" s="8">
        <v>113.3537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7673</v>
      </c>
      <c r="C324" s="211" t="s">
        <v>2028</v>
      </c>
      <c r="D324" s="8" t="s">
        <v>7674</v>
      </c>
      <c r="E324" s="8" t="s">
        <v>7675</v>
      </c>
      <c r="F324" s="8" t="s">
        <v>7676</v>
      </c>
      <c r="G324" s="8"/>
      <c r="H324" s="8"/>
      <c r="I324" s="8"/>
      <c r="J324" s="8"/>
      <c r="K324" s="8"/>
      <c r="L324" s="8"/>
      <c r="M324" s="334" t="s">
        <v>63</v>
      </c>
      <c r="N324" s="333">
        <v>113.3664</v>
      </c>
      <c r="O324" s="8">
        <v>113.3664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7677</v>
      </c>
      <c r="C325" s="211" t="s">
        <v>2034</v>
      </c>
      <c r="D325" s="8" t="s">
        <v>7678</v>
      </c>
      <c r="E325" s="8" t="s">
        <v>7679</v>
      </c>
      <c r="F325" s="8" t="s">
        <v>7680</v>
      </c>
      <c r="G325" s="8"/>
      <c r="H325" s="8"/>
      <c r="I325" s="8"/>
      <c r="J325" s="8"/>
      <c r="K325" s="8"/>
      <c r="L325" s="8"/>
      <c r="M325" s="334" t="s">
        <v>63</v>
      </c>
      <c r="N325" s="333">
        <v>108.8419</v>
      </c>
      <c r="O325" s="8">
        <v>108.8419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7681</v>
      </c>
      <c r="C326" s="211" t="s">
        <v>2041</v>
      </c>
      <c r="D326" s="8" t="s">
        <v>7682</v>
      </c>
      <c r="E326" s="8" t="s">
        <v>7683</v>
      </c>
      <c r="F326" s="8" t="s">
        <v>7684</v>
      </c>
      <c r="G326" s="8"/>
      <c r="H326" s="8"/>
      <c r="I326" s="8"/>
      <c r="J326" s="8"/>
      <c r="K326" s="8"/>
      <c r="L326" s="8"/>
      <c r="M326" s="334" t="s">
        <v>63</v>
      </c>
      <c r="N326" s="333">
        <v>108.8681</v>
      </c>
      <c r="O326" s="8">
        <v>108.8681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7685</v>
      </c>
      <c r="C327" s="211" t="s">
        <v>2047</v>
      </c>
      <c r="D327" s="8" t="s">
        <v>7686</v>
      </c>
      <c r="E327" s="8" t="s">
        <v>7687</v>
      </c>
      <c r="F327" s="8" t="s">
        <v>7688</v>
      </c>
      <c r="G327" s="8"/>
      <c r="H327" s="8"/>
      <c r="I327" s="8"/>
      <c r="J327" s="8"/>
      <c r="K327" s="8"/>
      <c r="L327" s="8"/>
      <c r="M327" s="334" t="s">
        <v>63</v>
      </c>
      <c r="N327" s="333">
        <v>108.86490000000001</v>
      </c>
      <c r="O327" s="8">
        <v>108.86490000000001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7689</v>
      </c>
      <c r="C328" s="211" t="s">
        <v>2053</v>
      </c>
      <c r="D328" s="8" t="s">
        <v>7690</v>
      </c>
      <c r="E328" s="8" t="s">
        <v>7691</v>
      </c>
      <c r="F328" s="8" t="s">
        <v>7692</v>
      </c>
      <c r="G328" s="8"/>
      <c r="H328" s="8"/>
      <c r="I328" s="8"/>
      <c r="J328" s="8"/>
      <c r="K328" s="8"/>
      <c r="L328" s="8"/>
      <c r="M328" s="334" t="s">
        <v>63</v>
      </c>
      <c r="N328" s="333">
        <v>108.88849999999999</v>
      </c>
      <c r="O328" s="8">
        <v>108.88849999999999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7693</v>
      </c>
      <c r="C329" s="211" t="s">
        <v>2059</v>
      </c>
      <c r="D329" s="8" t="s">
        <v>7694</v>
      </c>
      <c r="E329" s="8" t="s">
        <v>7695</v>
      </c>
      <c r="F329" s="8" t="s">
        <v>7696</v>
      </c>
      <c r="G329" s="8"/>
      <c r="H329" s="8"/>
      <c r="I329" s="8"/>
      <c r="J329" s="8"/>
      <c r="K329" s="8"/>
      <c r="L329" s="8"/>
      <c r="M329" s="334" t="s">
        <v>63</v>
      </c>
      <c r="N329" s="333">
        <v>108.8485</v>
      </c>
      <c r="O329" s="8">
        <v>108.8485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7697</v>
      </c>
      <c r="C330" s="211" t="s">
        <v>2065</v>
      </c>
      <c r="D330" s="8" t="s">
        <v>7698</v>
      </c>
      <c r="E330" s="8" t="s">
        <v>7699</v>
      </c>
      <c r="F330" s="8" t="s">
        <v>7700</v>
      </c>
      <c r="G330" s="8"/>
      <c r="H330" s="8"/>
      <c r="I330" s="8"/>
      <c r="J330" s="8"/>
      <c r="K330" s="8"/>
      <c r="L330" s="8"/>
      <c r="M330" s="334" t="s">
        <v>63</v>
      </c>
      <c r="N330" s="333">
        <v>108.8854</v>
      </c>
      <c r="O330" s="8">
        <v>108.8854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7701</v>
      </c>
      <c r="C331" s="211" t="s">
        <v>2071</v>
      </c>
      <c r="D331" s="8" t="s">
        <v>7702</v>
      </c>
      <c r="E331" s="8" t="s">
        <v>7703</v>
      </c>
      <c r="F331" s="8" t="s">
        <v>7704</v>
      </c>
      <c r="G331" s="8"/>
      <c r="H331" s="8"/>
      <c r="I331" s="8"/>
      <c r="J331" s="8"/>
      <c r="K331" s="8"/>
      <c r="L331" s="8"/>
      <c r="M331" s="334" t="s">
        <v>63</v>
      </c>
      <c r="N331" s="333">
        <v>108.8305</v>
      </c>
      <c r="O331" s="8">
        <v>108.8305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7705</v>
      </c>
      <c r="C332" s="211" t="s">
        <v>2077</v>
      </c>
      <c r="D332" s="8" t="s">
        <v>7706</v>
      </c>
      <c r="E332" s="8" t="s">
        <v>7707</v>
      </c>
      <c r="F332" s="8" t="s">
        <v>7708</v>
      </c>
      <c r="G332" s="8"/>
      <c r="H332" s="8"/>
      <c r="I332" s="8"/>
      <c r="J332" s="8"/>
      <c r="K332" s="8"/>
      <c r="L332" s="8"/>
      <c r="M332" s="334" t="s">
        <v>63</v>
      </c>
      <c r="N332" s="333">
        <v>108.84820000000001</v>
      </c>
      <c r="O332" s="8">
        <v>108.84820000000001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7709</v>
      </c>
      <c r="C333" s="211" t="s">
        <v>2083</v>
      </c>
      <c r="D333" s="8" t="s">
        <v>7710</v>
      </c>
      <c r="E333" s="8" t="s">
        <v>7711</v>
      </c>
      <c r="F333" s="8" t="s">
        <v>7712</v>
      </c>
      <c r="G333" s="8"/>
      <c r="H333" s="8"/>
      <c r="I333" s="8"/>
      <c r="J333" s="8"/>
      <c r="K333" s="8"/>
      <c r="L333" s="8"/>
      <c r="M333" s="334" t="s">
        <v>63</v>
      </c>
      <c r="N333" s="333">
        <v>103.122</v>
      </c>
      <c r="O333" s="8">
        <v>103.122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7713</v>
      </c>
      <c r="C334" s="211" t="s">
        <v>2089</v>
      </c>
      <c r="D334" s="8" t="s">
        <v>7714</v>
      </c>
      <c r="E334" s="8" t="s">
        <v>7715</v>
      </c>
      <c r="F334" s="8" t="s">
        <v>7716</v>
      </c>
      <c r="G334" s="8"/>
      <c r="H334" s="8"/>
      <c r="I334" s="8"/>
      <c r="J334" s="8"/>
      <c r="K334" s="8"/>
      <c r="L334" s="8"/>
      <c r="M334" s="334" t="s">
        <v>63</v>
      </c>
      <c r="N334" s="333">
        <v>103.1748</v>
      </c>
      <c r="O334" s="8">
        <v>103.1748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7717</v>
      </c>
      <c r="C335" s="211" t="s">
        <v>2095</v>
      </c>
      <c r="D335" s="8" t="s">
        <v>7718</v>
      </c>
      <c r="E335" s="8" t="s">
        <v>7719</v>
      </c>
      <c r="F335" s="8" t="s">
        <v>7720</v>
      </c>
      <c r="G335" s="8"/>
      <c r="H335" s="8"/>
      <c r="I335" s="8"/>
      <c r="J335" s="8"/>
      <c r="K335" s="8"/>
      <c r="L335" s="8"/>
      <c r="M335" s="334" t="s">
        <v>63</v>
      </c>
      <c r="N335" s="333">
        <v>103.16079999999999</v>
      </c>
      <c r="O335" s="8">
        <v>103.16079999999999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7721</v>
      </c>
      <c r="C336" s="211" t="s">
        <v>2101</v>
      </c>
      <c r="D336" s="8" t="s">
        <v>7722</v>
      </c>
      <c r="E336" s="8" t="s">
        <v>7723</v>
      </c>
      <c r="F336" s="8" t="s">
        <v>7724</v>
      </c>
      <c r="G336" s="8"/>
      <c r="H336" s="8"/>
      <c r="I336" s="8"/>
      <c r="J336" s="8"/>
      <c r="K336" s="8"/>
      <c r="L336" s="8"/>
      <c r="M336" s="334" t="s">
        <v>63</v>
      </c>
      <c r="N336" s="333">
        <v>103.1452</v>
      </c>
      <c r="O336" s="8">
        <v>103.1452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7725</v>
      </c>
      <c r="C337" s="211" t="s">
        <v>2107</v>
      </c>
      <c r="D337" s="8" t="s">
        <v>7726</v>
      </c>
      <c r="E337" s="8" t="s">
        <v>7727</v>
      </c>
      <c r="F337" s="8" t="s">
        <v>7728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103.1615</v>
      </c>
      <c r="O337" s="8">
        <v>103.1615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7729</v>
      </c>
      <c r="C338" s="211" t="s">
        <v>2113</v>
      </c>
      <c r="D338" s="8" t="s">
        <v>7730</v>
      </c>
      <c r="E338" s="8" t="s">
        <v>7731</v>
      </c>
      <c r="F338" s="8" t="s">
        <v>7732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103.16719999999999</v>
      </c>
      <c r="O338" s="8">
        <v>103.16719999999999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7733</v>
      </c>
      <c r="C339" s="211" t="s">
        <v>2119</v>
      </c>
      <c r="D339" s="8" t="s">
        <v>7734</v>
      </c>
      <c r="E339" s="8" t="s">
        <v>7735</v>
      </c>
      <c r="F339" s="8" t="s">
        <v>7736</v>
      </c>
      <c r="G339" s="8"/>
      <c r="H339" s="8"/>
      <c r="I339" s="8"/>
      <c r="J339" s="8"/>
      <c r="K339" s="8"/>
      <c r="L339" s="8"/>
      <c r="M339" s="334" t="s">
        <v>63</v>
      </c>
      <c r="N339" s="333">
        <v>103.14700000000001</v>
      </c>
      <c r="O339" s="8">
        <v>103.14700000000001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7737</v>
      </c>
      <c r="C340" s="211" t="s">
        <v>2125</v>
      </c>
      <c r="D340" s="8" t="s">
        <v>7738</v>
      </c>
      <c r="E340" s="8" t="s">
        <v>7739</v>
      </c>
      <c r="F340" s="8" t="s">
        <v>7740</v>
      </c>
      <c r="G340" s="8"/>
      <c r="H340" s="8"/>
      <c r="I340" s="8"/>
      <c r="J340" s="8"/>
      <c r="K340" s="8"/>
      <c r="L340" s="8"/>
      <c r="M340" s="334" t="s">
        <v>63</v>
      </c>
      <c r="N340" s="333">
        <v>103.1546</v>
      </c>
      <c r="O340" s="8">
        <v>103.1546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7741</v>
      </c>
      <c r="C341" s="211" t="s">
        <v>2131</v>
      </c>
      <c r="D341" s="8" t="s">
        <v>7742</v>
      </c>
      <c r="E341" s="8" t="s">
        <v>7743</v>
      </c>
      <c r="F341" s="8" t="s">
        <v>7744</v>
      </c>
      <c r="G341" s="8"/>
      <c r="H341" s="8"/>
      <c r="I341" s="8"/>
      <c r="J341" s="8"/>
      <c r="K341" s="8"/>
      <c r="L341" s="8"/>
      <c r="M341" s="334" t="s">
        <v>63</v>
      </c>
      <c r="N341" s="333">
        <v>268.94540000000001</v>
      </c>
      <c r="O341" s="8">
        <v>268.94540000000001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7745</v>
      </c>
      <c r="C342" s="211" t="s">
        <v>2138</v>
      </c>
      <c r="D342" s="8" t="s">
        <v>7746</v>
      </c>
      <c r="E342" s="8" t="s">
        <v>7747</v>
      </c>
      <c r="F342" s="8" t="s">
        <v>7748</v>
      </c>
      <c r="G342" s="8"/>
      <c r="H342" s="8"/>
      <c r="I342" s="8"/>
      <c r="J342" s="8"/>
      <c r="K342" s="8"/>
      <c r="L342" s="8"/>
      <c r="M342" s="334" t="s">
        <v>63</v>
      </c>
      <c r="N342" s="333">
        <v>268.95359999999999</v>
      </c>
      <c r="O342" s="8">
        <v>268.95359999999999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7749</v>
      </c>
      <c r="C343" s="211" t="s">
        <v>2144</v>
      </c>
      <c r="D343" s="8" t="s">
        <v>7750</v>
      </c>
      <c r="E343" s="8" t="s">
        <v>7751</v>
      </c>
      <c r="F343" s="8" t="s">
        <v>7752</v>
      </c>
      <c r="G343" s="8"/>
      <c r="H343" s="8"/>
      <c r="I343" s="8"/>
      <c r="J343" s="8"/>
      <c r="K343" s="8"/>
      <c r="L343" s="8"/>
      <c r="M343" s="334" t="s">
        <v>63</v>
      </c>
      <c r="N343" s="333">
        <v>268.9504</v>
      </c>
      <c r="O343" s="8">
        <v>268.9504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7753</v>
      </c>
      <c r="C344" s="211" t="s">
        <v>2150</v>
      </c>
      <c r="D344" s="8" t="s">
        <v>7754</v>
      </c>
      <c r="E344" s="8" t="s">
        <v>7755</v>
      </c>
      <c r="F344" s="8" t="s">
        <v>7756</v>
      </c>
      <c r="G344" s="8"/>
      <c r="H344" s="8"/>
      <c r="I344" s="8"/>
      <c r="J344" s="8"/>
      <c r="K344" s="8"/>
      <c r="L344" s="8"/>
      <c r="M344" s="334" t="s">
        <v>63</v>
      </c>
      <c r="N344" s="333">
        <v>268.95310000000001</v>
      </c>
      <c r="O344" s="8">
        <v>268.95310000000001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7757</v>
      </c>
      <c r="C345" s="211" t="s">
        <v>2156</v>
      </c>
      <c r="D345" s="8" t="s">
        <v>7758</v>
      </c>
      <c r="E345" s="8" t="s">
        <v>7759</v>
      </c>
      <c r="F345" s="8" t="s">
        <v>7760</v>
      </c>
      <c r="G345" s="8"/>
      <c r="H345" s="8"/>
      <c r="I345" s="8"/>
      <c r="J345" s="8"/>
      <c r="K345" s="8"/>
      <c r="L345" s="8"/>
      <c r="M345" s="334" t="s">
        <v>63</v>
      </c>
      <c r="N345" s="333">
        <v>268.94409999999999</v>
      </c>
      <c r="O345" s="8">
        <v>268.94409999999999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7761</v>
      </c>
      <c r="C346" s="211" t="s">
        <v>2162</v>
      </c>
      <c r="D346" s="8" t="s">
        <v>7762</v>
      </c>
      <c r="E346" s="8" t="s">
        <v>7763</v>
      </c>
      <c r="F346" s="8" t="s">
        <v>7764</v>
      </c>
      <c r="G346" s="8"/>
      <c r="H346" s="8"/>
      <c r="I346" s="8"/>
      <c r="J346" s="8"/>
      <c r="K346" s="8"/>
      <c r="L346" s="8"/>
      <c r="M346" s="334" t="s">
        <v>63</v>
      </c>
      <c r="N346" s="333">
        <v>268.94650000000001</v>
      </c>
      <c r="O346" s="8">
        <v>268.94650000000001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7765</v>
      </c>
      <c r="C347" s="211" t="s">
        <v>2168</v>
      </c>
      <c r="D347" s="8" t="s">
        <v>7766</v>
      </c>
      <c r="E347" s="8" t="s">
        <v>7767</v>
      </c>
      <c r="F347" s="8" t="s">
        <v>7768</v>
      </c>
      <c r="G347" s="8"/>
      <c r="H347" s="8"/>
      <c r="I347" s="8"/>
      <c r="J347" s="8"/>
      <c r="K347" s="8"/>
      <c r="L347" s="8"/>
      <c r="M347" s="334" t="s">
        <v>63</v>
      </c>
      <c r="N347" s="333">
        <v>268.94349999999997</v>
      </c>
      <c r="O347" s="8">
        <v>268.94349999999997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7769</v>
      </c>
      <c r="C348" s="211" t="s">
        <v>2174</v>
      </c>
      <c r="D348" s="8" t="s">
        <v>7770</v>
      </c>
      <c r="E348" s="8" t="s">
        <v>7771</v>
      </c>
      <c r="F348" s="8" t="s">
        <v>7772</v>
      </c>
      <c r="G348" s="8"/>
      <c r="H348" s="8"/>
      <c r="I348" s="8"/>
      <c r="J348" s="8"/>
      <c r="K348" s="8"/>
      <c r="L348" s="8"/>
      <c r="M348" s="334" t="s">
        <v>63</v>
      </c>
      <c r="N348" s="333">
        <v>268.9556</v>
      </c>
      <c r="O348" s="8">
        <v>268.9556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7773</v>
      </c>
      <c r="C349" s="211" t="s">
        <v>2180</v>
      </c>
      <c r="D349" s="8" t="s">
        <v>7774</v>
      </c>
      <c r="E349" s="8" t="s">
        <v>7775</v>
      </c>
      <c r="F349" s="8" t="s">
        <v>7776</v>
      </c>
      <c r="G349" s="8"/>
      <c r="H349" s="8"/>
      <c r="I349" s="8"/>
      <c r="J349" s="8"/>
      <c r="K349" s="8"/>
      <c r="L349" s="8"/>
      <c r="M349" s="334" t="s">
        <v>63</v>
      </c>
      <c r="N349" s="333">
        <v>251.5438</v>
      </c>
      <c r="O349" s="8">
        <v>251.5438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7777</v>
      </c>
      <c r="C350" s="211" t="s">
        <v>2187</v>
      </c>
      <c r="D350" s="8" t="s">
        <v>7778</v>
      </c>
      <c r="E350" s="8" t="s">
        <v>7779</v>
      </c>
      <c r="F350" s="8" t="s">
        <v>7780</v>
      </c>
      <c r="G350" s="8"/>
      <c r="H350" s="8"/>
      <c r="I350" s="8"/>
      <c r="J350" s="8"/>
      <c r="K350" s="8"/>
      <c r="L350" s="8"/>
      <c r="M350" s="334" t="s">
        <v>63</v>
      </c>
      <c r="N350" s="333">
        <v>251.54910000000001</v>
      </c>
      <c r="O350" s="8">
        <v>251.54910000000001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7781</v>
      </c>
      <c r="C351" s="211" t="s">
        <v>2193</v>
      </c>
      <c r="D351" s="8" t="s">
        <v>7782</v>
      </c>
      <c r="E351" s="8" t="s">
        <v>7783</v>
      </c>
      <c r="F351" s="8" t="s">
        <v>7784</v>
      </c>
      <c r="G351" s="8"/>
      <c r="H351" s="8"/>
      <c r="I351" s="8"/>
      <c r="J351" s="8"/>
      <c r="K351" s="8"/>
      <c r="L351" s="8"/>
      <c r="M351" s="334" t="s">
        <v>63</v>
      </c>
      <c r="N351" s="333">
        <v>251.55860000000001</v>
      </c>
      <c r="O351" s="8">
        <v>251.55860000000001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7785</v>
      </c>
      <c r="C352" s="211" t="s">
        <v>2199</v>
      </c>
      <c r="D352" s="8" t="s">
        <v>7786</v>
      </c>
      <c r="E352" s="8" t="s">
        <v>7787</v>
      </c>
      <c r="F352" s="8" t="s">
        <v>7788</v>
      </c>
      <c r="G352" s="8"/>
      <c r="H352" s="8"/>
      <c r="I352" s="8"/>
      <c r="J352" s="8"/>
      <c r="K352" s="8"/>
      <c r="L352" s="8"/>
      <c r="M352" s="334" t="s">
        <v>63</v>
      </c>
      <c r="N352" s="333">
        <v>251.5547</v>
      </c>
      <c r="O352" s="8">
        <v>251.5547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7789</v>
      </c>
      <c r="C353" s="211" t="s">
        <v>2205</v>
      </c>
      <c r="D353" s="8" t="s">
        <v>7790</v>
      </c>
      <c r="E353" s="8" t="s">
        <v>7791</v>
      </c>
      <c r="F353" s="8" t="s">
        <v>7792</v>
      </c>
      <c r="G353" s="8"/>
      <c r="H353" s="8"/>
      <c r="I353" s="8"/>
      <c r="J353" s="8"/>
      <c r="K353" s="8"/>
      <c r="L353" s="8"/>
      <c r="M353" s="334" t="s">
        <v>63</v>
      </c>
      <c r="N353" s="333">
        <v>251.54300000000001</v>
      </c>
      <c r="O353" s="8">
        <v>251.54300000000001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7793</v>
      </c>
      <c r="C354" s="211" t="s">
        <v>2211</v>
      </c>
      <c r="D354" s="8" t="s">
        <v>7794</v>
      </c>
      <c r="E354" s="8" t="s">
        <v>7795</v>
      </c>
      <c r="F354" s="8" t="s">
        <v>7796</v>
      </c>
      <c r="G354" s="8"/>
      <c r="H354" s="8"/>
      <c r="I354" s="8"/>
      <c r="J354" s="8"/>
      <c r="K354" s="8"/>
      <c r="L354" s="8"/>
      <c r="M354" s="334" t="s">
        <v>63</v>
      </c>
      <c r="N354" s="333">
        <v>251.55840000000001</v>
      </c>
      <c r="O354" s="8">
        <v>251.55840000000001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7797</v>
      </c>
      <c r="C355" s="211" t="s">
        <v>2217</v>
      </c>
      <c r="D355" s="8" t="s">
        <v>7798</v>
      </c>
      <c r="E355" s="8" t="s">
        <v>7799</v>
      </c>
      <c r="F355" s="8" t="s">
        <v>7800</v>
      </c>
      <c r="G355" s="8"/>
      <c r="H355" s="8"/>
      <c r="I355" s="8"/>
      <c r="J355" s="8"/>
      <c r="K355" s="8"/>
      <c r="L355" s="8"/>
      <c r="M355" s="334" t="s">
        <v>63</v>
      </c>
      <c r="N355" s="333">
        <v>251.5504</v>
      </c>
      <c r="O355" s="8">
        <v>251.5504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7801</v>
      </c>
      <c r="C356" s="211" t="s">
        <v>2223</v>
      </c>
      <c r="D356" s="8" t="s">
        <v>7802</v>
      </c>
      <c r="E356" s="8" t="s">
        <v>7803</v>
      </c>
      <c r="F356" s="8" t="s">
        <v>7804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251.54470000000001</v>
      </c>
      <c r="O356" s="8">
        <v>251.54470000000001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7805</v>
      </c>
      <c r="C357" s="211" t="s">
        <v>2229</v>
      </c>
      <c r="D357" s="8" t="s">
        <v>7806</v>
      </c>
      <c r="E357" s="8" t="s">
        <v>7807</v>
      </c>
      <c r="F357" s="8" t="s">
        <v>7808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262.25779999999997</v>
      </c>
      <c r="O357" s="8">
        <v>262.25779999999997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7809</v>
      </c>
      <c r="C358" s="211" t="s">
        <v>2236</v>
      </c>
      <c r="D358" s="8" t="s">
        <v>7810</v>
      </c>
      <c r="E358" s="8" t="s">
        <v>7811</v>
      </c>
      <c r="F358" s="8" t="s">
        <v>7812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262.25290000000001</v>
      </c>
      <c r="O358" s="8">
        <v>262.25290000000001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7813</v>
      </c>
      <c r="C359" s="211" t="s">
        <v>2242</v>
      </c>
      <c r="D359" s="8" t="s">
        <v>7814</v>
      </c>
      <c r="E359" s="8" t="s">
        <v>7815</v>
      </c>
      <c r="F359" s="8" t="s">
        <v>7816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262.24860000000001</v>
      </c>
      <c r="O359" s="8">
        <v>262.24860000000001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7817</v>
      </c>
      <c r="C360" s="211" t="s">
        <v>2248</v>
      </c>
      <c r="D360" s="8" t="s">
        <v>7818</v>
      </c>
      <c r="E360" s="8" t="s">
        <v>7819</v>
      </c>
      <c r="F360" s="8" t="s">
        <v>7820</v>
      </c>
      <c r="G360" s="8"/>
      <c r="H360" s="8"/>
      <c r="I360" s="8"/>
      <c r="J360" s="8"/>
      <c r="K360" s="8"/>
      <c r="L360" s="8"/>
      <c r="M360" s="334" t="s">
        <v>63</v>
      </c>
      <c r="N360" s="333">
        <v>262.24810000000002</v>
      </c>
      <c r="O360" s="8">
        <v>262.24810000000002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7821</v>
      </c>
      <c r="C361" s="211" t="s">
        <v>2254</v>
      </c>
      <c r="D361" s="8" t="s">
        <v>7822</v>
      </c>
      <c r="E361" s="8" t="s">
        <v>7823</v>
      </c>
      <c r="F361" s="8" t="s">
        <v>7824</v>
      </c>
      <c r="G361" s="8"/>
      <c r="H361" s="8"/>
      <c r="I361" s="8"/>
      <c r="J361" s="8"/>
      <c r="K361" s="8"/>
      <c r="L361" s="8"/>
      <c r="M361" s="334" t="s">
        <v>63</v>
      </c>
      <c r="N361" s="333">
        <v>262.25409999999999</v>
      </c>
      <c r="O361" s="8">
        <v>262.25409999999999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7825</v>
      </c>
      <c r="C362" s="211" t="s">
        <v>2260</v>
      </c>
      <c r="D362" s="8" t="s">
        <v>7826</v>
      </c>
      <c r="E362" s="8" t="s">
        <v>7827</v>
      </c>
      <c r="F362" s="8" t="s">
        <v>7828</v>
      </c>
      <c r="G362" s="8"/>
      <c r="H362" s="8"/>
      <c r="I362" s="8"/>
      <c r="J362" s="8"/>
      <c r="K362" s="8"/>
      <c r="L362" s="8"/>
      <c r="M362" s="334" t="s">
        <v>63</v>
      </c>
      <c r="N362" s="333">
        <v>262.25319999999999</v>
      </c>
      <c r="O362" s="8">
        <v>262.25319999999999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7829</v>
      </c>
      <c r="C363" s="211" t="s">
        <v>2266</v>
      </c>
      <c r="D363" s="8" t="s">
        <v>7830</v>
      </c>
      <c r="E363" s="8" t="s">
        <v>7831</v>
      </c>
      <c r="F363" s="8" t="s">
        <v>7832</v>
      </c>
      <c r="G363" s="8"/>
      <c r="H363" s="8"/>
      <c r="I363" s="8"/>
      <c r="J363" s="8"/>
      <c r="K363" s="8"/>
      <c r="L363" s="8"/>
      <c r="M363" s="334" t="s">
        <v>63</v>
      </c>
      <c r="N363" s="333">
        <v>262.24419999999998</v>
      </c>
      <c r="O363" s="8">
        <v>262.24419999999998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7833</v>
      </c>
      <c r="C364" s="211" t="s">
        <v>2272</v>
      </c>
      <c r="D364" s="8" t="s">
        <v>7834</v>
      </c>
      <c r="E364" s="8" t="s">
        <v>7835</v>
      </c>
      <c r="F364" s="8" t="s">
        <v>7836</v>
      </c>
      <c r="G364" s="8"/>
      <c r="H364" s="8"/>
      <c r="I364" s="8"/>
      <c r="J364" s="8"/>
      <c r="K364" s="8"/>
      <c r="L364" s="8"/>
      <c r="M364" s="334" t="s">
        <v>63</v>
      </c>
      <c r="N364" s="333">
        <v>262.25420000000003</v>
      </c>
      <c r="O364" s="8">
        <v>262.25420000000003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7837</v>
      </c>
      <c r="C365" s="211" t="s">
        <v>2278</v>
      </c>
      <c r="D365" s="8" t="s">
        <v>7838</v>
      </c>
      <c r="E365" s="8" t="s">
        <v>7839</v>
      </c>
      <c r="F365" s="8" t="s">
        <v>7840</v>
      </c>
      <c r="G365" s="8"/>
      <c r="H365" s="8"/>
      <c r="I365" s="8"/>
      <c r="J365" s="8"/>
      <c r="K365" s="8"/>
      <c r="L365" s="8"/>
      <c r="M365" s="334" t="s">
        <v>63</v>
      </c>
      <c r="N365" s="333">
        <v>122.1459</v>
      </c>
      <c r="O365" s="8">
        <v>122.1459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7841</v>
      </c>
      <c r="C366" s="211" t="s">
        <v>2285</v>
      </c>
      <c r="D366" s="8" t="s">
        <v>7842</v>
      </c>
      <c r="E366" s="8" t="s">
        <v>7843</v>
      </c>
      <c r="F366" s="8" t="s">
        <v>7844</v>
      </c>
      <c r="G366" s="8"/>
      <c r="H366" s="8"/>
      <c r="I366" s="8"/>
      <c r="J366" s="8"/>
      <c r="K366" s="8"/>
      <c r="L366" s="8"/>
      <c r="M366" s="334" t="s">
        <v>63</v>
      </c>
      <c r="N366" s="333">
        <v>126.345</v>
      </c>
      <c r="O366" s="8">
        <v>126.345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7845</v>
      </c>
      <c r="C367" s="211" t="s">
        <v>2292</v>
      </c>
      <c r="D367" s="8" t="s">
        <v>7846</v>
      </c>
      <c r="E367" s="8" t="s">
        <v>7847</v>
      </c>
      <c r="F367" s="8" t="s">
        <v>7848</v>
      </c>
      <c r="G367" s="8"/>
      <c r="H367" s="8"/>
      <c r="I367" s="8"/>
      <c r="J367" s="8"/>
      <c r="K367" s="8"/>
      <c r="L367" s="8"/>
      <c r="M367" s="334" t="s">
        <v>63</v>
      </c>
      <c r="N367" s="333">
        <v>106.45699999999999</v>
      </c>
      <c r="O367" s="8">
        <v>106.45699999999999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7849</v>
      </c>
      <c r="C368" s="211" t="s">
        <v>2299</v>
      </c>
      <c r="D368" s="8" t="s">
        <v>7850</v>
      </c>
      <c r="E368" s="8" t="s">
        <v>7851</v>
      </c>
      <c r="F368" s="8" t="s">
        <v>7852</v>
      </c>
      <c r="G368" s="8"/>
      <c r="H368" s="8"/>
      <c r="I368" s="8"/>
      <c r="J368" s="8"/>
      <c r="K368" s="8"/>
      <c r="L368" s="8"/>
      <c r="M368" s="334" t="s">
        <v>63</v>
      </c>
      <c r="N368" s="333">
        <v>123.6516</v>
      </c>
      <c r="O368" s="8">
        <v>123.6516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7853</v>
      </c>
      <c r="C369" s="211" t="s">
        <v>2306</v>
      </c>
      <c r="D369" s="8" t="s">
        <v>7854</v>
      </c>
      <c r="E369" s="8" t="s">
        <v>7855</v>
      </c>
      <c r="F369" s="8" t="s">
        <v>7856</v>
      </c>
      <c r="G369" s="8"/>
      <c r="H369" s="8"/>
      <c r="I369" s="8"/>
      <c r="J369" s="8"/>
      <c r="K369" s="8"/>
      <c r="L369" s="8"/>
      <c r="M369" s="334" t="s">
        <v>63</v>
      </c>
      <c r="N369" s="333">
        <v>117.06619999999999</v>
      </c>
      <c r="O369" s="8">
        <v>117.06619999999999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7857</v>
      </c>
      <c r="C370" s="211" t="s">
        <v>2313</v>
      </c>
      <c r="D370" s="8" t="s">
        <v>7858</v>
      </c>
      <c r="E370" s="8" t="s">
        <v>7859</v>
      </c>
      <c r="F370" s="8" t="s">
        <v>7860</v>
      </c>
      <c r="G370" s="8"/>
      <c r="H370" s="8"/>
      <c r="I370" s="8"/>
      <c r="J370" s="8"/>
      <c r="K370" s="8"/>
      <c r="L370" s="8"/>
      <c r="M370" s="334" t="s">
        <v>63</v>
      </c>
      <c r="N370" s="333">
        <v>100.0514</v>
      </c>
      <c r="O370" s="8">
        <v>100.0514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7861</v>
      </c>
      <c r="C371" s="211" t="s">
        <v>2320</v>
      </c>
      <c r="D371" s="8" t="s">
        <v>7862</v>
      </c>
      <c r="E371" s="8" t="s">
        <v>7863</v>
      </c>
      <c r="F371" s="8" t="s">
        <v>7864</v>
      </c>
      <c r="G371" s="8"/>
      <c r="H371" s="8"/>
      <c r="I371" s="8"/>
      <c r="J371" s="8"/>
      <c r="K371" s="8"/>
      <c r="L371" s="8"/>
      <c r="M371" s="334" t="s">
        <v>63</v>
      </c>
      <c r="N371" s="333">
        <v>143.24870000000001</v>
      </c>
      <c r="O371" s="8">
        <v>143.24870000000001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7865</v>
      </c>
      <c r="C372" s="211" t="s">
        <v>2327</v>
      </c>
      <c r="D372" s="8" t="s">
        <v>7866</v>
      </c>
      <c r="E372" s="8" t="s">
        <v>7867</v>
      </c>
      <c r="F372" s="8" t="s">
        <v>7868</v>
      </c>
      <c r="G372" s="8"/>
      <c r="H372" s="8"/>
      <c r="I372" s="8"/>
      <c r="J372" s="8"/>
      <c r="K372" s="8"/>
      <c r="L372" s="8"/>
      <c r="M372" s="334" t="s">
        <v>63</v>
      </c>
      <c r="N372" s="333">
        <v>253.5531</v>
      </c>
      <c r="O372" s="8">
        <v>253.5531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7869</v>
      </c>
      <c r="C373" s="211" t="s">
        <v>2334</v>
      </c>
      <c r="D373" s="8" t="s">
        <v>7870</v>
      </c>
      <c r="E373" s="8" t="s">
        <v>7871</v>
      </c>
      <c r="F373" s="8" t="s">
        <v>7872</v>
      </c>
      <c r="G373" s="8"/>
      <c r="H373" s="8"/>
      <c r="I373" s="8"/>
      <c r="J373" s="8"/>
      <c r="K373" s="8"/>
      <c r="L373" s="8"/>
      <c r="M373" s="334" t="s">
        <v>63</v>
      </c>
      <c r="N373" s="333">
        <v>131.98410000000001</v>
      </c>
      <c r="O373" s="8">
        <v>131.98410000000001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7873</v>
      </c>
      <c r="C374" s="211" t="s">
        <v>2341</v>
      </c>
      <c r="D374" s="8" t="s">
        <v>7874</v>
      </c>
      <c r="E374" s="8" t="s">
        <v>7875</v>
      </c>
      <c r="F374" s="8" t="s">
        <v>7876</v>
      </c>
      <c r="G374" s="8"/>
      <c r="H374" s="8"/>
      <c r="I374" s="8"/>
      <c r="J374" s="8"/>
      <c r="K374" s="8"/>
      <c r="L374" s="8"/>
      <c r="M374" s="334" t="s">
        <v>63</v>
      </c>
      <c r="N374" s="333">
        <v>136.85470000000001</v>
      </c>
      <c r="O374" s="8">
        <v>136.85470000000001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7877</v>
      </c>
      <c r="C375" s="211" t="s">
        <v>2348</v>
      </c>
      <c r="D375" s="8" t="s">
        <v>7878</v>
      </c>
      <c r="E375" s="8" t="s">
        <v>7879</v>
      </c>
      <c r="F375" s="8" t="s">
        <v>7880</v>
      </c>
      <c r="G375" s="8"/>
      <c r="H375" s="8"/>
      <c r="I375" s="8"/>
      <c r="J375" s="8"/>
      <c r="K375" s="8"/>
      <c r="L375" s="8"/>
      <c r="M375" s="334" t="s">
        <v>63</v>
      </c>
      <c r="N375" s="333">
        <v>113.35809999999999</v>
      </c>
      <c r="O375" s="8">
        <v>113.35809999999999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7881</v>
      </c>
      <c r="C376" s="211" t="s">
        <v>2355</v>
      </c>
      <c r="D376" s="8" t="s">
        <v>7882</v>
      </c>
      <c r="E376" s="8" t="s">
        <v>7883</v>
      </c>
      <c r="F376" s="8" t="s">
        <v>7884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108.8605</v>
      </c>
      <c r="O376" s="8">
        <v>108.8605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7885</v>
      </c>
      <c r="C377" s="211" t="s">
        <v>2362</v>
      </c>
      <c r="D377" s="8" t="s">
        <v>7886</v>
      </c>
      <c r="E377" s="8" t="s">
        <v>7887</v>
      </c>
      <c r="F377" s="8" t="s">
        <v>7888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103.1499</v>
      </c>
      <c r="O377" s="8">
        <v>103.1499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7889</v>
      </c>
      <c r="C378" s="211" t="s">
        <v>2369</v>
      </c>
      <c r="D378" s="8" t="s">
        <v>7890</v>
      </c>
      <c r="E378" s="8" t="s">
        <v>7891</v>
      </c>
      <c r="F378" s="8" t="s">
        <v>7892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268.94779999999997</v>
      </c>
      <c r="O378" s="8">
        <v>268.94779999999997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7893</v>
      </c>
      <c r="C379" s="211" t="s">
        <v>2376</v>
      </c>
      <c r="D379" s="8" t="s">
        <v>7894</v>
      </c>
      <c r="E379" s="8" t="s">
        <v>7895</v>
      </c>
      <c r="F379" s="8" t="s">
        <v>7896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251.54089999999999</v>
      </c>
      <c r="O379" s="8">
        <v>251.54089999999999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7897</v>
      </c>
      <c r="C380" s="211" t="s">
        <v>2383</v>
      </c>
      <c r="D380" s="8" t="s">
        <v>7898</v>
      </c>
      <c r="E380" s="8" t="s">
        <v>7899</v>
      </c>
      <c r="F380" s="8" t="s">
        <v>7900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262.2473</v>
      </c>
      <c r="O380" s="8">
        <v>262.2473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7901</v>
      </c>
      <c r="C381" s="211" t="s">
        <v>2390</v>
      </c>
      <c r="D381" s="8" t="s">
        <v>7902</v>
      </c>
      <c r="E381" s="8" t="s">
        <v>7903</v>
      </c>
      <c r="F381" s="8" t="s">
        <v>7904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122.1477</v>
      </c>
      <c r="O381" s="8">
        <v>122.1477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7905</v>
      </c>
      <c r="C382" s="211" t="s">
        <v>2396</v>
      </c>
      <c r="D382" s="8" t="s">
        <v>7906</v>
      </c>
      <c r="E382" s="8" t="s">
        <v>7907</v>
      </c>
      <c r="F382" s="8" t="s">
        <v>7908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126.3472</v>
      </c>
      <c r="O382" s="8">
        <v>126.3472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7909</v>
      </c>
      <c r="C383" s="211" t="s">
        <v>2402</v>
      </c>
      <c r="D383" s="8" t="s">
        <v>7910</v>
      </c>
      <c r="E383" s="8" t="s">
        <v>7911</v>
      </c>
      <c r="F383" s="8" t="s">
        <v>7912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106.4554</v>
      </c>
      <c r="O383" s="8">
        <v>106.4554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7913</v>
      </c>
      <c r="C384" s="211" t="s">
        <v>10</v>
      </c>
      <c r="D384" s="8" t="s">
        <v>7914</v>
      </c>
      <c r="E384" s="8" t="s">
        <v>7915</v>
      </c>
      <c r="F384" s="8" t="s">
        <v>7916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123.6491</v>
      </c>
      <c r="O384" s="8">
        <v>123.6491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7917</v>
      </c>
      <c r="C385" s="211" t="s">
        <v>2413</v>
      </c>
      <c r="D385" s="8" t="s">
        <v>7918</v>
      </c>
      <c r="E385" s="8" t="s">
        <v>7919</v>
      </c>
      <c r="F385" s="8" t="s">
        <v>7920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117.0645</v>
      </c>
      <c r="O385" s="8">
        <v>117.0645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7921</v>
      </c>
      <c r="C386" s="211" t="s">
        <v>2419</v>
      </c>
      <c r="D386" s="8" t="s">
        <v>7922</v>
      </c>
      <c r="E386" s="8" t="s">
        <v>7923</v>
      </c>
      <c r="F386" s="8" t="s">
        <v>7924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100.0531</v>
      </c>
      <c r="O386" s="8">
        <v>100.0531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7925</v>
      </c>
      <c r="C387" s="211" t="s">
        <v>2425</v>
      </c>
      <c r="D387" s="8" t="s">
        <v>7926</v>
      </c>
      <c r="E387" s="8" t="s">
        <v>7927</v>
      </c>
      <c r="F387" s="8" t="s">
        <v>7928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143.25040000000001</v>
      </c>
      <c r="O387" s="8">
        <v>143.25040000000001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7929</v>
      </c>
      <c r="C388" s="211" t="s">
        <v>2431</v>
      </c>
      <c r="D388" s="8" t="s">
        <v>7930</v>
      </c>
      <c r="E388" s="8" t="s">
        <v>7931</v>
      </c>
      <c r="F388" s="8" t="s">
        <v>7932</v>
      </c>
      <c r="G388" s="8"/>
      <c r="H388" s="8"/>
      <c r="I388" s="8"/>
      <c r="J388" s="8"/>
      <c r="K388" s="8"/>
      <c r="L388" s="8"/>
      <c r="M388" s="334" t="s">
        <v>63</v>
      </c>
      <c r="N388" s="333">
        <v>253.5547</v>
      </c>
      <c r="O388" s="8">
        <v>253.5547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7933</v>
      </c>
      <c r="C389" s="211" t="s">
        <v>2437</v>
      </c>
      <c r="D389" s="8" t="s">
        <v>7934</v>
      </c>
      <c r="E389" s="8" t="s">
        <v>7935</v>
      </c>
      <c r="F389" s="8" t="s">
        <v>7936</v>
      </c>
      <c r="G389" s="8"/>
      <c r="H389" s="8"/>
      <c r="I389" s="8"/>
      <c r="J389" s="8"/>
      <c r="K389" s="8"/>
      <c r="L389" s="8"/>
      <c r="M389" s="334" t="s">
        <v>63</v>
      </c>
      <c r="N389" s="333">
        <v>131.98349999999999</v>
      </c>
      <c r="O389" s="8">
        <v>131.98349999999999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7937</v>
      </c>
      <c r="C390" s="211" t="s">
        <v>2443</v>
      </c>
      <c r="D390" s="8" t="s">
        <v>7938</v>
      </c>
      <c r="E390" s="8" t="s">
        <v>7939</v>
      </c>
      <c r="F390" s="8" t="s">
        <v>7940</v>
      </c>
      <c r="G390" s="8"/>
      <c r="H390" s="8"/>
      <c r="I390" s="8"/>
      <c r="J390" s="8"/>
      <c r="K390" s="8"/>
      <c r="L390" s="8"/>
      <c r="M390" s="334" t="s">
        <v>63</v>
      </c>
      <c r="N390" s="333">
        <v>136.85679999999999</v>
      </c>
      <c r="O390" s="8">
        <v>136.85679999999999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7941</v>
      </c>
      <c r="C391" s="211" t="s">
        <v>2449</v>
      </c>
      <c r="D391" s="8" t="s">
        <v>7942</v>
      </c>
      <c r="E391" s="8" t="s">
        <v>7943</v>
      </c>
      <c r="F391" s="8" t="s">
        <v>7944</v>
      </c>
      <c r="G391" s="8"/>
      <c r="H391" s="8"/>
      <c r="I391" s="8"/>
      <c r="J391" s="8"/>
      <c r="K391" s="8"/>
      <c r="L391" s="8"/>
      <c r="M391" s="334" t="s">
        <v>63</v>
      </c>
      <c r="N391" s="333">
        <v>113.35760000000001</v>
      </c>
      <c r="O391" s="8">
        <v>113.35760000000001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7945</v>
      </c>
      <c r="C392" s="211" t="s">
        <v>2455</v>
      </c>
      <c r="D392" s="8" t="s">
        <v>7946</v>
      </c>
      <c r="E392" s="8" t="s">
        <v>7947</v>
      </c>
      <c r="F392" s="8" t="s">
        <v>7948</v>
      </c>
      <c r="G392" s="8"/>
      <c r="H392" s="8"/>
      <c r="I392" s="8"/>
      <c r="J392" s="8"/>
      <c r="K392" s="8"/>
      <c r="L392" s="8"/>
      <c r="M392" s="334" t="s">
        <v>63</v>
      </c>
      <c r="N392" s="333">
        <v>108.8635</v>
      </c>
      <c r="O392" s="8">
        <v>108.8635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7949</v>
      </c>
      <c r="C393" s="211" t="s">
        <v>2461</v>
      </c>
      <c r="D393" s="8" t="s">
        <v>7950</v>
      </c>
      <c r="E393" s="8" t="s">
        <v>7951</v>
      </c>
      <c r="F393" s="8" t="s">
        <v>7952</v>
      </c>
      <c r="G393" s="8"/>
      <c r="H393" s="8"/>
      <c r="I393" s="8"/>
      <c r="J393" s="8"/>
      <c r="K393" s="8"/>
      <c r="L393" s="8"/>
      <c r="M393" s="334" t="s">
        <v>63</v>
      </c>
      <c r="N393" s="333">
        <v>103.1521</v>
      </c>
      <c r="O393" s="8">
        <v>103.1521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7953</v>
      </c>
      <c r="C394" s="211" t="s">
        <v>2467</v>
      </c>
      <c r="D394" s="8" t="s">
        <v>7954</v>
      </c>
      <c r="E394" s="8" t="s">
        <v>7955</v>
      </c>
      <c r="F394" s="8" t="s">
        <v>7956</v>
      </c>
      <c r="G394" s="8"/>
      <c r="H394" s="8"/>
      <c r="I394" s="8"/>
      <c r="J394" s="8"/>
      <c r="K394" s="8"/>
      <c r="L394" s="8"/>
      <c r="M394" s="334" t="s">
        <v>63</v>
      </c>
      <c r="N394" s="333">
        <v>268.94749999999999</v>
      </c>
      <c r="O394" s="8">
        <v>268.94749999999999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7957</v>
      </c>
      <c r="C395" s="211" t="s">
        <v>2473</v>
      </c>
      <c r="D395" s="8" t="s">
        <v>7958</v>
      </c>
      <c r="E395" s="8" t="s">
        <v>7959</v>
      </c>
      <c r="F395" s="8" t="s">
        <v>7960</v>
      </c>
      <c r="G395" s="8"/>
      <c r="H395" s="8"/>
      <c r="I395" s="8"/>
      <c r="J395" s="8"/>
      <c r="K395" s="8"/>
      <c r="L395" s="8"/>
      <c r="M395" s="334" t="s">
        <v>63</v>
      </c>
      <c r="N395" s="333">
        <v>251.54320000000001</v>
      </c>
      <c r="O395" s="8">
        <v>251.54320000000001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7961</v>
      </c>
      <c r="C396" s="211" t="s">
        <v>2479</v>
      </c>
      <c r="D396" s="8" t="s">
        <v>7962</v>
      </c>
      <c r="E396" s="8" t="s">
        <v>7963</v>
      </c>
      <c r="F396" s="8" t="s">
        <v>7964</v>
      </c>
      <c r="G396" s="8"/>
      <c r="H396" s="8"/>
      <c r="I396" s="8"/>
      <c r="J396" s="8"/>
      <c r="K396" s="8"/>
      <c r="L396" s="8"/>
      <c r="M396" s="334" t="s">
        <v>63</v>
      </c>
      <c r="N396" s="333">
        <v>262.24380000000002</v>
      </c>
      <c r="O396" s="8">
        <v>262.24380000000002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7965</v>
      </c>
      <c r="C397" s="211" t="s">
        <v>2485</v>
      </c>
      <c r="D397" s="8" t="s">
        <v>7966</v>
      </c>
      <c r="E397" s="8" t="s">
        <v>7967</v>
      </c>
      <c r="F397" s="8" t="s">
        <v>7968</v>
      </c>
      <c r="G397" s="8" t="s">
        <v>7969</v>
      </c>
      <c r="H397" s="66" t="s">
        <v>7970</v>
      </c>
      <c r="I397" s="66" t="s">
        <v>7971</v>
      </c>
      <c r="J397" s="66"/>
      <c r="K397" s="66"/>
      <c r="L397" s="66"/>
      <c r="M397" s="334">
        <v>353.89769999999999</v>
      </c>
      <c r="N397" s="333">
        <v>108.1039</v>
      </c>
      <c r="O397" s="8">
        <v>462.0016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7972</v>
      </c>
      <c r="C398" s="211" t="s">
        <v>2500</v>
      </c>
      <c r="D398" s="8" t="s">
        <v>7973</v>
      </c>
      <c r="E398" s="8" t="s">
        <v>7974</v>
      </c>
      <c r="F398" s="8" t="s">
        <v>7975</v>
      </c>
      <c r="G398" s="8" t="s">
        <v>7976</v>
      </c>
      <c r="H398" s="66" t="s">
        <v>7977</v>
      </c>
      <c r="I398" s="66" t="s">
        <v>7978</v>
      </c>
      <c r="J398" s="66"/>
      <c r="K398" s="66"/>
      <c r="L398" s="66"/>
      <c r="M398" s="334">
        <v>353.89890000000003</v>
      </c>
      <c r="N398" s="333">
        <v>108.1014</v>
      </c>
      <c r="O398" s="8">
        <v>462.00030000000004</v>
      </c>
      <c r="P398" s="8" t="s">
        <v>6155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7979</v>
      </c>
      <c r="C399" s="211" t="s">
        <v>2512</v>
      </c>
      <c r="D399" s="8" t="s">
        <v>7980</v>
      </c>
      <c r="E399" s="8" t="s">
        <v>7981</v>
      </c>
      <c r="F399" s="8" t="s">
        <v>7982</v>
      </c>
      <c r="G399" s="8" t="s">
        <v>7983</v>
      </c>
      <c r="H399" s="66" t="s">
        <v>7984</v>
      </c>
      <c r="I399" s="66" t="s">
        <v>7985</v>
      </c>
      <c r="J399" s="66"/>
      <c r="K399" s="66"/>
      <c r="L399" s="66"/>
      <c r="M399" s="334">
        <v>353.85719999999998</v>
      </c>
      <c r="N399" s="333">
        <v>108.0986</v>
      </c>
      <c r="O399" s="8">
        <v>461.95579999999995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7986</v>
      </c>
      <c r="C400" s="211" t="s">
        <v>2523</v>
      </c>
      <c r="D400" s="8" t="s">
        <v>7987</v>
      </c>
      <c r="E400" s="8" t="s">
        <v>7988</v>
      </c>
      <c r="F400" s="8" t="s">
        <v>7989</v>
      </c>
      <c r="G400" s="8" t="s">
        <v>7990</v>
      </c>
      <c r="H400" s="66" t="s">
        <v>7991</v>
      </c>
      <c r="I400" s="66" t="s">
        <v>7992</v>
      </c>
      <c r="J400" s="66"/>
      <c r="K400" s="66"/>
      <c r="L400" s="66"/>
      <c r="M400" s="334">
        <v>353.90949999999998</v>
      </c>
      <c r="N400" s="333">
        <v>108.0937</v>
      </c>
      <c r="O400" s="8">
        <v>462.00319999999999</v>
      </c>
      <c r="P400" s="8" t="s">
        <v>489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7993</v>
      </c>
      <c r="C401" s="211" t="s">
        <v>2534</v>
      </c>
      <c r="D401" s="8" t="s">
        <v>7994</v>
      </c>
      <c r="E401" s="8" t="s">
        <v>7995</v>
      </c>
      <c r="F401" s="8" t="s">
        <v>7996</v>
      </c>
      <c r="G401" s="8" t="s">
        <v>7997</v>
      </c>
      <c r="H401" s="66" t="s">
        <v>7998</v>
      </c>
      <c r="I401" s="66" t="s">
        <v>7999</v>
      </c>
      <c r="J401" s="66"/>
      <c r="K401" s="66"/>
      <c r="L401" s="66"/>
      <c r="M401" s="334">
        <v>353.90069999999997</v>
      </c>
      <c r="N401" s="333">
        <v>108.10509999999999</v>
      </c>
      <c r="O401" s="8">
        <v>462.00579999999997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8000</v>
      </c>
      <c r="C402" s="211" t="s">
        <v>2544</v>
      </c>
      <c r="D402" s="8" t="s">
        <v>8001</v>
      </c>
      <c r="E402" s="8" t="s">
        <v>8002</v>
      </c>
      <c r="F402" s="8" t="s">
        <v>8003</v>
      </c>
      <c r="G402" s="8" t="s">
        <v>8004</v>
      </c>
      <c r="H402" s="66" t="s">
        <v>8005</v>
      </c>
      <c r="I402" s="66" t="s">
        <v>8006</v>
      </c>
      <c r="J402" s="66"/>
      <c r="K402" s="66"/>
      <c r="L402" s="66"/>
      <c r="M402" s="334">
        <v>353.8965</v>
      </c>
      <c r="N402" s="333">
        <v>108.0977</v>
      </c>
      <c r="O402" s="8">
        <v>461.99419999999998</v>
      </c>
      <c r="P402" s="8" t="s">
        <v>6155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8007</v>
      </c>
      <c r="C403" s="211" t="s">
        <v>2554</v>
      </c>
      <c r="D403" s="8" t="s">
        <v>8008</v>
      </c>
      <c r="E403" s="8" t="s">
        <v>8009</v>
      </c>
      <c r="F403" s="8" t="s">
        <v>8010</v>
      </c>
      <c r="G403" s="8" t="s">
        <v>8011</v>
      </c>
      <c r="H403" s="66" t="s">
        <v>8012</v>
      </c>
      <c r="I403" s="66" t="s">
        <v>8013</v>
      </c>
      <c r="J403" s="66"/>
      <c r="K403" s="66"/>
      <c r="L403" s="66"/>
      <c r="M403" s="334">
        <v>353.8537</v>
      </c>
      <c r="N403" s="333">
        <v>108.10250000000001</v>
      </c>
      <c r="O403" s="8">
        <v>461.95620000000002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8014</v>
      </c>
      <c r="C404" s="211" t="s">
        <v>2564</v>
      </c>
      <c r="D404" s="8" t="s">
        <v>8015</v>
      </c>
      <c r="E404" s="8" t="s">
        <v>8016</v>
      </c>
      <c r="F404" s="8" t="s">
        <v>8017</v>
      </c>
      <c r="G404" s="8" t="s">
        <v>8018</v>
      </c>
      <c r="H404" s="66" t="s">
        <v>8019</v>
      </c>
      <c r="I404" s="66" t="s">
        <v>8020</v>
      </c>
      <c r="J404" s="66"/>
      <c r="K404" s="66"/>
      <c r="L404" s="66"/>
      <c r="M404" s="334">
        <v>353.90980000000002</v>
      </c>
      <c r="N404" s="333">
        <v>108.0945</v>
      </c>
      <c r="O404" s="8">
        <v>462.0043</v>
      </c>
      <c r="P404" s="8" t="s">
        <v>489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7965</v>
      </c>
      <c r="C405" s="211" t="s">
        <v>2573</v>
      </c>
      <c r="D405" s="8" t="s">
        <v>7966</v>
      </c>
      <c r="E405" s="8" t="s">
        <v>7967</v>
      </c>
      <c r="F405" s="8" t="s">
        <v>7968</v>
      </c>
      <c r="G405" s="8" t="s">
        <v>8021</v>
      </c>
      <c r="H405" s="8" t="s">
        <v>8022</v>
      </c>
      <c r="I405" s="66" t="s">
        <v>7970</v>
      </c>
      <c r="J405" s="66" t="s">
        <v>7971</v>
      </c>
      <c r="K405" s="66"/>
      <c r="L405" s="66"/>
      <c r="M405" s="334">
        <v>353.89769999999999</v>
      </c>
      <c r="N405" s="333">
        <v>108.10209999999999</v>
      </c>
      <c r="O405" s="8">
        <v>461.99979999999999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7972</v>
      </c>
      <c r="C406" s="211" t="s">
        <v>2578</v>
      </c>
      <c r="D406" s="8" t="s">
        <v>7973</v>
      </c>
      <c r="E406" s="8" t="s">
        <v>7974</v>
      </c>
      <c r="F406" s="8" t="s">
        <v>7975</v>
      </c>
      <c r="G406" s="8" t="s">
        <v>8023</v>
      </c>
      <c r="H406" s="8" t="s">
        <v>8024</v>
      </c>
      <c r="I406" s="66" t="s">
        <v>7977</v>
      </c>
      <c r="J406" s="66" t="s">
        <v>7978</v>
      </c>
      <c r="K406" s="66"/>
      <c r="L406" s="66"/>
      <c r="M406" s="334">
        <v>353.89890000000003</v>
      </c>
      <c r="N406" s="333">
        <v>108.0907</v>
      </c>
      <c r="O406" s="8">
        <v>461.9896</v>
      </c>
      <c r="P406" s="8" t="s">
        <v>6316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7979</v>
      </c>
      <c r="C407" s="211" t="s">
        <v>2583</v>
      </c>
      <c r="D407" s="8" t="s">
        <v>7980</v>
      </c>
      <c r="E407" s="8" t="s">
        <v>7981</v>
      </c>
      <c r="F407" s="8" t="s">
        <v>7982</v>
      </c>
      <c r="G407" s="8" t="s">
        <v>8025</v>
      </c>
      <c r="H407" s="8" t="s">
        <v>8026</v>
      </c>
      <c r="I407" s="66" t="s">
        <v>7984</v>
      </c>
      <c r="J407" s="66" t="s">
        <v>7985</v>
      </c>
      <c r="K407" s="66"/>
      <c r="L407" s="66"/>
      <c r="M407" s="334">
        <v>353.85719999999998</v>
      </c>
      <c r="N407" s="333">
        <v>108.0975</v>
      </c>
      <c r="O407" s="8">
        <v>461.9547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7986</v>
      </c>
      <c r="C408" s="211" t="s">
        <v>2588</v>
      </c>
      <c r="D408" s="8" t="s">
        <v>7987</v>
      </c>
      <c r="E408" s="8" t="s">
        <v>7988</v>
      </c>
      <c r="F408" s="8" t="s">
        <v>7989</v>
      </c>
      <c r="G408" s="8" t="s">
        <v>8027</v>
      </c>
      <c r="H408" s="8" t="s">
        <v>8028</v>
      </c>
      <c r="I408" s="66" t="s">
        <v>7991</v>
      </c>
      <c r="J408" s="66" t="s">
        <v>7992</v>
      </c>
      <c r="K408" s="66"/>
      <c r="L408" s="66"/>
      <c r="M408" s="334">
        <v>353.90949999999998</v>
      </c>
      <c r="N408" s="333">
        <v>108.10550000000001</v>
      </c>
      <c r="O408" s="8">
        <v>462.01499999999999</v>
      </c>
      <c r="P408" s="8" t="s">
        <v>6295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7993</v>
      </c>
      <c r="C409" s="211" t="s">
        <v>2593</v>
      </c>
      <c r="D409" s="8" t="s">
        <v>7994</v>
      </c>
      <c r="E409" s="8" t="s">
        <v>7995</v>
      </c>
      <c r="F409" s="8" t="s">
        <v>7996</v>
      </c>
      <c r="G409" s="8" t="s">
        <v>8029</v>
      </c>
      <c r="H409" s="8" t="s">
        <v>8030</v>
      </c>
      <c r="I409" s="66" t="s">
        <v>7998</v>
      </c>
      <c r="J409" s="66" t="s">
        <v>7999</v>
      </c>
      <c r="K409" s="66"/>
      <c r="L409" s="66"/>
      <c r="M409" s="334">
        <v>353.90069999999997</v>
      </c>
      <c r="N409" s="333">
        <v>108.09990000000001</v>
      </c>
      <c r="O409" s="8">
        <v>462.00059999999996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8000</v>
      </c>
      <c r="C410" s="211" t="s">
        <v>2597</v>
      </c>
      <c r="D410" s="8" t="s">
        <v>8001</v>
      </c>
      <c r="E410" s="8" t="s">
        <v>8002</v>
      </c>
      <c r="F410" s="8" t="s">
        <v>8003</v>
      </c>
      <c r="G410" s="8" t="s">
        <v>8031</v>
      </c>
      <c r="H410" s="8" t="s">
        <v>8032</v>
      </c>
      <c r="I410" s="66" t="s">
        <v>8005</v>
      </c>
      <c r="J410" s="66" t="s">
        <v>8006</v>
      </c>
      <c r="K410" s="66"/>
      <c r="L410" s="66"/>
      <c r="M410" s="334">
        <v>353.8965</v>
      </c>
      <c r="N410" s="333">
        <v>108.0912</v>
      </c>
      <c r="O410" s="8">
        <v>461.98770000000002</v>
      </c>
      <c r="P410" s="8" t="s">
        <v>6316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8007</v>
      </c>
      <c r="C411" s="211" t="s">
        <v>2601</v>
      </c>
      <c r="D411" s="8" t="s">
        <v>8008</v>
      </c>
      <c r="E411" s="8" t="s">
        <v>8009</v>
      </c>
      <c r="F411" s="8" t="s">
        <v>8010</v>
      </c>
      <c r="G411" s="8" t="s">
        <v>8033</v>
      </c>
      <c r="H411" s="8" t="s">
        <v>8034</v>
      </c>
      <c r="I411" s="66" t="s">
        <v>8012</v>
      </c>
      <c r="J411" s="66" t="s">
        <v>8013</v>
      </c>
      <c r="K411" s="66"/>
      <c r="L411" s="66"/>
      <c r="M411" s="334">
        <v>353.8537</v>
      </c>
      <c r="N411" s="333">
        <v>108.09610000000001</v>
      </c>
      <c r="O411" s="8">
        <v>461.94979999999998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8014</v>
      </c>
      <c r="C412" s="211" t="s">
        <v>2605</v>
      </c>
      <c r="D412" s="8" t="s">
        <v>8015</v>
      </c>
      <c r="E412" s="8" t="s">
        <v>8016</v>
      </c>
      <c r="F412" s="8" t="s">
        <v>8017</v>
      </c>
      <c r="G412" s="8" t="s">
        <v>8035</v>
      </c>
      <c r="H412" s="8" t="s">
        <v>8036</v>
      </c>
      <c r="I412" s="66" t="s">
        <v>8019</v>
      </c>
      <c r="J412" s="66" t="s">
        <v>8020</v>
      </c>
      <c r="K412" s="66"/>
      <c r="L412" s="66"/>
      <c r="M412" s="334">
        <v>353.90980000000002</v>
      </c>
      <c r="N412" s="333">
        <v>108.1048</v>
      </c>
      <c r="O412" s="8">
        <v>462.01460000000003</v>
      </c>
      <c r="P412" s="8" t="s">
        <v>6295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8037</v>
      </c>
      <c r="C413" s="211" t="s">
        <v>2610</v>
      </c>
      <c r="D413" s="8" t="s">
        <v>8038</v>
      </c>
      <c r="E413" s="8" t="s">
        <v>8039</v>
      </c>
      <c r="F413" s="8" t="s">
        <v>8040</v>
      </c>
      <c r="G413" s="8"/>
      <c r="H413" s="8"/>
      <c r="I413" s="8"/>
      <c r="J413" s="8"/>
      <c r="K413" s="8"/>
      <c r="L413" s="8"/>
      <c r="M413" s="334" t="s">
        <v>63</v>
      </c>
      <c r="N413" s="333">
        <v>246.58179999999999</v>
      </c>
      <c r="O413" s="8">
        <v>246.58179999999999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8041</v>
      </c>
      <c r="C414" s="211" t="s">
        <v>2618</v>
      </c>
      <c r="D414" s="8" t="s">
        <v>8042</v>
      </c>
      <c r="E414" s="8" t="s">
        <v>8043</v>
      </c>
      <c r="F414" s="8" t="s">
        <v>8044</v>
      </c>
      <c r="G414" s="8"/>
      <c r="H414" s="8"/>
      <c r="I414" s="8"/>
      <c r="J414" s="8"/>
      <c r="K414" s="8"/>
      <c r="L414" s="8"/>
      <c r="M414" s="334" t="s">
        <v>63</v>
      </c>
      <c r="N414" s="333">
        <v>246.57939999999999</v>
      </c>
      <c r="O414" s="8">
        <v>246.57939999999999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8045</v>
      </c>
      <c r="C415" s="211" t="s">
        <v>2624</v>
      </c>
      <c r="D415" s="8" t="s">
        <v>8046</v>
      </c>
      <c r="E415" s="8" t="s">
        <v>8047</v>
      </c>
      <c r="F415" s="8" t="s">
        <v>8048</v>
      </c>
      <c r="G415" s="8"/>
      <c r="H415" s="8"/>
      <c r="I415" s="8"/>
      <c r="J415" s="8"/>
      <c r="K415" s="8"/>
      <c r="L415" s="8"/>
      <c r="M415" s="334" t="s">
        <v>63</v>
      </c>
      <c r="N415" s="333">
        <v>140.21350000000001</v>
      </c>
      <c r="O415" s="8">
        <v>140.21350000000001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8049</v>
      </c>
      <c r="C416" s="211" t="s">
        <v>2630</v>
      </c>
      <c r="D416" s="8" t="s">
        <v>8050</v>
      </c>
      <c r="E416" s="8" t="s">
        <v>8051</v>
      </c>
      <c r="F416" s="8" t="s">
        <v>8052</v>
      </c>
      <c r="G416" s="8" t="s">
        <v>8053</v>
      </c>
      <c r="H416" s="66" t="s">
        <v>8054</v>
      </c>
      <c r="I416" s="66"/>
      <c r="J416" s="66"/>
      <c r="K416" s="66"/>
      <c r="L416" s="66"/>
      <c r="M416" s="334">
        <v>216.5762</v>
      </c>
      <c r="N416" s="333">
        <v>30.057099999999998</v>
      </c>
      <c r="O416" s="8">
        <v>246.63329999999999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8055</v>
      </c>
      <c r="C417" s="211" t="s">
        <v>2640</v>
      </c>
      <c r="D417" s="8" t="s">
        <v>8056</v>
      </c>
      <c r="E417" s="8" t="s">
        <v>8057</v>
      </c>
      <c r="F417" s="8" t="s">
        <v>8058</v>
      </c>
      <c r="G417" s="8" t="s">
        <v>8059</v>
      </c>
      <c r="H417" s="66" t="s">
        <v>8060</v>
      </c>
      <c r="I417" s="66"/>
      <c r="J417" s="66"/>
      <c r="K417" s="66"/>
      <c r="L417" s="66"/>
      <c r="M417" s="334">
        <v>216.54300000000001</v>
      </c>
      <c r="N417" s="333">
        <v>30.044699999999999</v>
      </c>
      <c r="O417" s="8">
        <v>246.58770000000001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8061</v>
      </c>
      <c r="C418" s="211" t="s">
        <v>2650</v>
      </c>
      <c r="D418" s="8" t="s">
        <v>8062</v>
      </c>
      <c r="E418" s="8" t="s">
        <v>8063</v>
      </c>
      <c r="F418" s="8" t="s">
        <v>8064</v>
      </c>
      <c r="G418" s="8" t="s">
        <v>8065</v>
      </c>
      <c r="H418" s="66" t="s">
        <v>8066</v>
      </c>
      <c r="I418" s="66"/>
      <c r="J418" s="66"/>
      <c r="K418" s="66"/>
      <c r="L418" s="66"/>
      <c r="M418" s="334">
        <v>216.55840000000001</v>
      </c>
      <c r="N418" s="333">
        <v>30.056999999999999</v>
      </c>
      <c r="O418" s="8">
        <v>246.61539999999999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8067</v>
      </c>
      <c r="C419" s="211" t="s">
        <v>2659</v>
      </c>
      <c r="D419" s="8" t="s">
        <v>8068</v>
      </c>
      <c r="E419" s="8" t="s">
        <v>8069</v>
      </c>
      <c r="F419" s="8" t="s">
        <v>8070</v>
      </c>
      <c r="G419" s="8" t="s">
        <v>8071</v>
      </c>
      <c r="H419" s="66" t="s">
        <v>8072</v>
      </c>
      <c r="I419" s="66"/>
      <c r="J419" s="66"/>
      <c r="K419" s="66"/>
      <c r="L419" s="66"/>
      <c r="M419" s="334">
        <v>216.55019999999999</v>
      </c>
      <c r="N419" s="333">
        <v>30.048400000000001</v>
      </c>
      <c r="O419" s="8">
        <v>246.59859999999998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8073</v>
      </c>
      <c r="C420" s="211" t="s">
        <v>2668</v>
      </c>
      <c r="D420" s="8" t="s">
        <v>8074</v>
      </c>
      <c r="E420" s="8" t="s">
        <v>8075</v>
      </c>
      <c r="F420" s="8" t="s">
        <v>8076</v>
      </c>
      <c r="G420" s="8" t="s">
        <v>8077</v>
      </c>
      <c r="H420" s="66" t="s">
        <v>8078</v>
      </c>
      <c r="I420" s="66"/>
      <c r="J420" s="66"/>
      <c r="K420" s="66"/>
      <c r="L420" s="66"/>
      <c r="M420" s="334">
        <v>216.57310000000001</v>
      </c>
      <c r="N420" s="333">
        <v>30.055199999999999</v>
      </c>
      <c r="O420" s="8">
        <v>246.62830000000002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8079</v>
      </c>
      <c r="C421" s="211" t="s">
        <v>2676</v>
      </c>
      <c r="D421" s="8" t="s">
        <v>8080</v>
      </c>
      <c r="E421" s="8" t="s">
        <v>8081</v>
      </c>
      <c r="F421" s="8" t="s">
        <v>8082</v>
      </c>
      <c r="G421" s="8" t="s">
        <v>8083</v>
      </c>
      <c r="H421" s="66" t="s">
        <v>8084</v>
      </c>
      <c r="I421" s="66"/>
      <c r="J421" s="66"/>
      <c r="K421" s="66"/>
      <c r="L421" s="66"/>
      <c r="M421" s="334">
        <v>216.54329999999999</v>
      </c>
      <c r="N421" s="333">
        <v>30.047599999999999</v>
      </c>
      <c r="O421" s="8">
        <v>246.59089999999998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8085</v>
      </c>
      <c r="C422" s="211" t="s">
        <v>2684</v>
      </c>
      <c r="D422" s="8" t="s">
        <v>8086</v>
      </c>
      <c r="E422" s="8" t="s">
        <v>8087</v>
      </c>
      <c r="F422" s="8" t="s">
        <v>8088</v>
      </c>
      <c r="G422" s="8" t="s">
        <v>8089</v>
      </c>
      <c r="H422" s="66" t="s">
        <v>8090</v>
      </c>
      <c r="I422" s="66"/>
      <c r="J422" s="66"/>
      <c r="K422" s="66"/>
      <c r="L422" s="66"/>
      <c r="M422" s="334">
        <v>216.5573</v>
      </c>
      <c r="N422" s="333">
        <v>30.055199999999999</v>
      </c>
      <c r="O422" s="8">
        <v>246.61250000000001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8091</v>
      </c>
      <c r="C423" s="211" t="s">
        <v>2692</v>
      </c>
      <c r="D423" s="8" t="s">
        <v>8092</v>
      </c>
      <c r="E423" s="8" t="s">
        <v>8093</v>
      </c>
      <c r="F423" s="8" t="s">
        <v>8094</v>
      </c>
      <c r="G423" s="8" t="s">
        <v>8095</v>
      </c>
      <c r="H423" s="66" t="s">
        <v>8096</v>
      </c>
      <c r="I423" s="66"/>
      <c r="J423" s="66"/>
      <c r="K423" s="66"/>
      <c r="L423" s="66"/>
      <c r="M423" s="334">
        <v>216.5479</v>
      </c>
      <c r="N423" s="333">
        <v>30.049700000000001</v>
      </c>
      <c r="O423" s="8">
        <v>246.5976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8097</v>
      </c>
      <c r="C424" s="211" t="s">
        <v>2700</v>
      </c>
      <c r="D424" s="8" t="s">
        <v>8098</v>
      </c>
      <c r="E424" s="8" t="s">
        <v>8099</v>
      </c>
      <c r="F424" s="8" t="s">
        <v>8100</v>
      </c>
      <c r="G424" s="8"/>
      <c r="H424" s="8"/>
      <c r="I424" s="66"/>
      <c r="J424" s="66"/>
      <c r="K424" s="66"/>
      <c r="L424" s="66"/>
      <c r="M424" s="334" t="s">
        <v>63</v>
      </c>
      <c r="N424" s="333">
        <v>157.58500000000001</v>
      </c>
      <c r="O424" s="8">
        <v>157.58500000000001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8101</v>
      </c>
      <c r="C425" s="211" t="s">
        <v>2706</v>
      </c>
      <c r="D425" s="8" t="s">
        <v>8102</v>
      </c>
      <c r="E425" s="8" t="s">
        <v>8103</v>
      </c>
      <c r="F425" s="8" t="s">
        <v>8104</v>
      </c>
      <c r="G425" s="8" t="s">
        <v>8105</v>
      </c>
      <c r="H425" s="66" t="s">
        <v>8105</v>
      </c>
      <c r="I425" s="66"/>
      <c r="J425" s="66"/>
      <c r="K425" s="66"/>
      <c r="L425" s="66"/>
      <c r="M425" s="334" t="s">
        <v>63</v>
      </c>
      <c r="N425" s="333">
        <v>242.83109999999999</v>
      </c>
      <c r="O425" s="8">
        <v>242.83109999999999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8106</v>
      </c>
      <c r="C426" s="211" t="s">
        <v>2713</v>
      </c>
      <c r="D426" s="8" t="s">
        <v>8107</v>
      </c>
      <c r="E426" s="8" t="s">
        <v>8108</v>
      </c>
      <c r="F426" s="8" t="s">
        <v>8109</v>
      </c>
      <c r="G426" s="8" t="s">
        <v>8110</v>
      </c>
      <c r="H426" s="66" t="s">
        <v>8110</v>
      </c>
      <c r="I426" s="66"/>
      <c r="J426" s="66"/>
      <c r="K426" s="66"/>
      <c r="L426" s="66"/>
      <c r="M426" s="334" t="s">
        <v>63</v>
      </c>
      <c r="N426" s="333">
        <v>242.83430000000001</v>
      </c>
      <c r="O426" s="8">
        <v>242.83430000000001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8111</v>
      </c>
      <c r="C427" s="211" t="s">
        <v>2720</v>
      </c>
      <c r="D427" s="8" t="s">
        <v>8112</v>
      </c>
      <c r="E427" s="8" t="s">
        <v>8113</v>
      </c>
      <c r="F427" s="8" t="s">
        <v>8114</v>
      </c>
      <c r="G427" s="8" t="s">
        <v>8115</v>
      </c>
      <c r="H427" s="66" t="s">
        <v>8115</v>
      </c>
      <c r="I427" s="66"/>
      <c r="J427" s="66"/>
      <c r="K427" s="66"/>
      <c r="L427" s="66"/>
      <c r="M427" s="334" t="s">
        <v>63</v>
      </c>
      <c r="N427" s="333">
        <v>135.8989</v>
      </c>
      <c r="O427" s="8">
        <v>135.8989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8116</v>
      </c>
      <c r="C428" s="211" t="s">
        <v>2728</v>
      </c>
      <c r="D428" s="8" t="s">
        <v>8117</v>
      </c>
      <c r="E428" s="8" t="s">
        <v>8118</v>
      </c>
      <c r="F428" s="8" t="s">
        <v>8119</v>
      </c>
      <c r="G428" s="8" t="s">
        <v>8120</v>
      </c>
      <c r="H428" s="66" t="s">
        <v>8120</v>
      </c>
      <c r="I428" s="66"/>
      <c r="J428" s="66"/>
      <c r="K428" s="66"/>
      <c r="L428" s="66"/>
      <c r="M428" s="334" t="s">
        <v>63</v>
      </c>
      <c r="N428" s="333">
        <v>135.9006</v>
      </c>
      <c r="O428" s="8">
        <v>135.9006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8121</v>
      </c>
      <c r="C429" s="211" t="s">
        <v>2735</v>
      </c>
      <c r="D429" s="8" t="s">
        <v>8122</v>
      </c>
      <c r="E429" s="8" t="s">
        <v>8123</v>
      </c>
      <c r="F429" s="8" t="s">
        <v>8124</v>
      </c>
      <c r="G429" s="8" t="s">
        <v>8125</v>
      </c>
      <c r="H429" s="66" t="s">
        <v>8125</v>
      </c>
      <c r="I429" s="66"/>
      <c r="J429" s="66"/>
      <c r="K429" s="66"/>
      <c r="L429" s="66"/>
      <c r="M429" s="334" t="s">
        <v>63</v>
      </c>
      <c r="N429" s="333">
        <v>124.5378</v>
      </c>
      <c r="O429" s="8">
        <v>124.5378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8126</v>
      </c>
      <c r="C430" s="211" t="s">
        <v>2744</v>
      </c>
      <c r="D430" s="8" t="s">
        <v>8127</v>
      </c>
      <c r="E430" s="8" t="s">
        <v>8128</v>
      </c>
      <c r="F430" s="8" t="s">
        <v>8129</v>
      </c>
      <c r="G430" s="8" t="s">
        <v>8130</v>
      </c>
      <c r="H430" s="66" t="s">
        <v>8130</v>
      </c>
      <c r="I430" s="66"/>
      <c r="J430" s="66"/>
      <c r="K430" s="66"/>
      <c r="L430" s="66"/>
      <c r="M430" s="334" t="s">
        <v>63</v>
      </c>
      <c r="N430" s="333">
        <v>124.6206</v>
      </c>
      <c r="O430" s="8">
        <v>124.6206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8131</v>
      </c>
      <c r="C431" s="211" t="s">
        <v>2751</v>
      </c>
      <c r="D431" s="8" t="s">
        <v>8132</v>
      </c>
      <c r="E431" s="8" t="s">
        <v>8133</v>
      </c>
      <c r="F431" s="8" t="s">
        <v>8134</v>
      </c>
      <c r="G431" s="8" t="s">
        <v>8135</v>
      </c>
      <c r="H431" s="66" t="s">
        <v>8135</v>
      </c>
      <c r="I431" s="66"/>
      <c r="J431" s="66"/>
      <c r="K431" s="66"/>
      <c r="L431" s="66"/>
      <c r="M431" s="334" t="s">
        <v>63</v>
      </c>
      <c r="N431" s="333">
        <v>124.62520000000001</v>
      </c>
      <c r="O431" s="8">
        <v>124.62520000000001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8136</v>
      </c>
      <c r="C432" s="211" t="s">
        <v>2758</v>
      </c>
      <c r="D432" s="8" t="s">
        <v>8137</v>
      </c>
      <c r="E432" s="8" t="s">
        <v>8138</v>
      </c>
      <c r="F432" s="8" t="s">
        <v>8139</v>
      </c>
      <c r="G432" s="8" t="s">
        <v>8140</v>
      </c>
      <c r="H432" s="66" t="s">
        <v>8140</v>
      </c>
      <c r="I432" s="66"/>
      <c r="J432" s="66"/>
      <c r="K432" s="66"/>
      <c r="L432" s="66"/>
      <c r="M432" s="334" t="s">
        <v>63</v>
      </c>
      <c r="N432" s="333">
        <v>124.627</v>
      </c>
      <c r="O432" s="8">
        <v>124.627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8141</v>
      </c>
      <c r="C433" s="211" t="s">
        <v>2765</v>
      </c>
      <c r="D433" s="8" t="s">
        <v>8142</v>
      </c>
      <c r="E433" s="8" t="s">
        <v>8143</v>
      </c>
      <c r="F433" s="8" t="s">
        <v>8144</v>
      </c>
      <c r="G433" s="8" t="s">
        <v>8145</v>
      </c>
      <c r="H433" s="66" t="s">
        <v>8145</v>
      </c>
      <c r="I433" s="66"/>
      <c r="J433" s="66"/>
      <c r="K433" s="66"/>
      <c r="L433" s="66"/>
      <c r="M433" s="334" t="s">
        <v>63</v>
      </c>
      <c r="N433" s="333">
        <v>231.53530000000001</v>
      </c>
      <c r="O433" s="8">
        <v>231.53530000000001</v>
      </c>
      <c r="P433" s="8" t="s">
        <v>826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8146</v>
      </c>
      <c r="C434" s="211" t="s">
        <v>2773</v>
      </c>
      <c r="D434" s="8" t="s">
        <v>8147</v>
      </c>
      <c r="E434" s="8" t="s">
        <v>8148</v>
      </c>
      <c r="F434" s="8" t="s">
        <v>8149</v>
      </c>
      <c r="G434" s="8" t="s">
        <v>8150</v>
      </c>
      <c r="H434" s="66" t="s">
        <v>8150</v>
      </c>
      <c r="I434" s="66"/>
      <c r="J434" s="66"/>
      <c r="K434" s="66"/>
      <c r="L434" s="66"/>
      <c r="M434" s="334" t="s">
        <v>63</v>
      </c>
      <c r="N434" s="333">
        <v>231.48820000000001</v>
      </c>
      <c r="O434" s="8">
        <v>231.48820000000001</v>
      </c>
      <c r="P434" s="8" t="s">
        <v>826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8151</v>
      </c>
      <c r="C435" s="211" t="s">
        <v>2616</v>
      </c>
      <c r="D435" s="8" t="s">
        <v>8152</v>
      </c>
      <c r="E435" s="8" t="s">
        <v>8153</v>
      </c>
      <c r="F435" s="8" t="s">
        <v>8154</v>
      </c>
      <c r="G435" s="8" t="s">
        <v>8155</v>
      </c>
      <c r="H435" s="66" t="s">
        <v>8155</v>
      </c>
      <c r="I435" s="66"/>
      <c r="J435" s="66"/>
      <c r="K435" s="66"/>
      <c r="L435" s="66"/>
      <c r="M435" s="334" t="s">
        <v>63</v>
      </c>
      <c r="N435" s="333">
        <v>243.08250000000001</v>
      </c>
      <c r="O435" s="8">
        <v>243.08250000000001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8156</v>
      </c>
      <c r="C436" s="211" t="s">
        <v>2787</v>
      </c>
      <c r="D436" s="8" t="s">
        <v>8157</v>
      </c>
      <c r="E436" s="8" t="s">
        <v>8158</v>
      </c>
      <c r="F436" s="8" t="s">
        <v>8159</v>
      </c>
      <c r="G436" s="8" t="s">
        <v>8160</v>
      </c>
      <c r="H436" s="66" t="s">
        <v>8160</v>
      </c>
      <c r="I436" s="66"/>
      <c r="J436" s="66"/>
      <c r="K436" s="66"/>
      <c r="L436" s="66"/>
      <c r="M436" s="334" t="s">
        <v>63</v>
      </c>
      <c r="N436" s="333">
        <v>243.07409999999999</v>
      </c>
      <c r="O436" s="8">
        <v>243.07409999999999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8161</v>
      </c>
      <c r="C437" s="211" t="s">
        <v>2794</v>
      </c>
      <c r="D437" s="8" t="s">
        <v>8162</v>
      </c>
      <c r="E437" s="8" t="s">
        <v>8163</v>
      </c>
      <c r="F437" s="8" t="s">
        <v>8164</v>
      </c>
      <c r="G437" s="8" t="s">
        <v>8165</v>
      </c>
      <c r="H437" s="66" t="s">
        <v>8165</v>
      </c>
      <c r="I437" s="66"/>
      <c r="J437" s="66"/>
      <c r="K437" s="66"/>
      <c r="L437" s="66"/>
      <c r="M437" s="334" t="s">
        <v>63</v>
      </c>
      <c r="N437" s="333">
        <v>243.10749999999999</v>
      </c>
      <c r="O437" s="8">
        <v>243.10749999999999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8166</v>
      </c>
      <c r="C438" s="211" t="s">
        <v>2801</v>
      </c>
      <c r="D438" s="8" t="s">
        <v>8167</v>
      </c>
      <c r="E438" s="8" t="s">
        <v>8168</v>
      </c>
      <c r="F438" s="8" t="s">
        <v>8169</v>
      </c>
      <c r="G438" s="8" t="s">
        <v>8170</v>
      </c>
      <c r="H438" s="66" t="s">
        <v>8170</v>
      </c>
      <c r="I438" s="66"/>
      <c r="J438" s="66"/>
      <c r="K438" s="66"/>
      <c r="L438" s="66"/>
      <c r="M438" s="334" t="s">
        <v>63</v>
      </c>
      <c r="N438" s="333">
        <v>243.07320000000001</v>
      </c>
      <c r="O438" s="8">
        <v>243.07320000000001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8171</v>
      </c>
      <c r="C439" s="211" t="s">
        <v>2808</v>
      </c>
      <c r="D439" s="8" t="s">
        <v>8172</v>
      </c>
      <c r="E439" s="8" t="s">
        <v>8173</v>
      </c>
      <c r="F439" s="8" t="s">
        <v>8174</v>
      </c>
      <c r="G439" s="8" t="s">
        <v>8175</v>
      </c>
      <c r="H439" s="66" t="s">
        <v>8175</v>
      </c>
      <c r="I439" s="66"/>
      <c r="J439" s="66"/>
      <c r="K439" s="66"/>
      <c r="L439" s="66"/>
      <c r="M439" s="334" t="s">
        <v>63</v>
      </c>
      <c r="N439" s="333">
        <v>243.0951</v>
      </c>
      <c r="O439" s="8">
        <v>243.0951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8176</v>
      </c>
      <c r="C440" s="211" t="s">
        <v>2815</v>
      </c>
      <c r="D440" s="8" t="s">
        <v>8177</v>
      </c>
      <c r="E440" s="8" t="s">
        <v>8178</v>
      </c>
      <c r="F440" s="8" t="s">
        <v>8179</v>
      </c>
      <c r="G440" s="8" t="s">
        <v>8180</v>
      </c>
      <c r="H440" s="66" t="s">
        <v>8180</v>
      </c>
      <c r="I440" s="66"/>
      <c r="J440" s="66"/>
      <c r="K440" s="66"/>
      <c r="L440" s="66"/>
      <c r="M440" s="334" t="s">
        <v>63</v>
      </c>
      <c r="N440" s="333">
        <v>243.066</v>
      </c>
      <c r="O440" s="8">
        <v>243.066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8181</v>
      </c>
      <c r="C441" s="211" t="s">
        <v>2185</v>
      </c>
      <c r="D441" s="8" t="s">
        <v>8182</v>
      </c>
      <c r="E441" s="8" t="s">
        <v>8183</v>
      </c>
      <c r="F441" s="8" t="s">
        <v>8184</v>
      </c>
      <c r="G441" s="8" t="s">
        <v>8185</v>
      </c>
      <c r="H441" s="66" t="s">
        <v>8185</v>
      </c>
      <c r="I441" s="66"/>
      <c r="J441" s="66"/>
      <c r="K441" s="66"/>
      <c r="L441" s="66"/>
      <c r="M441" s="334" t="s">
        <v>63</v>
      </c>
      <c r="N441" s="333">
        <v>231.45490000000001</v>
      </c>
      <c r="O441" s="8">
        <v>231.45490000000001</v>
      </c>
      <c r="P441" s="8" t="s">
        <v>826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8186</v>
      </c>
      <c r="C442" s="211" t="s">
        <v>2828</v>
      </c>
      <c r="D442" s="8" t="s">
        <v>8187</v>
      </c>
      <c r="E442" s="8" t="s">
        <v>8188</v>
      </c>
      <c r="F442" s="8" t="s">
        <v>8189</v>
      </c>
      <c r="G442" s="8" t="s">
        <v>8190</v>
      </c>
      <c r="H442" s="66" t="s">
        <v>8190</v>
      </c>
      <c r="I442" s="66"/>
      <c r="J442" s="66"/>
      <c r="K442" s="66"/>
      <c r="L442" s="66"/>
      <c r="M442" s="334" t="s">
        <v>63</v>
      </c>
      <c r="N442" s="333">
        <v>231.4794</v>
      </c>
      <c r="O442" s="8">
        <v>231.4794</v>
      </c>
      <c r="P442" s="8" t="s">
        <v>826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8191</v>
      </c>
      <c r="C443" s="211" t="s">
        <v>2835</v>
      </c>
      <c r="D443" s="8" t="s">
        <v>8192</v>
      </c>
      <c r="E443" s="8" t="s">
        <v>8193</v>
      </c>
      <c r="F443" s="8" t="s">
        <v>8194</v>
      </c>
      <c r="G443" s="8" t="s">
        <v>8195</v>
      </c>
      <c r="H443" s="66" t="s">
        <v>8195</v>
      </c>
      <c r="I443" s="66"/>
      <c r="J443" s="66"/>
      <c r="K443" s="66"/>
      <c r="L443" s="66"/>
      <c r="M443" s="334" t="s">
        <v>63</v>
      </c>
      <c r="N443" s="333">
        <v>231.5592</v>
      </c>
      <c r="O443" s="8">
        <v>231.5592</v>
      </c>
      <c r="P443" s="8" t="s">
        <v>826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8196</v>
      </c>
      <c r="C444" s="211" t="s">
        <v>2842</v>
      </c>
      <c r="D444" s="8" t="s">
        <v>8197</v>
      </c>
      <c r="E444" s="8" t="s">
        <v>8198</v>
      </c>
      <c r="F444" s="8" t="s">
        <v>8199</v>
      </c>
      <c r="G444" s="8" t="s">
        <v>8200</v>
      </c>
      <c r="H444" s="66" t="s">
        <v>8200</v>
      </c>
      <c r="I444" s="66"/>
      <c r="J444" s="66"/>
      <c r="K444" s="66"/>
      <c r="L444" s="66"/>
      <c r="M444" s="334" t="s">
        <v>63</v>
      </c>
      <c r="N444" s="333">
        <v>231.5162</v>
      </c>
      <c r="O444" s="8">
        <v>231.5162</v>
      </c>
      <c r="P444" s="8" t="s">
        <v>826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8201</v>
      </c>
      <c r="C445" s="211" t="s">
        <v>2849</v>
      </c>
      <c r="D445" s="8" t="s">
        <v>8202</v>
      </c>
      <c r="E445" s="8" t="s">
        <v>8203</v>
      </c>
      <c r="F445" s="8" t="s">
        <v>8204</v>
      </c>
      <c r="G445" s="8" t="s">
        <v>8205</v>
      </c>
      <c r="H445" s="66" t="s">
        <v>8205</v>
      </c>
      <c r="I445" s="66"/>
      <c r="J445" s="66"/>
      <c r="K445" s="66"/>
      <c r="L445" s="66"/>
      <c r="M445" s="334" t="s">
        <v>63</v>
      </c>
      <c r="N445" s="333">
        <v>231.52619999999999</v>
      </c>
      <c r="O445" s="8">
        <v>231.52619999999999</v>
      </c>
      <c r="P445" s="8" t="s">
        <v>826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8206</v>
      </c>
      <c r="C446" s="211" t="s">
        <v>2856</v>
      </c>
      <c r="D446" s="8" t="s">
        <v>8207</v>
      </c>
      <c r="E446" s="8" t="s">
        <v>8208</v>
      </c>
      <c r="F446" s="8" t="s">
        <v>8209</v>
      </c>
      <c r="G446" s="8" t="s">
        <v>8210</v>
      </c>
      <c r="H446" s="66" t="s">
        <v>8210</v>
      </c>
      <c r="I446" s="66"/>
      <c r="J446" s="66"/>
      <c r="K446" s="66"/>
      <c r="L446" s="66"/>
      <c r="M446" s="334" t="s">
        <v>63</v>
      </c>
      <c r="N446" s="333">
        <v>242.79990000000001</v>
      </c>
      <c r="O446" s="8">
        <v>242.79990000000001</v>
      </c>
      <c r="P446" s="8" t="s">
        <v>239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8211</v>
      </c>
      <c r="C447" s="211" t="s">
        <v>2863</v>
      </c>
      <c r="D447" s="8" t="s">
        <v>8212</v>
      </c>
      <c r="E447" s="8" t="s">
        <v>8213</v>
      </c>
      <c r="F447" s="8" t="s">
        <v>8214</v>
      </c>
      <c r="G447" s="8" t="s">
        <v>8215</v>
      </c>
      <c r="H447" s="66" t="s">
        <v>8215</v>
      </c>
      <c r="I447" s="66"/>
      <c r="J447" s="66"/>
      <c r="K447" s="66"/>
      <c r="L447" s="66"/>
      <c r="M447" s="334" t="s">
        <v>63</v>
      </c>
      <c r="N447" s="333">
        <v>231.51300000000001</v>
      </c>
      <c r="O447" s="8">
        <v>231.51300000000001</v>
      </c>
      <c r="P447" s="8" t="s">
        <v>826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8216</v>
      </c>
      <c r="C448" s="211" t="s">
        <v>2870</v>
      </c>
      <c r="D448" s="8" t="s">
        <v>8217</v>
      </c>
      <c r="E448" s="8" t="s">
        <v>8218</v>
      </c>
      <c r="F448" s="8" t="s">
        <v>8219</v>
      </c>
      <c r="G448" s="8" t="s">
        <v>8220</v>
      </c>
      <c r="H448" s="66" t="s">
        <v>8220</v>
      </c>
      <c r="I448" s="66"/>
      <c r="J448" s="66"/>
      <c r="K448" s="66"/>
      <c r="L448" s="66"/>
      <c r="M448" s="334" t="s">
        <v>63</v>
      </c>
      <c r="N448" s="333">
        <v>243.10230000000001</v>
      </c>
      <c r="O448" s="8">
        <v>243.10230000000001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8221</v>
      </c>
      <c r="C449" s="211" t="s">
        <v>2877</v>
      </c>
      <c r="D449" s="8" t="s">
        <v>8222</v>
      </c>
      <c r="E449" s="8" t="s">
        <v>8223</v>
      </c>
      <c r="F449" s="8" t="s">
        <v>8224</v>
      </c>
      <c r="G449" s="8" t="s">
        <v>8225</v>
      </c>
      <c r="H449" s="66" t="s">
        <v>8225</v>
      </c>
      <c r="I449" s="66"/>
      <c r="J449" s="66"/>
      <c r="K449" s="66"/>
      <c r="L449" s="66"/>
      <c r="M449" s="334" t="s">
        <v>63</v>
      </c>
      <c r="N449" s="333">
        <v>243.1019</v>
      </c>
      <c r="O449" s="8">
        <v>243.1019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8226</v>
      </c>
      <c r="C450" s="211" t="s">
        <v>2884</v>
      </c>
      <c r="D450" s="8" t="s">
        <v>8227</v>
      </c>
      <c r="E450" s="8" t="s">
        <v>8228</v>
      </c>
      <c r="F450" s="8" t="s">
        <v>8229</v>
      </c>
      <c r="G450" s="8" t="s">
        <v>8230</v>
      </c>
      <c r="H450" s="66" t="s">
        <v>8230</v>
      </c>
      <c r="I450" s="66"/>
      <c r="J450" s="66"/>
      <c r="K450" s="66"/>
      <c r="L450" s="66"/>
      <c r="M450" s="334" t="s">
        <v>63</v>
      </c>
      <c r="N450" s="333">
        <v>231.49039999999999</v>
      </c>
      <c r="O450" s="8">
        <v>231.49039999999999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8231</v>
      </c>
      <c r="C451" s="211" t="s">
        <v>2892</v>
      </c>
      <c r="D451" s="8" t="s">
        <v>8232</v>
      </c>
      <c r="E451" s="8" t="s">
        <v>8233</v>
      </c>
      <c r="F451" s="8" t="s">
        <v>8234</v>
      </c>
      <c r="G451" s="8" t="s">
        <v>8235</v>
      </c>
      <c r="H451" s="66" t="s">
        <v>8235</v>
      </c>
      <c r="I451" s="66"/>
      <c r="J451" s="66"/>
      <c r="K451" s="66"/>
      <c r="L451" s="66"/>
      <c r="M451" s="334" t="s">
        <v>63</v>
      </c>
      <c r="N451" s="333">
        <v>242.8135</v>
      </c>
      <c r="O451" s="8">
        <v>242.8135</v>
      </c>
      <c r="P451" s="8" t="s">
        <v>239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8236</v>
      </c>
      <c r="C452" s="211" t="s">
        <v>2899</v>
      </c>
      <c r="D452" s="8" t="s">
        <v>8237</v>
      </c>
      <c r="E452" s="8" t="s">
        <v>8238</v>
      </c>
      <c r="F452" s="8" t="s">
        <v>8239</v>
      </c>
      <c r="G452" s="8" t="s">
        <v>8240</v>
      </c>
      <c r="H452" s="66" t="s">
        <v>8240</v>
      </c>
      <c r="I452" s="66"/>
      <c r="J452" s="66"/>
      <c r="K452" s="66"/>
      <c r="L452" s="66"/>
      <c r="M452" s="334" t="s">
        <v>63</v>
      </c>
      <c r="N452" s="333">
        <v>243.04660000000001</v>
      </c>
      <c r="O452" s="8">
        <v>243.04660000000001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8241</v>
      </c>
      <c r="C453" s="211" t="s">
        <v>2907</v>
      </c>
      <c r="D453" s="8" t="s">
        <v>8242</v>
      </c>
      <c r="E453" s="8" t="s">
        <v>8243</v>
      </c>
      <c r="F453" s="8" t="s">
        <v>8244</v>
      </c>
      <c r="G453" s="8" t="s">
        <v>8245</v>
      </c>
      <c r="H453" s="66" t="s">
        <v>8245</v>
      </c>
      <c r="I453" s="66"/>
      <c r="J453" s="66"/>
      <c r="K453" s="66"/>
      <c r="L453" s="66"/>
      <c r="M453" s="334" t="s">
        <v>63</v>
      </c>
      <c r="N453" s="333">
        <v>242.8099</v>
      </c>
      <c r="O453" s="8">
        <v>242.8099</v>
      </c>
      <c r="P453" s="8" t="s">
        <v>239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8246</v>
      </c>
      <c r="C454" s="211" t="s">
        <v>2914</v>
      </c>
      <c r="D454" s="8" t="s">
        <v>8247</v>
      </c>
      <c r="E454" s="8" t="s">
        <v>8248</v>
      </c>
      <c r="F454" s="8" t="s">
        <v>8249</v>
      </c>
      <c r="G454" s="8" t="s">
        <v>8250</v>
      </c>
      <c r="H454" s="66" t="s">
        <v>8250</v>
      </c>
      <c r="I454" s="66"/>
      <c r="J454" s="66"/>
      <c r="K454" s="66"/>
      <c r="L454" s="66"/>
      <c r="M454" s="334" t="s">
        <v>63</v>
      </c>
      <c r="N454" s="333">
        <v>231.4905</v>
      </c>
      <c r="O454" s="8">
        <v>231.4905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8251</v>
      </c>
      <c r="C455" s="211" t="s">
        <v>2921</v>
      </c>
      <c r="D455" s="8" t="s">
        <v>8252</v>
      </c>
      <c r="E455" s="8" t="s">
        <v>8253</v>
      </c>
      <c r="F455" s="8" t="s">
        <v>8254</v>
      </c>
      <c r="G455" s="8" t="s">
        <v>8255</v>
      </c>
      <c r="H455" s="66" t="s">
        <v>8255</v>
      </c>
      <c r="I455" s="66"/>
      <c r="J455" s="66"/>
      <c r="K455" s="66"/>
      <c r="L455" s="66"/>
      <c r="M455" s="334" t="s">
        <v>63</v>
      </c>
      <c r="N455" s="333">
        <v>243.0445</v>
      </c>
      <c r="O455" s="8">
        <v>243.0445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8256</v>
      </c>
      <c r="C456" s="211" t="s">
        <v>2928</v>
      </c>
      <c r="D456" s="8" t="s">
        <v>8257</v>
      </c>
      <c r="E456" s="8" t="s">
        <v>8258</v>
      </c>
      <c r="F456" s="8" t="s">
        <v>8259</v>
      </c>
      <c r="G456" s="8" t="s">
        <v>8260</v>
      </c>
      <c r="H456" s="66" t="s">
        <v>8260</v>
      </c>
      <c r="I456" s="66"/>
      <c r="J456" s="66"/>
      <c r="K456" s="66"/>
      <c r="L456" s="66"/>
      <c r="M456" s="334" t="s">
        <v>63</v>
      </c>
      <c r="N456" s="333">
        <v>164.19210000000001</v>
      </c>
      <c r="O456" s="8">
        <v>164.19210000000001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8261</v>
      </c>
      <c r="C457" s="211" t="s">
        <v>2936</v>
      </c>
      <c r="D457" s="8" t="s">
        <v>8262</v>
      </c>
      <c r="E457" s="8" t="s">
        <v>8263</v>
      </c>
      <c r="F457" s="8" t="s">
        <v>8264</v>
      </c>
      <c r="G457" s="8" t="s">
        <v>8265</v>
      </c>
      <c r="H457" s="66" t="s">
        <v>8265</v>
      </c>
      <c r="I457" s="66"/>
      <c r="J457" s="66"/>
      <c r="K457" s="66"/>
      <c r="L457" s="66"/>
      <c r="M457" s="334" t="s">
        <v>63</v>
      </c>
      <c r="N457" s="333">
        <v>164.1902</v>
      </c>
      <c r="O457" s="8">
        <v>164.1902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8266</v>
      </c>
      <c r="C458" s="211" t="s">
        <v>2943</v>
      </c>
      <c r="D458" s="8" t="s">
        <v>8267</v>
      </c>
      <c r="E458" s="8" t="s">
        <v>8268</v>
      </c>
      <c r="F458" s="8" t="s">
        <v>8269</v>
      </c>
      <c r="G458" s="8"/>
      <c r="H458" s="8"/>
      <c r="I458" s="8"/>
      <c r="J458" s="8"/>
      <c r="K458" s="8"/>
      <c r="L458" s="8"/>
      <c r="M458" s="334" t="s">
        <v>63</v>
      </c>
      <c r="N458" s="333">
        <v>241.76990000000001</v>
      </c>
      <c r="O458" s="8">
        <v>241.76990000000001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8270</v>
      </c>
      <c r="C459" s="211" t="s">
        <v>2949</v>
      </c>
      <c r="D459" s="8" t="s">
        <v>8271</v>
      </c>
      <c r="E459" s="8" t="s">
        <v>8272</v>
      </c>
      <c r="F459" s="8" t="s">
        <v>8273</v>
      </c>
      <c r="G459" s="8" t="s">
        <v>8274</v>
      </c>
      <c r="H459" s="66" t="s">
        <v>8275</v>
      </c>
      <c r="I459" s="66" t="s">
        <v>8276</v>
      </c>
      <c r="J459" s="66"/>
      <c r="K459" s="66"/>
      <c r="L459" s="66"/>
      <c r="M459" s="334">
        <v>265.22559999999999</v>
      </c>
      <c r="N459" s="333">
        <v>150.893</v>
      </c>
      <c r="O459" s="8">
        <v>416.11860000000001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8277</v>
      </c>
      <c r="C460" s="211" t="s">
        <v>2961</v>
      </c>
      <c r="D460" s="8" t="s">
        <v>8278</v>
      </c>
      <c r="E460" s="8" t="s">
        <v>8279</v>
      </c>
      <c r="F460" s="8" t="s">
        <v>8280</v>
      </c>
      <c r="G460" s="8" t="s">
        <v>8281</v>
      </c>
      <c r="H460" s="66" t="s">
        <v>8282</v>
      </c>
      <c r="I460" s="66" t="s">
        <v>8283</v>
      </c>
      <c r="J460" s="66"/>
      <c r="K460" s="66"/>
      <c r="L460" s="66"/>
      <c r="M460" s="334">
        <v>265.22609999999997</v>
      </c>
      <c r="N460" s="333">
        <v>150.90389999999999</v>
      </c>
      <c r="O460" s="8">
        <v>416.13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8284</v>
      </c>
      <c r="C461" s="211" t="s">
        <v>2972</v>
      </c>
      <c r="D461" s="8" t="s">
        <v>8285</v>
      </c>
      <c r="E461" s="8" t="s">
        <v>8286</v>
      </c>
      <c r="F461" s="8" t="s">
        <v>8287</v>
      </c>
      <c r="G461" s="8" t="s">
        <v>8288</v>
      </c>
      <c r="H461" s="66" t="s">
        <v>8289</v>
      </c>
      <c r="I461" s="66" t="s">
        <v>8290</v>
      </c>
      <c r="J461" s="66"/>
      <c r="K461" s="66"/>
      <c r="L461" s="66"/>
      <c r="M461" s="334">
        <v>265.21699999999998</v>
      </c>
      <c r="N461" s="333">
        <v>150.90010000000001</v>
      </c>
      <c r="O461" s="8">
        <v>416.11709999999999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8291</v>
      </c>
      <c r="C462" s="211" t="s">
        <v>2983</v>
      </c>
      <c r="D462" s="8" t="s">
        <v>8292</v>
      </c>
      <c r="E462" s="8" t="s">
        <v>8293</v>
      </c>
      <c r="F462" s="8" t="s">
        <v>8294</v>
      </c>
      <c r="G462" s="8" t="s">
        <v>8295</v>
      </c>
      <c r="H462" s="66" t="s">
        <v>8296</v>
      </c>
      <c r="I462" s="66" t="s">
        <v>8297</v>
      </c>
      <c r="J462" s="66"/>
      <c r="K462" s="66"/>
      <c r="L462" s="66"/>
      <c r="M462" s="334">
        <v>265.22710000000001</v>
      </c>
      <c r="N462" s="333">
        <v>150.90620000000001</v>
      </c>
      <c r="O462" s="8">
        <v>416.13330000000002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8298</v>
      </c>
      <c r="C463" s="211" t="s">
        <v>2994</v>
      </c>
      <c r="D463" s="8" t="s">
        <v>8299</v>
      </c>
      <c r="E463" s="8" t="s">
        <v>8300</v>
      </c>
      <c r="F463" s="8" t="s">
        <v>8301</v>
      </c>
      <c r="G463" s="8" t="s">
        <v>8302</v>
      </c>
      <c r="H463" s="66" t="s">
        <v>8303</v>
      </c>
      <c r="I463" s="66" t="s">
        <v>8304</v>
      </c>
      <c r="J463" s="66"/>
      <c r="K463" s="66"/>
      <c r="L463" s="66"/>
      <c r="M463" s="334">
        <v>265.23090000000002</v>
      </c>
      <c r="N463" s="333">
        <v>150.8964</v>
      </c>
      <c r="O463" s="8">
        <v>416.12729999999999</v>
      </c>
      <c r="P463" s="8" t="s">
        <v>6155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8305</v>
      </c>
      <c r="C464" s="211" t="s">
        <v>3004</v>
      </c>
      <c r="D464" s="8" t="s">
        <v>8306</v>
      </c>
      <c r="E464" s="8" t="s">
        <v>8307</v>
      </c>
      <c r="F464" s="8" t="s">
        <v>8308</v>
      </c>
      <c r="G464" s="8" t="s">
        <v>8309</v>
      </c>
      <c r="H464" s="66" t="s">
        <v>8310</v>
      </c>
      <c r="I464" s="66" t="s">
        <v>8311</v>
      </c>
      <c r="J464" s="66"/>
      <c r="K464" s="66"/>
      <c r="L464" s="66"/>
      <c r="M464" s="334">
        <v>265.23480000000001</v>
      </c>
      <c r="N464" s="333">
        <v>150.89230000000001</v>
      </c>
      <c r="O464" s="8">
        <v>416.12710000000004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8312</v>
      </c>
      <c r="C465" s="211" t="s">
        <v>3014</v>
      </c>
      <c r="D465" s="8" t="s">
        <v>8313</v>
      </c>
      <c r="E465" s="8" t="s">
        <v>8314</v>
      </c>
      <c r="F465" s="8" t="s">
        <v>8315</v>
      </c>
      <c r="G465" s="8" t="s">
        <v>8316</v>
      </c>
      <c r="H465" s="66" t="s">
        <v>8317</v>
      </c>
      <c r="I465" s="66" t="s">
        <v>8318</v>
      </c>
      <c r="J465" s="66"/>
      <c r="K465" s="66"/>
      <c r="L465" s="66"/>
      <c r="M465" s="334">
        <v>265.22699999999998</v>
      </c>
      <c r="N465" s="333">
        <v>150.90600000000001</v>
      </c>
      <c r="O465" s="8">
        <v>416.13299999999998</v>
      </c>
      <c r="P465" s="8" t="s">
        <v>6155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8319</v>
      </c>
      <c r="C466" s="211" t="s">
        <v>3024</v>
      </c>
      <c r="D466" s="8" t="s">
        <v>8320</v>
      </c>
      <c r="E466" s="8" t="s">
        <v>8321</v>
      </c>
      <c r="F466" s="8" t="s">
        <v>8322</v>
      </c>
      <c r="G466" s="8" t="s">
        <v>8323</v>
      </c>
      <c r="H466" s="66" t="s">
        <v>8324</v>
      </c>
      <c r="I466" s="66" t="s">
        <v>8325</v>
      </c>
      <c r="J466" s="66"/>
      <c r="K466" s="66"/>
      <c r="L466" s="66"/>
      <c r="M466" s="334">
        <v>265.22949999999997</v>
      </c>
      <c r="N466" s="333">
        <v>150.90010000000001</v>
      </c>
      <c r="O466" s="8">
        <v>416.12959999999998</v>
      </c>
      <c r="P466" s="8" t="s">
        <v>5760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8326</v>
      </c>
      <c r="C467" s="211" t="s">
        <v>3035</v>
      </c>
      <c r="D467" s="8" t="s">
        <v>8327</v>
      </c>
      <c r="E467" s="8" t="s">
        <v>8328</v>
      </c>
      <c r="F467" s="8" t="s">
        <v>8329</v>
      </c>
      <c r="G467" s="8" t="s">
        <v>8330</v>
      </c>
      <c r="H467" s="66" t="s">
        <v>8331</v>
      </c>
      <c r="I467" s="66" t="s">
        <v>8332</v>
      </c>
      <c r="J467" s="66"/>
      <c r="K467" s="66"/>
      <c r="L467" s="66"/>
      <c r="M467" s="334">
        <v>265.21629999999999</v>
      </c>
      <c r="N467" s="333">
        <v>150.9024</v>
      </c>
      <c r="O467" s="8">
        <v>416.11869999999999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8333</v>
      </c>
      <c r="C468" s="211" t="s">
        <v>3046</v>
      </c>
      <c r="D468" s="8" t="s">
        <v>8334</v>
      </c>
      <c r="E468" s="8" t="s">
        <v>8335</v>
      </c>
      <c r="F468" s="8" t="s">
        <v>8336</v>
      </c>
      <c r="G468" s="8" t="s">
        <v>8337</v>
      </c>
      <c r="H468" s="66" t="s">
        <v>8338</v>
      </c>
      <c r="I468" s="66" t="s">
        <v>8339</v>
      </c>
      <c r="J468" s="66"/>
      <c r="K468" s="66"/>
      <c r="L468" s="66"/>
      <c r="M468" s="334">
        <v>265.22430000000003</v>
      </c>
      <c r="N468" s="333">
        <v>150.89420000000001</v>
      </c>
      <c r="O468" s="8">
        <v>416.11850000000004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8340</v>
      </c>
      <c r="C469" s="211" t="s">
        <v>3057</v>
      </c>
      <c r="D469" s="8" t="s">
        <v>8341</v>
      </c>
      <c r="E469" s="8" t="s">
        <v>8342</v>
      </c>
      <c r="F469" s="8" t="s">
        <v>8343</v>
      </c>
      <c r="G469" s="8" t="s">
        <v>8344</v>
      </c>
      <c r="H469" s="66" t="s">
        <v>8345</v>
      </c>
      <c r="I469" s="66" t="s">
        <v>8346</v>
      </c>
      <c r="J469" s="66"/>
      <c r="K469" s="66"/>
      <c r="L469" s="66"/>
      <c r="M469" s="334">
        <v>265.22359999999998</v>
      </c>
      <c r="N469" s="333">
        <v>150.89179999999999</v>
      </c>
      <c r="O469" s="8">
        <v>416.11539999999997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8347</v>
      </c>
      <c r="C470" s="211" t="s">
        <v>3068</v>
      </c>
      <c r="D470" s="8" t="s">
        <v>8348</v>
      </c>
      <c r="E470" s="8" t="s">
        <v>8349</v>
      </c>
      <c r="F470" s="8" t="s">
        <v>8350</v>
      </c>
      <c r="G470" s="8" t="s">
        <v>8351</v>
      </c>
      <c r="H470" s="66" t="s">
        <v>8352</v>
      </c>
      <c r="I470" s="66" t="s">
        <v>8353</v>
      </c>
      <c r="J470" s="66"/>
      <c r="K470" s="66"/>
      <c r="L470" s="66"/>
      <c r="M470" s="334">
        <v>265.22820000000002</v>
      </c>
      <c r="N470" s="333">
        <v>150.8999</v>
      </c>
      <c r="O470" s="8">
        <v>416.12810000000002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8354</v>
      </c>
      <c r="C471" s="211" t="s">
        <v>3079</v>
      </c>
      <c r="D471" s="8" t="s">
        <v>8355</v>
      </c>
      <c r="E471" s="8" t="s">
        <v>8356</v>
      </c>
      <c r="F471" s="8" t="s">
        <v>8357</v>
      </c>
      <c r="G471" s="8" t="s">
        <v>8358</v>
      </c>
      <c r="H471" s="66" t="s">
        <v>8359</v>
      </c>
      <c r="I471" s="66" t="s">
        <v>8360</v>
      </c>
      <c r="J471" s="66"/>
      <c r="K471" s="66"/>
      <c r="L471" s="66"/>
      <c r="M471" s="334">
        <v>265.22550000000001</v>
      </c>
      <c r="N471" s="333">
        <v>150.90029999999999</v>
      </c>
      <c r="O471" s="8">
        <v>416.12580000000003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8361</v>
      </c>
      <c r="C472" s="211" t="s">
        <v>3090</v>
      </c>
      <c r="D472" s="8" t="s">
        <v>8362</v>
      </c>
      <c r="E472" s="8" t="s">
        <v>8363</v>
      </c>
      <c r="F472" s="8" t="s">
        <v>8364</v>
      </c>
      <c r="G472" s="8" t="s">
        <v>8365</v>
      </c>
      <c r="H472" s="66" t="s">
        <v>8366</v>
      </c>
      <c r="I472" s="66" t="s">
        <v>8367</v>
      </c>
      <c r="J472" s="66"/>
      <c r="K472" s="66"/>
      <c r="L472" s="66"/>
      <c r="M472" s="334">
        <v>265.22590000000002</v>
      </c>
      <c r="N472" s="333">
        <v>150.905</v>
      </c>
      <c r="O472" s="8">
        <v>416.1309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8368</v>
      </c>
      <c r="C473" s="211" t="s">
        <v>3101</v>
      </c>
      <c r="D473" s="8" t="s">
        <v>8369</v>
      </c>
      <c r="E473" s="8" t="s">
        <v>8370</v>
      </c>
      <c r="F473" s="8" t="s">
        <v>8371</v>
      </c>
      <c r="G473" s="8" t="s">
        <v>8372</v>
      </c>
      <c r="H473" s="66" t="s">
        <v>8373</v>
      </c>
      <c r="I473" s="66" t="s">
        <v>8374</v>
      </c>
      <c r="J473" s="66"/>
      <c r="K473" s="66"/>
      <c r="L473" s="66"/>
      <c r="M473" s="334">
        <v>265.2296</v>
      </c>
      <c r="N473" s="333">
        <v>150.9067</v>
      </c>
      <c r="O473" s="8">
        <v>416.13630000000001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8375</v>
      </c>
      <c r="C474" s="211" t="s">
        <v>3112</v>
      </c>
      <c r="D474" s="8" t="s">
        <v>8376</v>
      </c>
      <c r="E474" s="8" t="s">
        <v>8377</v>
      </c>
      <c r="F474" s="8" t="s">
        <v>8378</v>
      </c>
      <c r="G474" s="8" t="s">
        <v>8379</v>
      </c>
      <c r="H474" s="66" t="s">
        <v>8380</v>
      </c>
      <c r="I474" s="66" t="s">
        <v>8381</v>
      </c>
      <c r="J474" s="66"/>
      <c r="K474" s="66"/>
      <c r="L474" s="66"/>
      <c r="M474" s="334">
        <v>265.22370000000001</v>
      </c>
      <c r="N474" s="333">
        <v>150.9014</v>
      </c>
      <c r="O474" s="8">
        <v>416.12509999999997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8382</v>
      </c>
      <c r="C475" s="211" t="s">
        <v>3123</v>
      </c>
      <c r="D475" s="8" t="s">
        <v>8383</v>
      </c>
      <c r="E475" s="8" t="s">
        <v>8384</v>
      </c>
      <c r="F475" s="8" t="s">
        <v>8385</v>
      </c>
      <c r="G475" s="8" t="s">
        <v>8386</v>
      </c>
      <c r="H475" s="66" t="s">
        <v>8387</v>
      </c>
      <c r="I475" s="66" t="s">
        <v>8388</v>
      </c>
      <c r="J475" s="66"/>
      <c r="K475" s="66"/>
      <c r="L475" s="66"/>
      <c r="M475" s="334">
        <v>265.22770000000003</v>
      </c>
      <c r="N475" s="333">
        <v>150.8914</v>
      </c>
      <c r="O475" s="8">
        <v>416.1191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8389</v>
      </c>
      <c r="C476" s="211" t="s">
        <v>3133</v>
      </c>
      <c r="D476" s="8" t="s">
        <v>8390</v>
      </c>
      <c r="E476" s="8" t="s">
        <v>8391</v>
      </c>
      <c r="F476" s="8" t="s">
        <v>8392</v>
      </c>
      <c r="G476" s="8" t="s">
        <v>8393</v>
      </c>
      <c r="H476" s="66" t="s">
        <v>8394</v>
      </c>
      <c r="I476" s="66" t="s">
        <v>8395</v>
      </c>
      <c r="J476" s="66"/>
      <c r="K476" s="66"/>
      <c r="L476" s="66"/>
      <c r="M476" s="334">
        <v>265.22410000000002</v>
      </c>
      <c r="N476" s="333">
        <v>150.90260000000001</v>
      </c>
      <c r="O476" s="8">
        <v>416.12670000000003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8396</v>
      </c>
      <c r="C477" s="211" t="s">
        <v>3143</v>
      </c>
      <c r="D477" s="8" t="s">
        <v>8397</v>
      </c>
      <c r="E477" s="8" t="s">
        <v>8398</v>
      </c>
      <c r="F477" s="8" t="s">
        <v>8399</v>
      </c>
      <c r="G477" s="8" t="s">
        <v>8400</v>
      </c>
      <c r="H477" s="66" t="s">
        <v>8401</v>
      </c>
      <c r="I477" s="66" t="s">
        <v>8402</v>
      </c>
      <c r="J477" s="66"/>
      <c r="K477" s="66"/>
      <c r="L477" s="66"/>
      <c r="M477" s="334">
        <v>265.21620000000001</v>
      </c>
      <c r="N477" s="333">
        <v>150.8998</v>
      </c>
      <c r="O477" s="8">
        <v>416.11599999999999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8403</v>
      </c>
      <c r="C478" s="211" t="s">
        <v>3153</v>
      </c>
      <c r="D478" s="8" t="s">
        <v>8404</v>
      </c>
      <c r="E478" s="8" t="s">
        <v>8405</v>
      </c>
      <c r="F478" s="8" t="s">
        <v>8406</v>
      </c>
      <c r="G478" s="8" t="s">
        <v>8407</v>
      </c>
      <c r="H478" s="66" t="s">
        <v>8408</v>
      </c>
      <c r="I478" s="66" t="s">
        <v>8409</v>
      </c>
      <c r="J478" s="66"/>
      <c r="K478" s="66"/>
      <c r="L478" s="66"/>
      <c r="M478" s="334">
        <v>265.22570000000002</v>
      </c>
      <c r="N478" s="333">
        <v>150.904</v>
      </c>
      <c r="O478" s="8">
        <v>416.12970000000001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8410</v>
      </c>
      <c r="C479" s="211" t="s">
        <v>3163</v>
      </c>
      <c r="D479" s="8" t="s">
        <v>8411</v>
      </c>
      <c r="E479" s="8" t="s">
        <v>8412</v>
      </c>
      <c r="F479" s="8" t="s">
        <v>8413</v>
      </c>
      <c r="G479" s="8" t="s">
        <v>8414</v>
      </c>
      <c r="H479" s="66" t="s">
        <v>8415</v>
      </c>
      <c r="I479" s="66" t="s">
        <v>8416</v>
      </c>
      <c r="J479" s="66"/>
      <c r="K479" s="66"/>
      <c r="L479" s="66"/>
      <c r="M479" s="334">
        <v>265.22989999999999</v>
      </c>
      <c r="N479" s="333">
        <v>150.89920000000001</v>
      </c>
      <c r="O479" s="8">
        <v>416.12909999999999</v>
      </c>
      <c r="P479" s="8" t="s">
        <v>6155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8417</v>
      </c>
      <c r="C480" s="211" t="s">
        <v>3173</v>
      </c>
      <c r="D480" s="8" t="s">
        <v>8418</v>
      </c>
      <c r="E480" s="8" t="s">
        <v>8419</v>
      </c>
      <c r="F480" s="8" t="s">
        <v>8420</v>
      </c>
      <c r="G480" s="8" t="s">
        <v>8421</v>
      </c>
      <c r="H480" s="66" t="s">
        <v>8422</v>
      </c>
      <c r="I480" s="66" t="s">
        <v>8423</v>
      </c>
      <c r="J480" s="66"/>
      <c r="K480" s="66"/>
      <c r="L480" s="66"/>
      <c r="M480" s="334">
        <v>265.2337</v>
      </c>
      <c r="N480" s="333">
        <v>150.8947</v>
      </c>
      <c r="O480" s="8">
        <v>416.1284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8424</v>
      </c>
      <c r="C481" s="211" t="s">
        <v>3183</v>
      </c>
      <c r="D481" s="8" t="s">
        <v>8425</v>
      </c>
      <c r="E481" s="8" t="s">
        <v>8426</v>
      </c>
      <c r="F481" s="8" t="s">
        <v>8427</v>
      </c>
      <c r="G481" s="8" t="s">
        <v>8428</v>
      </c>
      <c r="H481" s="66" t="s">
        <v>8429</v>
      </c>
      <c r="I481" s="66" t="s">
        <v>8430</v>
      </c>
      <c r="J481" s="66"/>
      <c r="K481" s="66"/>
      <c r="L481" s="66"/>
      <c r="M481" s="334">
        <v>265.2253</v>
      </c>
      <c r="N481" s="333">
        <v>150.90559999999999</v>
      </c>
      <c r="O481" s="8">
        <v>416.1309</v>
      </c>
      <c r="P481" s="8" t="s">
        <v>6155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8431</v>
      </c>
      <c r="C482" s="211" t="s">
        <v>3193</v>
      </c>
      <c r="D482" s="8" t="s">
        <v>8432</v>
      </c>
      <c r="E482" s="8" t="s">
        <v>8433</v>
      </c>
      <c r="F482" s="8" t="s">
        <v>8434</v>
      </c>
      <c r="G482" s="8" t="s">
        <v>8435</v>
      </c>
      <c r="H482" s="66" t="s">
        <v>8436</v>
      </c>
      <c r="I482" s="66" t="s">
        <v>8437</v>
      </c>
      <c r="J482" s="66"/>
      <c r="K482" s="66"/>
      <c r="L482" s="66"/>
      <c r="M482" s="334">
        <v>265.23259999999999</v>
      </c>
      <c r="N482" s="333">
        <v>150.90190000000001</v>
      </c>
      <c r="O482" s="8">
        <v>416.1345</v>
      </c>
      <c r="P482" s="8" t="s">
        <v>5760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8438</v>
      </c>
      <c r="C483" s="211" t="s">
        <v>3203</v>
      </c>
      <c r="D483" s="8" t="s">
        <v>8439</v>
      </c>
      <c r="E483" s="8" t="s">
        <v>8440</v>
      </c>
      <c r="F483" s="8" t="s">
        <v>8441</v>
      </c>
      <c r="G483" s="8" t="s">
        <v>8442</v>
      </c>
      <c r="H483" s="66" t="s">
        <v>8443</v>
      </c>
      <c r="I483" s="66" t="s">
        <v>8444</v>
      </c>
      <c r="J483" s="66"/>
      <c r="K483" s="66"/>
      <c r="L483" s="66"/>
      <c r="M483" s="334">
        <v>265.21620000000001</v>
      </c>
      <c r="N483" s="333">
        <v>150.90219999999999</v>
      </c>
      <c r="O483" s="8">
        <v>416.11840000000001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8445</v>
      </c>
      <c r="C484" s="211" t="s">
        <v>3212</v>
      </c>
      <c r="D484" s="8" t="s">
        <v>8446</v>
      </c>
      <c r="E484" s="8" t="s">
        <v>8447</v>
      </c>
      <c r="F484" s="8" t="s">
        <v>8448</v>
      </c>
      <c r="G484" s="8" t="s">
        <v>8449</v>
      </c>
      <c r="H484" s="66" t="s">
        <v>8450</v>
      </c>
      <c r="I484" s="66" t="s">
        <v>8451</v>
      </c>
      <c r="J484" s="66"/>
      <c r="K484" s="66"/>
      <c r="L484" s="66"/>
      <c r="M484" s="334">
        <v>265.22750000000002</v>
      </c>
      <c r="N484" s="333">
        <v>150.8955</v>
      </c>
      <c r="O484" s="8">
        <v>416.12300000000005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8452</v>
      </c>
      <c r="C485" s="211" t="s">
        <v>3222</v>
      </c>
      <c r="D485" s="8" t="s">
        <v>8453</v>
      </c>
      <c r="E485" s="8" t="s">
        <v>8454</v>
      </c>
      <c r="F485" s="8" t="s">
        <v>8455</v>
      </c>
      <c r="G485" s="8" t="s">
        <v>8456</v>
      </c>
      <c r="H485" s="66" t="s">
        <v>8457</v>
      </c>
      <c r="I485" s="66" t="s">
        <v>8458</v>
      </c>
      <c r="J485" s="66"/>
      <c r="K485" s="66"/>
      <c r="L485" s="66"/>
      <c r="M485" s="334">
        <v>265.22160000000002</v>
      </c>
      <c r="N485" s="333">
        <v>150.89169999999999</v>
      </c>
      <c r="O485" s="8">
        <v>416.11329999999998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8459</v>
      </c>
      <c r="C486" s="211" t="s">
        <v>3231</v>
      </c>
      <c r="D486" s="8" t="s">
        <v>8460</v>
      </c>
      <c r="E486" s="8" t="s">
        <v>8461</v>
      </c>
      <c r="F486" s="8" t="s">
        <v>8462</v>
      </c>
      <c r="G486" s="8" t="s">
        <v>8463</v>
      </c>
      <c r="H486" s="66" t="s">
        <v>8464</v>
      </c>
      <c r="I486" s="66" t="s">
        <v>8465</v>
      </c>
      <c r="J486" s="66"/>
      <c r="K486" s="66"/>
      <c r="L486" s="66"/>
      <c r="M486" s="334">
        <v>265.2269</v>
      </c>
      <c r="N486" s="333">
        <v>150.8997</v>
      </c>
      <c r="O486" s="8">
        <v>416.1266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8466</v>
      </c>
      <c r="C487" s="211" t="s">
        <v>3240</v>
      </c>
      <c r="D487" s="8" t="s">
        <v>8467</v>
      </c>
      <c r="E487" s="8" t="s">
        <v>8468</v>
      </c>
      <c r="F487" s="8" t="s">
        <v>8469</v>
      </c>
      <c r="G487" s="8" t="s">
        <v>8470</v>
      </c>
      <c r="H487" s="66" t="s">
        <v>8471</v>
      </c>
      <c r="I487" s="66" t="s">
        <v>8472</v>
      </c>
      <c r="J487" s="66"/>
      <c r="K487" s="66"/>
      <c r="L487" s="66"/>
      <c r="M487" s="334">
        <v>265.22430000000003</v>
      </c>
      <c r="N487" s="333">
        <v>150.90180000000001</v>
      </c>
      <c r="O487" s="8">
        <v>416.12610000000006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8473</v>
      </c>
      <c r="C488" s="211" t="s">
        <v>3249</v>
      </c>
      <c r="D488" s="8" t="s">
        <v>8474</v>
      </c>
      <c r="E488" s="8" t="s">
        <v>8475</v>
      </c>
      <c r="F488" s="8" t="s">
        <v>8476</v>
      </c>
      <c r="G488" s="8" t="s">
        <v>8477</v>
      </c>
      <c r="H488" s="66" t="s">
        <v>8478</v>
      </c>
      <c r="I488" s="66" t="s">
        <v>8479</v>
      </c>
      <c r="J488" s="66"/>
      <c r="K488" s="66"/>
      <c r="L488" s="66"/>
      <c r="M488" s="334">
        <v>265.226</v>
      </c>
      <c r="N488" s="333">
        <v>150.9057</v>
      </c>
      <c r="O488" s="8">
        <v>416.13170000000002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8480</v>
      </c>
      <c r="C489" s="211" t="s">
        <v>3258</v>
      </c>
      <c r="D489" s="8" t="s">
        <v>8481</v>
      </c>
      <c r="E489" s="8" t="s">
        <v>8482</v>
      </c>
      <c r="F489" s="8" t="s">
        <v>8483</v>
      </c>
      <c r="G489" s="8" t="s">
        <v>8484</v>
      </c>
      <c r="H489" s="66" t="s">
        <v>8485</v>
      </c>
      <c r="I489" s="66" t="s">
        <v>8486</v>
      </c>
      <c r="J489" s="66"/>
      <c r="K489" s="66"/>
      <c r="L489" s="66"/>
      <c r="M489" s="334">
        <v>265.2285</v>
      </c>
      <c r="N489" s="333">
        <v>150.90600000000001</v>
      </c>
      <c r="O489" s="8">
        <v>416.1345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8487</v>
      </c>
      <c r="C490" s="211" t="s">
        <v>3267</v>
      </c>
      <c r="D490" s="8" t="s">
        <v>8488</v>
      </c>
      <c r="E490" s="8" t="s">
        <v>8489</v>
      </c>
      <c r="F490" s="8" t="s">
        <v>8490</v>
      </c>
      <c r="G490" s="8" t="s">
        <v>8491</v>
      </c>
      <c r="H490" s="66" t="s">
        <v>8492</v>
      </c>
      <c r="I490" s="66" t="s">
        <v>8493</v>
      </c>
      <c r="J490" s="66"/>
      <c r="K490" s="66"/>
      <c r="L490" s="66"/>
      <c r="M490" s="334">
        <v>265.22609999999997</v>
      </c>
      <c r="N490" s="333">
        <v>150.90369999999999</v>
      </c>
      <c r="O490" s="8">
        <v>416.12979999999993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8270</v>
      </c>
      <c r="C491" s="211" t="s">
        <v>3275</v>
      </c>
      <c r="D491" s="8" t="s">
        <v>8271</v>
      </c>
      <c r="E491" s="8" t="s">
        <v>8272</v>
      </c>
      <c r="F491" s="8" t="s">
        <v>8273</v>
      </c>
      <c r="G491" s="8" t="s">
        <v>8494</v>
      </c>
      <c r="H491" s="8" t="s">
        <v>8495</v>
      </c>
      <c r="I491" s="66" t="s">
        <v>8275</v>
      </c>
      <c r="J491" s="66" t="s">
        <v>8276</v>
      </c>
      <c r="K491" s="66"/>
      <c r="L491" s="66"/>
      <c r="M491" s="334">
        <v>265.22559999999999</v>
      </c>
      <c r="N491" s="333">
        <v>119.70359999999999</v>
      </c>
      <c r="O491" s="8">
        <v>384.92919999999998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8277</v>
      </c>
      <c r="C492" s="211" t="s">
        <v>3282</v>
      </c>
      <c r="D492" s="8" t="s">
        <v>8278</v>
      </c>
      <c r="E492" s="8" t="s">
        <v>8279</v>
      </c>
      <c r="F492" s="8" t="s">
        <v>8280</v>
      </c>
      <c r="G492" s="8" t="s">
        <v>8496</v>
      </c>
      <c r="H492" s="8" t="s">
        <v>8497</v>
      </c>
      <c r="I492" s="66" t="s">
        <v>8282</v>
      </c>
      <c r="J492" s="66" t="s">
        <v>8283</v>
      </c>
      <c r="K492" s="66"/>
      <c r="L492" s="66"/>
      <c r="M492" s="334">
        <v>265.22609999999997</v>
      </c>
      <c r="N492" s="333">
        <v>119.69929999999999</v>
      </c>
      <c r="O492" s="8">
        <v>384.92539999999997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8284</v>
      </c>
      <c r="C493" s="211" t="s">
        <v>3287</v>
      </c>
      <c r="D493" s="8" t="s">
        <v>8285</v>
      </c>
      <c r="E493" s="8" t="s">
        <v>8286</v>
      </c>
      <c r="F493" s="8" t="s">
        <v>8287</v>
      </c>
      <c r="G493" s="8" t="s">
        <v>8498</v>
      </c>
      <c r="H493" s="8" t="s">
        <v>8499</v>
      </c>
      <c r="I493" s="66" t="s">
        <v>8289</v>
      </c>
      <c r="J493" s="66" t="s">
        <v>8290</v>
      </c>
      <c r="K493" s="66"/>
      <c r="L493" s="66"/>
      <c r="M493" s="334">
        <v>265.21699999999998</v>
      </c>
      <c r="N493" s="333">
        <v>119.69750000000001</v>
      </c>
      <c r="O493" s="8">
        <v>384.91449999999998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8291</v>
      </c>
      <c r="C494" s="211" t="s">
        <v>3292</v>
      </c>
      <c r="D494" s="8" t="s">
        <v>8292</v>
      </c>
      <c r="E494" s="8" t="s">
        <v>8293</v>
      </c>
      <c r="F494" s="8" t="s">
        <v>8294</v>
      </c>
      <c r="G494" s="8" t="s">
        <v>8500</v>
      </c>
      <c r="H494" s="8" t="s">
        <v>8501</v>
      </c>
      <c r="I494" s="66" t="s">
        <v>8296</v>
      </c>
      <c r="J494" s="66" t="s">
        <v>8297</v>
      </c>
      <c r="K494" s="66"/>
      <c r="L494" s="66"/>
      <c r="M494" s="334">
        <v>265.22710000000001</v>
      </c>
      <c r="N494" s="333">
        <v>119.69759999999999</v>
      </c>
      <c r="O494" s="8">
        <v>384.92470000000003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8298</v>
      </c>
      <c r="C495" s="211" t="s">
        <v>3297</v>
      </c>
      <c r="D495" s="8" t="s">
        <v>8299</v>
      </c>
      <c r="E495" s="8" t="s">
        <v>8300</v>
      </c>
      <c r="F495" s="8" t="s">
        <v>8301</v>
      </c>
      <c r="G495" s="8" t="s">
        <v>8502</v>
      </c>
      <c r="H495" s="8" t="s">
        <v>8503</v>
      </c>
      <c r="I495" s="66" t="s">
        <v>8303</v>
      </c>
      <c r="J495" s="66" t="s">
        <v>8304</v>
      </c>
      <c r="K495" s="66"/>
      <c r="L495" s="66"/>
      <c r="M495" s="334">
        <v>265.23090000000002</v>
      </c>
      <c r="N495" s="333">
        <v>119.69889999999999</v>
      </c>
      <c r="O495" s="8">
        <v>384.9298</v>
      </c>
      <c r="P495" s="8" t="s">
        <v>6316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8305</v>
      </c>
      <c r="C496" s="211" t="s">
        <v>3302</v>
      </c>
      <c r="D496" s="8" t="s">
        <v>8306</v>
      </c>
      <c r="E496" s="8" t="s">
        <v>8307</v>
      </c>
      <c r="F496" s="8" t="s">
        <v>8308</v>
      </c>
      <c r="G496" s="8" t="s">
        <v>8504</v>
      </c>
      <c r="H496" s="8" t="s">
        <v>8505</v>
      </c>
      <c r="I496" s="66" t="s">
        <v>8310</v>
      </c>
      <c r="J496" s="66" t="s">
        <v>8311</v>
      </c>
      <c r="K496" s="66"/>
      <c r="L496" s="66"/>
      <c r="M496" s="334">
        <v>265.23480000000001</v>
      </c>
      <c r="N496" s="333">
        <v>119.69280000000001</v>
      </c>
      <c r="O496" s="8">
        <v>384.92759999999998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8312</v>
      </c>
      <c r="C497" s="211" t="s">
        <v>3307</v>
      </c>
      <c r="D497" s="8" t="s">
        <v>8313</v>
      </c>
      <c r="E497" s="8" t="s">
        <v>8314</v>
      </c>
      <c r="F497" s="8" t="s">
        <v>8315</v>
      </c>
      <c r="G497" s="8" t="s">
        <v>8506</v>
      </c>
      <c r="H497" s="8" t="s">
        <v>8507</v>
      </c>
      <c r="I497" s="66" t="s">
        <v>8317</v>
      </c>
      <c r="J497" s="66" t="s">
        <v>8318</v>
      </c>
      <c r="K497" s="66"/>
      <c r="L497" s="66"/>
      <c r="M497" s="334">
        <v>265.22699999999998</v>
      </c>
      <c r="N497" s="333">
        <v>119.7081</v>
      </c>
      <c r="O497" s="8">
        <v>384.93509999999998</v>
      </c>
      <c r="P497" s="8" t="s">
        <v>6316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8319</v>
      </c>
      <c r="C498" s="211" t="s">
        <v>3312</v>
      </c>
      <c r="D498" s="8" t="s">
        <v>8320</v>
      </c>
      <c r="E498" s="8" t="s">
        <v>8321</v>
      </c>
      <c r="F498" s="8" t="s">
        <v>8322</v>
      </c>
      <c r="G498" s="8" t="s">
        <v>8508</v>
      </c>
      <c r="H498" s="8" t="s">
        <v>8509</v>
      </c>
      <c r="I498" s="66" t="s">
        <v>8324</v>
      </c>
      <c r="J498" s="66" t="s">
        <v>8325</v>
      </c>
      <c r="K498" s="66"/>
      <c r="L498" s="66"/>
      <c r="M498" s="334">
        <v>265.22949999999997</v>
      </c>
      <c r="N498" s="333">
        <v>119.6949</v>
      </c>
      <c r="O498" s="8">
        <v>384.92439999999999</v>
      </c>
      <c r="P498" s="8" t="s">
        <v>5814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8326</v>
      </c>
      <c r="C499" s="211" t="s">
        <v>3317</v>
      </c>
      <c r="D499" s="8" t="s">
        <v>8327</v>
      </c>
      <c r="E499" s="8" t="s">
        <v>8328</v>
      </c>
      <c r="F499" s="8" t="s">
        <v>8329</v>
      </c>
      <c r="G499" s="8" t="s">
        <v>8510</v>
      </c>
      <c r="H499" s="8" t="s">
        <v>8511</v>
      </c>
      <c r="I499" s="66" t="s">
        <v>8331</v>
      </c>
      <c r="J499" s="66" t="s">
        <v>8332</v>
      </c>
      <c r="K499" s="66"/>
      <c r="L499" s="66"/>
      <c r="M499" s="334">
        <v>265.21629999999999</v>
      </c>
      <c r="N499" s="333">
        <v>119.69580000000001</v>
      </c>
      <c r="O499" s="8">
        <v>384.91210000000001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8333</v>
      </c>
      <c r="C500" s="211" t="s">
        <v>3322</v>
      </c>
      <c r="D500" s="8" t="s">
        <v>8334</v>
      </c>
      <c r="E500" s="8" t="s">
        <v>8335</v>
      </c>
      <c r="F500" s="8" t="s">
        <v>8336</v>
      </c>
      <c r="G500" s="8" t="s">
        <v>8512</v>
      </c>
      <c r="H500" s="8" t="s">
        <v>8513</v>
      </c>
      <c r="I500" s="66" t="s">
        <v>8338</v>
      </c>
      <c r="J500" s="66" t="s">
        <v>8339</v>
      </c>
      <c r="K500" s="66"/>
      <c r="L500" s="66"/>
      <c r="M500" s="334">
        <v>265.22430000000003</v>
      </c>
      <c r="N500" s="333">
        <v>119.6964</v>
      </c>
      <c r="O500" s="8">
        <v>384.92070000000001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8340</v>
      </c>
      <c r="C501" s="211" t="s">
        <v>3327</v>
      </c>
      <c r="D501" s="8" t="s">
        <v>8341</v>
      </c>
      <c r="E501" s="8" t="s">
        <v>8342</v>
      </c>
      <c r="F501" s="8" t="s">
        <v>8343</v>
      </c>
      <c r="G501" s="8" t="s">
        <v>8514</v>
      </c>
      <c r="H501" s="8" t="s">
        <v>8515</v>
      </c>
      <c r="I501" s="66" t="s">
        <v>8345</v>
      </c>
      <c r="J501" s="66" t="s">
        <v>8346</v>
      </c>
      <c r="K501" s="66"/>
      <c r="L501" s="66"/>
      <c r="M501" s="334">
        <v>265.22359999999998</v>
      </c>
      <c r="N501" s="333">
        <v>119.7081</v>
      </c>
      <c r="O501" s="8">
        <v>384.93169999999998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8347</v>
      </c>
      <c r="C502" s="211" t="s">
        <v>3332</v>
      </c>
      <c r="D502" s="8" t="s">
        <v>8348</v>
      </c>
      <c r="E502" s="8" t="s">
        <v>8349</v>
      </c>
      <c r="F502" s="8" t="s">
        <v>8350</v>
      </c>
      <c r="G502" s="8" t="s">
        <v>8516</v>
      </c>
      <c r="H502" s="8" t="s">
        <v>8517</v>
      </c>
      <c r="I502" s="66" t="s">
        <v>8352</v>
      </c>
      <c r="J502" s="66" t="s">
        <v>8353</v>
      </c>
      <c r="K502" s="66"/>
      <c r="L502" s="66"/>
      <c r="M502" s="334">
        <v>265.22820000000002</v>
      </c>
      <c r="N502" s="333">
        <v>119.702</v>
      </c>
      <c r="O502" s="8">
        <v>384.93020000000001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8354</v>
      </c>
      <c r="C503" s="211" t="s">
        <v>3337</v>
      </c>
      <c r="D503" s="8" t="s">
        <v>8355</v>
      </c>
      <c r="E503" s="8" t="s">
        <v>8356</v>
      </c>
      <c r="F503" s="8" t="s">
        <v>8357</v>
      </c>
      <c r="G503" s="8" t="s">
        <v>8518</v>
      </c>
      <c r="H503" s="8" t="s">
        <v>8519</v>
      </c>
      <c r="I503" s="66" t="s">
        <v>8359</v>
      </c>
      <c r="J503" s="66" t="s">
        <v>8360</v>
      </c>
      <c r="K503" s="66"/>
      <c r="L503" s="66"/>
      <c r="M503" s="334">
        <v>265.22550000000001</v>
      </c>
      <c r="N503" s="333">
        <v>119.7013</v>
      </c>
      <c r="O503" s="8">
        <v>384.92680000000001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8361</v>
      </c>
      <c r="C504" s="211" t="s">
        <v>3342</v>
      </c>
      <c r="D504" s="8" t="s">
        <v>8362</v>
      </c>
      <c r="E504" s="8" t="s">
        <v>8363</v>
      </c>
      <c r="F504" s="8" t="s">
        <v>8364</v>
      </c>
      <c r="G504" s="8" t="s">
        <v>8520</v>
      </c>
      <c r="H504" s="8" t="s">
        <v>8521</v>
      </c>
      <c r="I504" s="66" t="s">
        <v>8366</v>
      </c>
      <c r="J504" s="66" t="s">
        <v>8367</v>
      </c>
      <c r="K504" s="66"/>
      <c r="L504" s="66"/>
      <c r="M504" s="334">
        <v>265.22590000000002</v>
      </c>
      <c r="N504" s="333">
        <v>119.6982</v>
      </c>
      <c r="O504" s="8">
        <v>384.92410000000001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8368</v>
      </c>
      <c r="C505" s="211" t="s">
        <v>3347</v>
      </c>
      <c r="D505" s="8" t="s">
        <v>8369</v>
      </c>
      <c r="E505" s="8" t="s">
        <v>8370</v>
      </c>
      <c r="F505" s="8" t="s">
        <v>8371</v>
      </c>
      <c r="G505" s="8" t="s">
        <v>8522</v>
      </c>
      <c r="H505" s="8" t="s">
        <v>8523</v>
      </c>
      <c r="I505" s="66" t="s">
        <v>8373</v>
      </c>
      <c r="J505" s="66" t="s">
        <v>8374</v>
      </c>
      <c r="K505" s="66"/>
      <c r="L505" s="66"/>
      <c r="M505" s="334">
        <v>265.2296</v>
      </c>
      <c r="N505" s="333">
        <v>119.6953</v>
      </c>
      <c r="O505" s="8">
        <v>384.92489999999998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8375</v>
      </c>
      <c r="C506" s="211" t="s">
        <v>3352</v>
      </c>
      <c r="D506" s="8" t="s">
        <v>8376</v>
      </c>
      <c r="E506" s="8" t="s">
        <v>8377</v>
      </c>
      <c r="F506" s="8" t="s">
        <v>8378</v>
      </c>
      <c r="G506" s="8" t="s">
        <v>8524</v>
      </c>
      <c r="H506" s="8" t="s">
        <v>8525</v>
      </c>
      <c r="I506" s="66" t="s">
        <v>8380</v>
      </c>
      <c r="J506" s="66" t="s">
        <v>8381</v>
      </c>
      <c r="K506" s="66"/>
      <c r="L506" s="66"/>
      <c r="M506" s="334">
        <v>265.22370000000001</v>
      </c>
      <c r="N506" s="333">
        <v>119.709</v>
      </c>
      <c r="O506" s="8">
        <v>384.93270000000001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8382</v>
      </c>
      <c r="C507" s="211" t="s">
        <v>3357</v>
      </c>
      <c r="D507" s="8" t="s">
        <v>8383</v>
      </c>
      <c r="E507" s="8" t="s">
        <v>8384</v>
      </c>
      <c r="F507" s="8" t="s">
        <v>8385</v>
      </c>
      <c r="G507" s="8" t="s">
        <v>8526</v>
      </c>
      <c r="H507" s="8" t="s">
        <v>8527</v>
      </c>
      <c r="I507" s="66" t="s">
        <v>8387</v>
      </c>
      <c r="J507" s="66" t="s">
        <v>8388</v>
      </c>
      <c r="K507" s="66"/>
      <c r="L507" s="66"/>
      <c r="M507" s="334">
        <v>265.22770000000003</v>
      </c>
      <c r="N507" s="333">
        <v>119.7029</v>
      </c>
      <c r="O507" s="8">
        <v>384.93060000000003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8389</v>
      </c>
      <c r="C508" s="211" t="s">
        <v>3361</v>
      </c>
      <c r="D508" s="8" t="s">
        <v>8390</v>
      </c>
      <c r="E508" s="8" t="s">
        <v>8391</v>
      </c>
      <c r="F508" s="8" t="s">
        <v>8392</v>
      </c>
      <c r="G508" s="8" t="s">
        <v>8528</v>
      </c>
      <c r="H508" s="8" t="s">
        <v>8529</v>
      </c>
      <c r="I508" s="66" t="s">
        <v>8394</v>
      </c>
      <c r="J508" s="66" t="s">
        <v>8395</v>
      </c>
      <c r="K508" s="66"/>
      <c r="L508" s="66"/>
      <c r="M508" s="334">
        <v>265.22410000000002</v>
      </c>
      <c r="N508" s="333">
        <v>119.6987</v>
      </c>
      <c r="O508" s="8">
        <v>384.92280000000005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8396</v>
      </c>
      <c r="C509" s="211" t="s">
        <v>3365</v>
      </c>
      <c r="D509" s="8" t="s">
        <v>8397</v>
      </c>
      <c r="E509" s="8" t="s">
        <v>8398</v>
      </c>
      <c r="F509" s="8" t="s">
        <v>8399</v>
      </c>
      <c r="G509" s="8" t="s">
        <v>8530</v>
      </c>
      <c r="H509" s="8" t="s">
        <v>8531</v>
      </c>
      <c r="I509" s="66" t="s">
        <v>8401</v>
      </c>
      <c r="J509" s="66" t="s">
        <v>8402</v>
      </c>
      <c r="K509" s="66"/>
      <c r="L509" s="66"/>
      <c r="M509" s="334">
        <v>265.21620000000001</v>
      </c>
      <c r="N509" s="333">
        <v>119.69589999999999</v>
      </c>
      <c r="O509" s="8">
        <v>384.91210000000001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8403</v>
      </c>
      <c r="C510" s="211" t="s">
        <v>3369</v>
      </c>
      <c r="D510" s="8" t="s">
        <v>8404</v>
      </c>
      <c r="E510" s="8" t="s">
        <v>8405</v>
      </c>
      <c r="F510" s="8" t="s">
        <v>8406</v>
      </c>
      <c r="G510" s="8" t="s">
        <v>8532</v>
      </c>
      <c r="H510" s="8" t="s">
        <v>8533</v>
      </c>
      <c r="I510" s="66" t="s">
        <v>8408</v>
      </c>
      <c r="J510" s="66" t="s">
        <v>8409</v>
      </c>
      <c r="K510" s="66"/>
      <c r="L510" s="66"/>
      <c r="M510" s="334">
        <v>265.22570000000002</v>
      </c>
      <c r="N510" s="333">
        <v>119.6955</v>
      </c>
      <c r="O510" s="8">
        <v>384.9212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8410</v>
      </c>
      <c r="C511" s="211" t="s">
        <v>3373</v>
      </c>
      <c r="D511" s="8" t="s">
        <v>8411</v>
      </c>
      <c r="E511" s="8" t="s">
        <v>8412</v>
      </c>
      <c r="F511" s="8" t="s">
        <v>8413</v>
      </c>
      <c r="G511" s="8" t="s">
        <v>8534</v>
      </c>
      <c r="H511" s="8" t="s">
        <v>8535</v>
      </c>
      <c r="I511" s="66" t="s">
        <v>8415</v>
      </c>
      <c r="J511" s="66" t="s">
        <v>8416</v>
      </c>
      <c r="K511" s="66"/>
      <c r="L511" s="66"/>
      <c r="M511" s="334">
        <v>265.22989999999999</v>
      </c>
      <c r="N511" s="333">
        <v>119.70010000000001</v>
      </c>
      <c r="O511" s="8">
        <v>384.93</v>
      </c>
      <c r="P511" s="8" t="s">
        <v>6316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8417</v>
      </c>
      <c r="C512" s="211" t="s">
        <v>3377</v>
      </c>
      <c r="D512" s="8" t="s">
        <v>8418</v>
      </c>
      <c r="E512" s="8" t="s">
        <v>8419</v>
      </c>
      <c r="F512" s="8" t="s">
        <v>8420</v>
      </c>
      <c r="G512" s="8" t="s">
        <v>8536</v>
      </c>
      <c r="H512" s="8" t="s">
        <v>8537</v>
      </c>
      <c r="I512" s="66" t="s">
        <v>8422</v>
      </c>
      <c r="J512" s="66" t="s">
        <v>8423</v>
      </c>
      <c r="K512" s="66"/>
      <c r="L512" s="66"/>
      <c r="M512" s="334">
        <v>265.2337</v>
      </c>
      <c r="N512" s="333">
        <v>119.6949</v>
      </c>
      <c r="O512" s="8">
        <v>384.92860000000002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8424</v>
      </c>
      <c r="C513" s="211" t="s">
        <v>3381</v>
      </c>
      <c r="D513" s="8" t="s">
        <v>8425</v>
      </c>
      <c r="E513" s="8" t="s">
        <v>8426</v>
      </c>
      <c r="F513" s="8" t="s">
        <v>8427</v>
      </c>
      <c r="G513" s="8" t="s">
        <v>8538</v>
      </c>
      <c r="H513" s="8" t="s">
        <v>8539</v>
      </c>
      <c r="I513" s="66" t="s">
        <v>8429</v>
      </c>
      <c r="J513" s="66" t="s">
        <v>8430</v>
      </c>
      <c r="K513" s="66"/>
      <c r="L513" s="66"/>
      <c r="M513" s="334">
        <v>265.2253</v>
      </c>
      <c r="N513" s="333">
        <v>119.7056</v>
      </c>
      <c r="O513" s="8">
        <v>384.93090000000001</v>
      </c>
      <c r="P513" s="8" t="s">
        <v>6316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8431</v>
      </c>
      <c r="C514" s="211" t="s">
        <v>3385</v>
      </c>
      <c r="D514" s="8" t="s">
        <v>8432</v>
      </c>
      <c r="E514" s="8" t="s">
        <v>8433</v>
      </c>
      <c r="F514" s="8" t="s">
        <v>8434</v>
      </c>
      <c r="G514" s="8" t="s">
        <v>8540</v>
      </c>
      <c r="H514" s="8" t="s">
        <v>8541</v>
      </c>
      <c r="I514" s="66" t="s">
        <v>8436</v>
      </c>
      <c r="J514" s="66" t="s">
        <v>8437</v>
      </c>
      <c r="K514" s="66"/>
      <c r="L514" s="66"/>
      <c r="M514" s="334">
        <v>265.23259999999999</v>
      </c>
      <c r="N514" s="333">
        <v>119.6942</v>
      </c>
      <c r="O514" s="8">
        <v>384.92679999999996</v>
      </c>
      <c r="P514" s="8" t="s">
        <v>5814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8438</v>
      </c>
      <c r="C515" s="211" t="s">
        <v>3389</v>
      </c>
      <c r="D515" s="8" t="s">
        <v>8439</v>
      </c>
      <c r="E515" s="8" t="s">
        <v>8440</v>
      </c>
      <c r="F515" s="8" t="s">
        <v>8441</v>
      </c>
      <c r="G515" s="8" t="s">
        <v>8542</v>
      </c>
      <c r="H515" s="8" t="s">
        <v>8543</v>
      </c>
      <c r="I515" s="66" t="s">
        <v>8443</v>
      </c>
      <c r="J515" s="66" t="s">
        <v>8444</v>
      </c>
      <c r="K515" s="66"/>
      <c r="L515" s="66"/>
      <c r="M515" s="334">
        <v>265.21620000000001</v>
      </c>
      <c r="N515" s="333">
        <v>119.699</v>
      </c>
      <c r="O515" s="8">
        <v>384.91520000000003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8445</v>
      </c>
      <c r="C516" s="211" t="s">
        <v>3393</v>
      </c>
      <c r="D516" s="8" t="s">
        <v>8446</v>
      </c>
      <c r="E516" s="8" t="s">
        <v>8447</v>
      </c>
      <c r="F516" s="8" t="s">
        <v>8448</v>
      </c>
      <c r="G516" s="8" t="s">
        <v>8544</v>
      </c>
      <c r="H516" s="8" t="s">
        <v>8545</v>
      </c>
      <c r="I516" s="66" t="s">
        <v>8450</v>
      </c>
      <c r="J516" s="66" t="s">
        <v>8451</v>
      </c>
      <c r="K516" s="66"/>
      <c r="L516" s="66"/>
      <c r="M516" s="334">
        <v>265.22750000000002</v>
      </c>
      <c r="N516" s="333">
        <v>119.69329999999999</v>
      </c>
      <c r="O516" s="8">
        <v>384.92079999999999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8452</v>
      </c>
      <c r="C517" s="211" t="s">
        <v>3397</v>
      </c>
      <c r="D517" s="8" t="s">
        <v>8453</v>
      </c>
      <c r="E517" s="8" t="s">
        <v>8454</v>
      </c>
      <c r="F517" s="8" t="s">
        <v>8455</v>
      </c>
      <c r="G517" s="8" t="s">
        <v>8546</v>
      </c>
      <c r="H517" s="8" t="s">
        <v>8547</v>
      </c>
      <c r="I517" s="66" t="s">
        <v>8457</v>
      </c>
      <c r="J517" s="66" t="s">
        <v>8458</v>
      </c>
      <c r="K517" s="66"/>
      <c r="L517" s="66"/>
      <c r="M517" s="334">
        <v>265.22160000000002</v>
      </c>
      <c r="N517" s="333">
        <v>119.70780000000001</v>
      </c>
      <c r="O517" s="8">
        <v>384.92940000000004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8459</v>
      </c>
      <c r="C518" s="211" t="s">
        <v>3401</v>
      </c>
      <c r="D518" s="8" t="s">
        <v>8460</v>
      </c>
      <c r="E518" s="8" t="s">
        <v>8461</v>
      </c>
      <c r="F518" s="8" t="s">
        <v>8462</v>
      </c>
      <c r="G518" s="8"/>
      <c r="H518" s="8"/>
      <c r="I518" s="8"/>
      <c r="J518" s="8"/>
      <c r="K518" s="8"/>
      <c r="L518" s="8"/>
      <c r="M518" s="334">
        <v>265.2269</v>
      </c>
      <c r="N518" s="333">
        <v>119.7028</v>
      </c>
      <c r="O518" s="8">
        <v>384.92970000000003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8466</v>
      </c>
      <c r="C519" s="211" t="s">
        <v>3403</v>
      </c>
      <c r="D519" s="8" t="s">
        <v>8467</v>
      </c>
      <c r="E519" s="8" t="s">
        <v>8468</v>
      </c>
      <c r="F519" s="8" t="s">
        <v>8469</v>
      </c>
      <c r="G519" s="8"/>
      <c r="H519" s="8"/>
      <c r="I519" s="8"/>
      <c r="J519" s="8"/>
      <c r="K519" s="8"/>
      <c r="L519" s="8"/>
      <c r="M519" s="334">
        <v>265.22430000000003</v>
      </c>
      <c r="N519" s="333">
        <v>119.6994</v>
      </c>
      <c r="O519" s="8">
        <v>384.92370000000005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8473</v>
      </c>
      <c r="C520" s="211" t="s">
        <v>3405</v>
      </c>
      <c r="D520" s="8" t="s">
        <v>8474</v>
      </c>
      <c r="E520" s="8" t="s">
        <v>8475</v>
      </c>
      <c r="F520" s="8" t="s">
        <v>8476</v>
      </c>
      <c r="G520" s="8"/>
      <c r="H520" s="8"/>
      <c r="I520" s="8"/>
      <c r="J520" s="8"/>
      <c r="K520" s="8"/>
      <c r="L520" s="8"/>
      <c r="M520" s="334">
        <v>265.226</v>
      </c>
      <c r="N520" s="333">
        <v>119.6951</v>
      </c>
      <c r="O520" s="8">
        <v>384.92110000000002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8480</v>
      </c>
      <c r="C521" s="211" t="s">
        <v>3407</v>
      </c>
      <c r="D521" s="8" t="s">
        <v>8481</v>
      </c>
      <c r="E521" s="8" t="s">
        <v>8482</v>
      </c>
      <c r="F521" s="8" t="s">
        <v>8483</v>
      </c>
      <c r="G521" s="8"/>
      <c r="H521" s="8"/>
      <c r="I521" s="8"/>
      <c r="J521" s="8"/>
      <c r="K521" s="8"/>
      <c r="L521" s="8"/>
      <c r="M521" s="334">
        <v>265.2285</v>
      </c>
      <c r="N521" s="333">
        <v>119.69199999999999</v>
      </c>
      <c r="O521" s="8">
        <v>384.9205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8487</v>
      </c>
      <c r="C522" s="211" t="s">
        <v>3409</v>
      </c>
      <c r="D522" s="8" t="s">
        <v>8488</v>
      </c>
      <c r="E522" s="8" t="s">
        <v>8489</v>
      </c>
      <c r="F522" s="8" t="s">
        <v>8490</v>
      </c>
      <c r="G522" s="8"/>
      <c r="H522" s="8"/>
      <c r="I522" s="8"/>
      <c r="J522" s="8"/>
      <c r="K522" s="8"/>
      <c r="L522" s="8"/>
      <c r="M522" s="334">
        <v>265.22609999999997</v>
      </c>
      <c r="N522" s="333">
        <v>119.70829999999999</v>
      </c>
      <c r="O522" s="8">
        <v>384.93439999999998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8548</v>
      </c>
      <c r="C523" s="211" t="s">
        <v>3412</v>
      </c>
      <c r="D523" s="8" t="s">
        <v>8549</v>
      </c>
      <c r="E523" s="8" t="s">
        <v>8550</v>
      </c>
      <c r="F523" s="8" t="s">
        <v>8551</v>
      </c>
      <c r="G523" s="8"/>
      <c r="H523" s="8"/>
      <c r="I523" s="8"/>
      <c r="J523" s="8"/>
      <c r="K523" s="8"/>
      <c r="L523" s="8"/>
      <c r="M523" s="334" t="s">
        <v>63</v>
      </c>
      <c r="N523" s="333">
        <v>241.4452</v>
      </c>
      <c r="O523" s="8">
        <v>241.4452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8552</v>
      </c>
      <c r="C524" s="211" t="s">
        <v>3419</v>
      </c>
      <c r="D524" s="8" t="s">
        <v>8553</v>
      </c>
      <c r="E524" s="8" t="s">
        <v>8554</v>
      </c>
      <c r="F524" s="8" t="s">
        <v>8555</v>
      </c>
      <c r="G524" s="8"/>
      <c r="H524" s="8"/>
      <c r="I524" s="8"/>
      <c r="J524" s="8"/>
      <c r="K524" s="8"/>
      <c r="L524" s="8"/>
      <c r="M524" s="334" t="s">
        <v>63</v>
      </c>
      <c r="N524" s="333">
        <v>241.4194</v>
      </c>
      <c r="O524" s="8">
        <v>241.4194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8556</v>
      </c>
      <c r="C525" s="211" t="s">
        <v>3425</v>
      </c>
      <c r="D525" s="8" t="s">
        <v>8557</v>
      </c>
      <c r="E525" s="8" t="s">
        <v>8558</v>
      </c>
      <c r="F525" s="8" t="s">
        <v>8559</v>
      </c>
      <c r="G525" s="8"/>
      <c r="H525" s="8"/>
      <c r="I525" s="8"/>
      <c r="J525" s="8"/>
      <c r="K525" s="8"/>
      <c r="L525" s="8"/>
      <c r="M525" s="334" t="s">
        <v>63</v>
      </c>
      <c r="N525" s="333">
        <v>241.5548</v>
      </c>
      <c r="O525" s="8">
        <v>241.5548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8560</v>
      </c>
      <c r="C526" s="211" t="s">
        <v>3431</v>
      </c>
      <c r="D526" s="8" t="s">
        <v>8561</v>
      </c>
      <c r="E526" s="8" t="s">
        <v>8562</v>
      </c>
      <c r="F526" s="8" t="s">
        <v>8563</v>
      </c>
      <c r="G526" s="8"/>
      <c r="H526" s="8"/>
      <c r="I526" s="8"/>
      <c r="J526" s="8"/>
      <c r="K526" s="8"/>
      <c r="L526" s="8"/>
      <c r="M526" s="334" t="s">
        <v>63</v>
      </c>
      <c r="N526" s="333">
        <v>241.45869999999999</v>
      </c>
      <c r="O526" s="8">
        <v>241.45869999999999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8564</v>
      </c>
      <c r="C527" s="211" t="s">
        <v>3437</v>
      </c>
      <c r="D527" s="8" t="s">
        <v>8565</v>
      </c>
      <c r="E527" s="8" t="s">
        <v>8566</v>
      </c>
      <c r="F527" s="8" t="s">
        <v>8567</v>
      </c>
      <c r="G527" s="8"/>
      <c r="H527" s="8"/>
      <c r="I527" s="8"/>
      <c r="J527" s="8"/>
      <c r="K527" s="8"/>
      <c r="L527" s="8"/>
      <c r="M527" s="334" t="s">
        <v>63</v>
      </c>
      <c r="N527" s="333">
        <v>267.35660000000001</v>
      </c>
      <c r="O527" s="8">
        <v>267.35660000000001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8568</v>
      </c>
      <c r="C528" s="211" t="s">
        <v>3443</v>
      </c>
      <c r="D528" s="8" t="s">
        <v>8569</v>
      </c>
      <c r="E528" s="8" t="s">
        <v>8570</v>
      </c>
      <c r="F528" s="8" t="s">
        <v>8571</v>
      </c>
      <c r="G528" s="8"/>
      <c r="H528" s="8"/>
      <c r="I528" s="8"/>
      <c r="J528" s="8"/>
      <c r="K528" s="8"/>
      <c r="L528" s="8"/>
      <c r="M528" s="334" t="s">
        <v>63</v>
      </c>
      <c r="N528" s="333">
        <v>211.35839999999999</v>
      </c>
      <c r="O528" s="8">
        <v>211.35839999999999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8572</v>
      </c>
      <c r="C529" s="211" t="s">
        <v>3220</v>
      </c>
      <c r="D529" s="8" t="s">
        <v>8573</v>
      </c>
      <c r="E529" s="8" t="s">
        <v>8574</v>
      </c>
      <c r="F529" s="8" t="s">
        <v>8575</v>
      </c>
      <c r="G529" s="8"/>
      <c r="H529" s="8"/>
      <c r="I529" s="8"/>
      <c r="J529" s="8"/>
      <c r="K529" s="8"/>
      <c r="L529" s="8"/>
      <c r="M529" s="334" t="s">
        <v>63</v>
      </c>
      <c r="N529" s="333">
        <v>129.8914</v>
      </c>
      <c r="O529" s="8">
        <v>129.8914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8576</v>
      </c>
      <c r="C530" s="211" t="s">
        <v>3454</v>
      </c>
      <c r="D530" s="8" t="s">
        <v>8577</v>
      </c>
      <c r="E530" s="8" t="s">
        <v>8578</v>
      </c>
      <c r="F530" s="8" t="s">
        <v>8579</v>
      </c>
      <c r="G530" s="8"/>
      <c r="H530" s="8"/>
      <c r="I530" s="8"/>
      <c r="J530" s="8"/>
      <c r="K530" s="8"/>
      <c r="L530" s="8"/>
      <c r="M530" s="334" t="s">
        <v>63</v>
      </c>
      <c r="N530" s="333">
        <v>205.11869999999999</v>
      </c>
      <c r="O530" s="8">
        <v>205.11869999999999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8580</v>
      </c>
      <c r="C531" s="211" t="s">
        <v>3460</v>
      </c>
      <c r="D531" s="8" t="s">
        <v>8581</v>
      </c>
      <c r="E531" s="8" t="s">
        <v>8582</v>
      </c>
      <c r="F531" s="8" t="s">
        <v>8583</v>
      </c>
      <c r="G531" s="8"/>
      <c r="H531" s="8"/>
      <c r="I531" s="8"/>
      <c r="J531" s="8"/>
      <c r="K531" s="8"/>
      <c r="L531" s="8"/>
      <c r="M531" s="334" t="s">
        <v>63</v>
      </c>
      <c r="N531" s="333">
        <v>233.51560000000001</v>
      </c>
      <c r="O531" s="8">
        <v>233.51560000000001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8584</v>
      </c>
      <c r="C532" s="211" t="s">
        <v>3466</v>
      </c>
      <c r="D532" s="8" t="s">
        <v>8585</v>
      </c>
      <c r="E532" s="8" t="s">
        <v>8586</v>
      </c>
      <c r="F532" s="8" t="s">
        <v>8587</v>
      </c>
      <c r="G532" s="8"/>
      <c r="H532" s="8"/>
      <c r="I532" s="8"/>
      <c r="J532" s="8"/>
      <c r="K532" s="8"/>
      <c r="L532" s="8"/>
      <c r="M532" s="334" t="s">
        <v>63</v>
      </c>
      <c r="N532" s="333">
        <v>156.61009999999999</v>
      </c>
      <c r="O532" s="8">
        <v>156.61009999999999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8588</v>
      </c>
      <c r="C533" s="211" t="s">
        <v>3472</v>
      </c>
      <c r="D533" s="8" t="s">
        <v>8589</v>
      </c>
      <c r="E533" s="8" t="s">
        <v>8590</v>
      </c>
      <c r="F533" s="8" t="s">
        <v>8591</v>
      </c>
      <c r="G533" s="8"/>
      <c r="H533" s="8"/>
      <c r="I533" s="8"/>
      <c r="J533" s="8"/>
      <c r="K533" s="8"/>
      <c r="L533" s="8"/>
      <c r="M533" s="334" t="s">
        <v>63</v>
      </c>
      <c r="N533" s="333">
        <v>104.1725</v>
      </c>
      <c r="O533" s="8">
        <v>104.1725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8592</v>
      </c>
      <c r="C534" s="211" t="s">
        <v>3478</v>
      </c>
      <c r="D534" s="8" t="s">
        <v>8593</v>
      </c>
      <c r="E534" s="8" t="s">
        <v>8594</v>
      </c>
      <c r="F534" s="8" t="s">
        <v>8595</v>
      </c>
      <c r="G534" s="8"/>
      <c r="H534" s="8"/>
      <c r="I534" s="8"/>
      <c r="J534" s="8"/>
      <c r="K534" s="8"/>
      <c r="L534" s="8"/>
      <c r="M534" s="334" t="s">
        <v>63</v>
      </c>
      <c r="N534" s="333">
        <v>105.43519999999999</v>
      </c>
      <c r="O534" s="8">
        <v>105.43519999999999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8596</v>
      </c>
      <c r="C539" s="211" t="s">
        <v>3495</v>
      </c>
      <c r="D539" s="8" t="s">
        <v>8597</v>
      </c>
      <c r="E539" s="8" t="s">
        <v>8598</v>
      </c>
      <c r="F539" s="8" t="s">
        <v>8599</v>
      </c>
      <c r="G539" s="8"/>
      <c r="H539" s="8"/>
      <c r="I539" s="8"/>
      <c r="J539" s="8"/>
      <c r="K539" s="8"/>
      <c r="L539" s="8"/>
      <c r="M539" s="334" t="s">
        <v>63</v>
      </c>
      <c r="N539" s="333">
        <v>206.98</v>
      </c>
      <c r="O539" s="8">
        <v>206.98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8600</v>
      </c>
      <c r="C544" s="211" t="s">
        <v>3512</v>
      </c>
      <c r="D544" s="8" t="s">
        <v>8601</v>
      </c>
      <c r="E544" s="8" t="s">
        <v>8602</v>
      </c>
      <c r="F544" s="8" t="s">
        <v>8603</v>
      </c>
      <c r="G544" s="8"/>
      <c r="H544" s="8"/>
      <c r="I544" s="8"/>
      <c r="J544" s="8"/>
      <c r="K544" s="8"/>
      <c r="L544" s="8"/>
      <c r="M544" s="334" t="s">
        <v>63</v>
      </c>
      <c r="N544" s="333">
        <v>262.76150000000001</v>
      </c>
      <c r="O544" s="8">
        <v>262.76150000000001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8604</v>
      </c>
      <c r="C545" s="211" t="s">
        <v>3518</v>
      </c>
      <c r="D545" s="8" t="s">
        <v>8605</v>
      </c>
      <c r="E545" s="8" t="s">
        <v>8606</v>
      </c>
      <c r="F545" s="8" t="s">
        <v>8607</v>
      </c>
      <c r="G545" s="8"/>
      <c r="H545" s="8"/>
      <c r="I545" s="8"/>
      <c r="J545" s="8"/>
      <c r="K545" s="8"/>
      <c r="L545" s="8"/>
      <c r="M545" s="334" t="s">
        <v>63</v>
      </c>
      <c r="N545" s="333">
        <v>190.28389999999999</v>
      </c>
      <c r="O545" s="8">
        <v>190.28389999999999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8608</v>
      </c>
      <c r="C546" s="211" t="s">
        <v>3525</v>
      </c>
      <c r="D546" s="8" t="s">
        <v>8609</v>
      </c>
      <c r="E546" s="8" t="s">
        <v>8610</v>
      </c>
      <c r="F546" s="8" t="s">
        <v>8611</v>
      </c>
      <c r="G546" s="8"/>
      <c r="H546" s="8"/>
      <c r="I546" s="8"/>
      <c r="J546" s="8"/>
      <c r="K546" s="8"/>
      <c r="L546" s="8"/>
      <c r="M546" s="334" t="s">
        <v>63</v>
      </c>
      <c r="N546" s="333">
        <v>190.25909999999999</v>
      </c>
      <c r="O546" s="8">
        <v>190.25909999999999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8612</v>
      </c>
      <c r="C547" s="211" t="s">
        <v>3531</v>
      </c>
      <c r="D547" s="8" t="s">
        <v>8613</v>
      </c>
      <c r="E547" s="8" t="s">
        <v>8614</v>
      </c>
      <c r="F547" s="8" t="s">
        <v>8615</v>
      </c>
      <c r="G547" s="8"/>
      <c r="H547" s="8"/>
      <c r="I547" s="8"/>
      <c r="J547" s="8"/>
      <c r="K547" s="8"/>
      <c r="L547" s="8"/>
      <c r="M547" s="334" t="s">
        <v>63</v>
      </c>
      <c r="N547" s="333">
        <v>190.28700000000001</v>
      </c>
      <c r="O547" s="8">
        <v>190.28700000000001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8616</v>
      </c>
      <c r="E1224" s="8" t="s">
        <v>8617</v>
      </c>
      <c r="F1224" s="8" t="s">
        <v>8618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8619</v>
      </c>
      <c r="E1225" s="8" t="s">
        <v>8620</v>
      </c>
      <c r="F1225" s="8" t="s">
        <v>8621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8622</v>
      </c>
      <c r="E1227" s="8" t="s">
        <v>8623</v>
      </c>
      <c r="F1227" s="8" t="s">
        <v>8624</v>
      </c>
    </row>
  </sheetData>
  <autoFilter ref="A3:K1227" xr:uid="{00000000-0001-0000-0300-000000000000}"/>
  <phoneticPr fontId="47"/>
  <conditionalFormatting sqref="C2">
    <cfRule type="duplicateValues" dxfId="390" priority="11"/>
  </conditionalFormatting>
  <conditionalFormatting sqref="Y4:Y53">
    <cfRule type="expression" dxfId="389" priority="12" stopIfTrue="1">
      <formula>AND($H2="",$F2= "IO")</formula>
    </cfRule>
  </conditionalFormatting>
  <conditionalFormatting sqref="Y54:Y65 Y786:Y789">
    <cfRule type="expression" dxfId="388" priority="37" stopIfTrue="1">
      <formula>AND($H52="",$F52= "IO")</formula>
    </cfRule>
  </conditionalFormatting>
  <conditionalFormatting sqref="Y66:Y67 Y489:Y785 Y790:Y1225">
    <cfRule type="expression" dxfId="387" priority="49" stopIfTrue="1">
      <formula>AND($H64="",$F64= "IO")</formula>
    </cfRule>
  </conditionalFormatting>
  <conditionalFormatting sqref="Y70:Y488">
    <cfRule type="expression" dxfId="386" priority="25" stopIfTrue="1">
      <formula>AND($H68="",$F68= "IO")</formula>
    </cfRule>
  </conditionalFormatting>
  <conditionalFormatting sqref="Z4:Z44">
    <cfRule type="expression" dxfId="385" priority="14" stopIfTrue="1">
      <formula>NOT(OR($H2="DM250",$H2= "DM800"))</formula>
    </cfRule>
  </conditionalFormatting>
  <conditionalFormatting sqref="Z45:Z65 Z786:Z789">
    <cfRule type="expression" dxfId="384" priority="38" stopIfTrue="1">
      <formula>NOT(OR($H43="DM250",$H43= "DM800"))</formula>
    </cfRule>
  </conditionalFormatting>
  <conditionalFormatting sqref="Z66:Z67 Z489:Z785 Z790:Z1225">
    <cfRule type="expression" dxfId="383" priority="50" stopIfTrue="1">
      <formula>NOT(OR($H64="DM250",$H64= "DM800"))</formula>
    </cfRule>
  </conditionalFormatting>
  <conditionalFormatting sqref="Z70:Z488">
    <cfRule type="expression" dxfId="382" priority="24" stopIfTrue="1">
      <formula>NOT(OR($H68="DM250",$H68= "DM800"))</formula>
    </cfRule>
  </conditionalFormatting>
  <conditionalFormatting sqref="AA2">
    <cfRule type="expression" dxfId="381" priority="4" stopIfTrue="1">
      <formula>AND($G2="",$E2= "IO")</formula>
    </cfRule>
  </conditionalFormatting>
  <conditionalFormatting sqref="AB2">
    <cfRule type="expression" dxfId="380" priority="5" stopIfTrue="1">
      <formula>NOT(OR($G2="DM250",$G2= "DM800"))</formula>
    </cfRule>
  </conditionalFormatting>
  <conditionalFormatting sqref="AH4:AH44 AK4:AK44">
    <cfRule type="expression" dxfId="379" priority="15" stopIfTrue="1">
      <formula>AND(AG4&lt;&gt;"",AH4="")</formula>
    </cfRule>
  </conditionalFormatting>
  <conditionalFormatting sqref="AH45:AH65 AK45:AK65 AK70:AK254 AH786:AH789 AK786:AK789">
    <cfRule type="expression" dxfId="378" priority="39" stopIfTrue="1">
      <formula>AND(AG45&lt;&gt;"",AH45="")</formula>
    </cfRule>
  </conditionalFormatting>
  <conditionalFormatting sqref="AH66:AH67 AK66:AK67 AH489:AH785 AK489:AK785 AH790:AH1225 AK790:AK1225">
    <cfRule type="expression" dxfId="377" priority="51" stopIfTrue="1">
      <formula>AND(AG66&lt;&gt;"",AH66="")</formula>
    </cfRule>
  </conditionalFormatting>
  <conditionalFormatting sqref="AH70:AH488 AK259:AK488">
    <cfRule type="expression" dxfId="376" priority="27" stopIfTrue="1">
      <formula>AND(AG70&lt;&gt;"",AH70="")</formula>
    </cfRule>
  </conditionalFormatting>
  <conditionalFormatting sqref="AI4:AI44">
    <cfRule type="expression" dxfId="375" priority="16" stopIfTrue="1">
      <formula>AND(AG4&lt;&gt;"",AI4="")</formula>
    </cfRule>
  </conditionalFormatting>
  <conditionalFormatting sqref="AI45:AI65 AI786:AI789">
    <cfRule type="expression" dxfId="374" priority="40" stopIfTrue="1">
      <formula>AND(AG45&lt;&gt;"",AI45="")</formula>
    </cfRule>
  </conditionalFormatting>
  <conditionalFormatting sqref="AI66:AI67 AI489:AI785 AI790:AI1225">
    <cfRule type="expression" dxfId="373" priority="52" stopIfTrue="1">
      <formula>AND(AG66&lt;&gt;"",AI66="")</formula>
    </cfRule>
  </conditionalFormatting>
  <conditionalFormatting sqref="AI70:AI488">
    <cfRule type="expression" dxfId="372" priority="28" stopIfTrue="1">
      <formula>AND(AG70&lt;&gt;"",AI70="")</formula>
    </cfRule>
  </conditionalFormatting>
  <conditionalFormatting sqref="AJ2">
    <cfRule type="expression" dxfId="371" priority="1" stopIfTrue="1">
      <formula>AND(AI2&lt;&gt;"",AJ2="")</formula>
    </cfRule>
  </conditionalFormatting>
  <conditionalFormatting sqref="AK2">
    <cfRule type="expression" dxfId="370" priority="2" stopIfTrue="1">
      <formula>AND(AI2&lt;&gt;"",AK2="")</formula>
    </cfRule>
  </conditionalFormatting>
  <conditionalFormatting sqref="AK255:AK256 AK258">
    <cfRule type="expression" dxfId="369" priority="48" stopIfTrue="1">
      <formula>AND(AJ256&lt;&gt;"",AK255="")</formula>
    </cfRule>
  </conditionalFormatting>
  <conditionalFormatting sqref="AK257">
    <cfRule type="expression" dxfId="368" priority="36" stopIfTrue="1">
      <formula>AND(AJ257&lt;&gt;"",AK257="")</formula>
    </cfRule>
  </conditionalFormatting>
  <conditionalFormatting sqref="AM2">
    <cfRule type="expression" dxfId="367" priority="3" stopIfTrue="1">
      <formula>AND(AL2&lt;&gt;"",AM2="")</formula>
    </cfRule>
  </conditionalFormatting>
  <conditionalFormatting sqref="AM4:AM44">
    <cfRule type="expression" dxfId="366" priority="18" stopIfTrue="1">
      <formula>AO4&lt;&gt;""</formula>
    </cfRule>
    <cfRule type="expression" dxfId="365" priority="17" stopIfTrue="1">
      <formula>AND(AM4&lt;&gt;"",AO4&lt;&gt;"")</formula>
    </cfRule>
  </conditionalFormatting>
  <conditionalFormatting sqref="AM45:AM65 AM786:AM789">
    <cfRule type="expression" dxfId="364" priority="42" stopIfTrue="1">
      <formula>AO45&lt;&gt;""</formula>
    </cfRule>
    <cfRule type="expression" dxfId="363" priority="41" stopIfTrue="1">
      <formula>AND(AM45&lt;&gt;"",AO45&lt;&gt;"")</formula>
    </cfRule>
  </conditionalFormatting>
  <conditionalFormatting sqref="AM66:AM67 AM489:AM785 AM790:AM1225">
    <cfRule type="expression" dxfId="362" priority="53" stopIfTrue="1">
      <formula>AND(AM66&lt;&gt;"",AO66&lt;&gt;"")</formula>
    </cfRule>
    <cfRule type="expression" dxfId="361" priority="54" stopIfTrue="1">
      <formula>AO66&lt;&gt;""</formula>
    </cfRule>
  </conditionalFormatting>
  <conditionalFormatting sqref="AM70:AM488">
    <cfRule type="expression" dxfId="360" priority="29" stopIfTrue="1">
      <formula>AND(AM70&lt;&gt;"",AO70&lt;&gt;"")</formula>
    </cfRule>
    <cfRule type="expression" dxfId="359" priority="30" stopIfTrue="1">
      <formula>AO70&lt;&gt;""</formula>
    </cfRule>
  </conditionalFormatting>
  <conditionalFormatting sqref="AN4:AN44">
    <cfRule type="expression" dxfId="358" priority="20" stopIfTrue="1">
      <formula>AO4&lt;&gt;""</formula>
    </cfRule>
    <cfRule type="expression" dxfId="357" priority="19" stopIfTrue="1">
      <formula>AND(AM4&lt;&gt;"",AN4="")</formula>
    </cfRule>
  </conditionalFormatting>
  <conditionalFormatting sqref="AN45:AN65 AN786:AN789">
    <cfRule type="expression" dxfId="356" priority="43" stopIfTrue="1">
      <formula>AND(AM45&lt;&gt;"",AN45="")</formula>
    </cfRule>
    <cfRule type="expression" dxfId="355" priority="44" stopIfTrue="1">
      <formula>AO45&lt;&gt;""</formula>
    </cfRule>
  </conditionalFormatting>
  <conditionalFormatting sqref="AN66:AN67 AN489:AN785 AN790:AN1225">
    <cfRule type="expression" dxfId="354" priority="55" stopIfTrue="1">
      <formula>AND(AM66&lt;&gt;"",AN66="")</formula>
    </cfRule>
    <cfRule type="expression" dxfId="353" priority="56" stopIfTrue="1">
      <formula>AO66&lt;&gt;""</formula>
    </cfRule>
  </conditionalFormatting>
  <conditionalFormatting sqref="AN70:AN488">
    <cfRule type="expression" dxfId="352" priority="31" stopIfTrue="1">
      <formula>AND(AM70&lt;&gt;"",AN70="")</formula>
    </cfRule>
    <cfRule type="expression" dxfId="351" priority="32" stopIfTrue="1">
      <formula>AO70&lt;&gt;""</formula>
    </cfRule>
  </conditionalFormatting>
  <conditionalFormatting sqref="AO2">
    <cfRule type="expression" dxfId="350" priority="6" stopIfTrue="1">
      <formula>AND(AO2&lt;&gt;"",AQ2&lt;&gt;"")</formula>
    </cfRule>
    <cfRule type="expression" dxfId="349" priority="7" stopIfTrue="1">
      <formula>AQ2&lt;&gt;""</formula>
    </cfRule>
  </conditionalFormatting>
  <conditionalFormatting sqref="AO4:AO44">
    <cfRule type="expression" dxfId="348" priority="22" stopIfTrue="1">
      <formula>AM4&lt;&gt;""</formula>
    </cfRule>
    <cfRule type="expression" dxfId="347" priority="21" stopIfTrue="1">
      <formula>AND(AM4&lt;&gt;"",AO4&lt;&gt;"")</formula>
    </cfRule>
  </conditionalFormatting>
  <conditionalFormatting sqref="AO45:AO65 AO786:AO789">
    <cfRule type="expression" dxfId="346" priority="46" stopIfTrue="1">
      <formula>AM45&lt;&gt;""</formula>
    </cfRule>
    <cfRule type="expression" dxfId="345" priority="45" stopIfTrue="1">
      <formula>AND(AM45&lt;&gt;"",AO45&lt;&gt;"")</formula>
    </cfRule>
  </conditionalFormatting>
  <conditionalFormatting sqref="AO66:AO67 AO489:AO785 AO790:AO1225">
    <cfRule type="expression" dxfId="344" priority="57" stopIfTrue="1">
      <formula>AND(AM66&lt;&gt;"",AO66&lt;&gt;"")</formula>
    </cfRule>
    <cfRule type="expression" dxfId="343" priority="58" stopIfTrue="1">
      <formula>AM66&lt;&gt;""</formula>
    </cfRule>
  </conditionalFormatting>
  <conditionalFormatting sqref="AO70:AO488">
    <cfRule type="expression" dxfId="342" priority="33" stopIfTrue="1">
      <formula>AND(AM70&lt;&gt;"",AO70&lt;&gt;"")</formula>
    </cfRule>
    <cfRule type="expression" dxfId="341" priority="34" stopIfTrue="1">
      <formula>AM70&lt;&gt;""</formula>
    </cfRule>
  </conditionalFormatting>
  <conditionalFormatting sqref="AP2">
    <cfRule type="expression" dxfId="340" priority="8" stopIfTrue="1">
      <formula>AND(AO2&lt;&gt;"",AP2="")</formula>
    </cfRule>
    <cfRule type="expression" dxfId="339" priority="9" stopIfTrue="1">
      <formula>AQ2&lt;&gt;""</formula>
    </cfRule>
  </conditionalFormatting>
  <conditionalFormatting sqref="AP4:AP44">
    <cfRule type="expression" dxfId="338" priority="23" stopIfTrue="1">
      <formula>OR(AND(AM4&lt;&gt;"",AP4=""),AND(AO4&lt;&gt;"",AP4=""))</formula>
    </cfRule>
  </conditionalFormatting>
  <conditionalFormatting sqref="AP45:AP65 AP786:AP789">
    <cfRule type="expression" dxfId="337" priority="47" stopIfTrue="1">
      <formula>OR(AND(AM45&lt;&gt;"",AP45=""),AND(AO45&lt;&gt;"",AP45=""))</formula>
    </cfRule>
  </conditionalFormatting>
  <conditionalFormatting sqref="AP66:AP67 AP489:AP785 AP790:AP1225">
    <cfRule type="expression" dxfId="336" priority="59" stopIfTrue="1">
      <formula>OR(AND(AM66&lt;&gt;"",AP66=""),AND(AO66&lt;&gt;"",AP66=""))</formula>
    </cfRule>
  </conditionalFormatting>
  <conditionalFormatting sqref="AP70:AP488">
    <cfRule type="expression" dxfId="335" priority="35" stopIfTrue="1">
      <formula>OR(AND(AM70&lt;&gt;"",AP70=""),AND(AO70&lt;&gt;"",AP70=""))</formula>
    </cfRule>
  </conditionalFormatting>
  <conditionalFormatting sqref="AR2">
    <cfRule type="expression" dxfId="334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300-000000000000}">
      <formula1>"NC"</formula1>
    </dataValidation>
    <dataValidation type="list" allowBlank="1" showInputMessage="1" showErrorMessage="1" sqref="AT4:AT67 AT70:AT1225 AV2" xr:uid="{00000000-0002-0000-0300-000001000000}">
      <formula1>"Yes"</formula1>
    </dataValidation>
    <dataValidation type="list" allowBlank="1" showInputMessage="1" showErrorMessage="1" sqref="AS4:AS67 AS70:AS1225 AU2" xr:uid="{00000000-0002-0000-0300-000002000000}">
      <formula1>"PU, PD, PUD"</formula1>
    </dataValidation>
    <dataValidation type="list" allowBlank="1" showInputMessage="1" showErrorMessage="1" sqref="AR4:AR67 AR70:AR1225 AT2" xr:uid="{00000000-0002-0000-0300-000003000000}">
      <formula1>"H08, H10, H12.8, H25"</formula1>
    </dataValidation>
    <dataValidation type="list" allowBlank="1" showInputMessage="1" showErrorMessage="1" sqref="AP4:AP67 AP70:AP1225 AR2" xr:uid="{00000000-0002-0000-0300-000004000000}">
      <formula1>"case1,case2,case3"</formula1>
    </dataValidation>
    <dataValidation type="list" allowBlank="1" showInputMessage="1" showErrorMessage="1" sqref="AE4:AE67 AE70:AE1225 AG2" xr:uid="{00000000-0002-0000-03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300-000006000000}">
      <formula1>0</formula1>
    </dataValidation>
    <dataValidation type="list" allowBlank="1" showInputMessage="1" showErrorMessage="1" sqref="AA4:AA67 AA70:AA1225 AC2" xr:uid="{00000000-0002-0000-0300-000007000000}">
      <formula1>"0,1,2"</formula1>
    </dataValidation>
    <dataValidation type="list" allowBlank="1" showInputMessage="1" showErrorMessage="1" sqref="Y4:Y67 Y70:Y1225 AA2" xr:uid="{00000000-0002-0000-0300-000008000000}">
      <formula1>"DM250,DM800,Float/Loopback,PLL/sense/PU/PD"</formula1>
    </dataValidation>
    <dataValidation type="list" allowBlank="1" showInputMessage="1" showErrorMessage="1" sqref="X4:X67 X70:X1225 Z2" xr:uid="{00000000-0002-0000-0300-000009000000}">
      <formula1>"Top,Bottom"</formula1>
    </dataValidation>
    <dataValidation type="list" allowBlank="1" showInputMessage="1" showErrorMessage="1" sqref="Z4:Z67 Z70:Z1225 AB2" xr:uid="{00000000-0002-0000-03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300-00000B000000}">
      <formula1>0</formula1>
    </dataValidation>
    <dataValidation type="list" allowBlank="1" showInputMessage="1" showErrorMessage="1" sqref="AD2" xr:uid="{00000000-0002-0000-0300-00000C000000}">
      <formula1>Time_Domain</formula1>
    </dataValidation>
    <dataValidation type="list" allowBlank="1" showInputMessage="1" showErrorMessage="1" sqref="AI2" xr:uid="{00000000-0002-0000-0300-00000D000000}">
      <formula1>Diff_</formula1>
    </dataValidation>
    <dataValidation type="list" allowBlank="1" showInputMessage="1" showErrorMessage="1" sqref="AL2" xr:uid="{00000000-0002-0000-0300-00000E000000}">
      <formula1>Match_</formula1>
    </dataValidation>
    <dataValidation type="list" allowBlank="1" showInputMessage="1" showErrorMessage="1" sqref="AO2" xr:uid="{00000000-0002-0000-0300-00000F000000}">
      <formula1>Share_</formula1>
    </dataValidation>
    <dataValidation type="list" allowBlank="1" showInputMessage="1" showErrorMessage="1" sqref="AS2" xr:uid="{00000000-0002-0000-0300-000010000000}">
      <formula1>Loop_back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BL159"/>
  <sheetViews>
    <sheetView zoomScale="40" zoomScaleNormal="40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I1" s="46">
        <v>43475</v>
      </c>
    </row>
    <row r="2" spans="1:61" ht="15">
      <c r="A2" s="9"/>
      <c r="B2" s="13" t="s">
        <v>8625</v>
      </c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63</v>
      </c>
      <c r="J8" s="23" t="s">
        <v>63</v>
      </c>
      <c r="K8" s="24"/>
      <c r="L8" s="20">
        <v>1506</v>
      </c>
      <c r="M8" s="21">
        <v>1</v>
      </c>
      <c r="N8" s="22" t="s">
        <v>63</v>
      </c>
      <c r="O8" s="23" t="s">
        <v>63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63</v>
      </c>
      <c r="Y8" s="23" t="s">
        <v>63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1499</v>
      </c>
      <c r="AI8" s="23" t="s">
        <v>2150</v>
      </c>
      <c r="AJ8" s="24"/>
      <c r="AK8" s="20">
        <v>1807</v>
      </c>
      <c r="AL8" s="21">
        <v>1</v>
      </c>
      <c r="AM8" s="22" t="s">
        <v>63</v>
      </c>
      <c r="AN8" s="23" t="s">
        <v>63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63</v>
      </c>
      <c r="AX8" s="23" t="s">
        <v>63</v>
      </c>
      <c r="AY8" s="24"/>
      <c r="AZ8" s="20">
        <v>1706</v>
      </c>
      <c r="BA8" s="21">
        <v>1</v>
      </c>
      <c r="BB8" s="22" t="s">
        <v>63</v>
      </c>
      <c r="BC8" s="23" t="s">
        <v>63</v>
      </c>
      <c r="BD8" s="24"/>
      <c r="BE8" s="20">
        <v>1709</v>
      </c>
      <c r="BF8" s="21">
        <v>1</v>
      </c>
      <c r="BG8" s="22" t="s">
        <v>491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63</v>
      </c>
      <c r="E9" s="29" t="s">
        <v>63</v>
      </c>
      <c r="G9" s="26">
        <v>1607</v>
      </c>
      <c r="H9" s="27">
        <v>2</v>
      </c>
      <c r="I9" s="28" t="s">
        <v>63</v>
      </c>
      <c r="J9" s="29" t="s">
        <v>63</v>
      </c>
      <c r="L9" s="26">
        <v>1506</v>
      </c>
      <c r="M9" s="27">
        <v>2</v>
      </c>
      <c r="N9" s="28" t="s">
        <v>63</v>
      </c>
      <c r="O9" s="29" t="s">
        <v>63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63</v>
      </c>
      <c r="Y9" s="29" t="s">
        <v>63</v>
      </c>
      <c r="AA9" s="26">
        <v>1801</v>
      </c>
      <c r="AB9" s="30">
        <v>2</v>
      </c>
      <c r="AC9" s="28" t="s">
        <v>63</v>
      </c>
      <c r="AD9" s="29" t="s">
        <v>63</v>
      </c>
      <c r="AF9" s="26">
        <v>1804</v>
      </c>
      <c r="AG9" s="27">
        <v>2</v>
      </c>
      <c r="AH9" s="28" t="s">
        <v>1499</v>
      </c>
      <c r="AI9" s="29" t="s">
        <v>2168</v>
      </c>
      <c r="AK9" s="26">
        <v>1807</v>
      </c>
      <c r="AL9" s="27">
        <v>2</v>
      </c>
      <c r="AM9" s="28" t="s">
        <v>63</v>
      </c>
      <c r="AN9" s="29" t="s">
        <v>63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63</v>
      </c>
      <c r="AX9" s="29" t="s">
        <v>63</v>
      </c>
      <c r="AZ9" s="26">
        <v>1706</v>
      </c>
      <c r="BA9" s="27">
        <v>2</v>
      </c>
      <c r="BB9" s="28" t="s">
        <v>63</v>
      </c>
      <c r="BC9" s="29" t="s">
        <v>63</v>
      </c>
      <c r="BE9" s="26">
        <v>1709</v>
      </c>
      <c r="BF9" s="27">
        <v>2</v>
      </c>
      <c r="BG9" s="28" t="s">
        <v>491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63</v>
      </c>
      <c r="J10" s="29" t="s">
        <v>63</v>
      </c>
      <c r="L10" s="26">
        <v>1506</v>
      </c>
      <c r="M10" s="27">
        <v>3</v>
      </c>
      <c r="N10" s="28" t="s">
        <v>63</v>
      </c>
      <c r="O10" s="29" t="s">
        <v>63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63</v>
      </c>
      <c r="Y10" s="29" t="s">
        <v>63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1499</v>
      </c>
      <c r="AI10" s="29" t="s">
        <v>2144</v>
      </c>
      <c r="AK10" s="26">
        <v>1807</v>
      </c>
      <c r="AL10" s="27">
        <v>3</v>
      </c>
      <c r="AM10" s="28" t="s">
        <v>63</v>
      </c>
      <c r="AN10" s="29" t="s">
        <v>63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63</v>
      </c>
      <c r="AX10" s="29" t="s">
        <v>63</v>
      </c>
      <c r="AZ10" s="26">
        <v>1706</v>
      </c>
      <c r="BA10" s="27">
        <v>3</v>
      </c>
      <c r="BB10" s="28" t="s">
        <v>63</v>
      </c>
      <c r="BC10" s="29" t="s">
        <v>63</v>
      </c>
      <c r="BE10" s="26">
        <v>1709</v>
      </c>
      <c r="BF10" s="27">
        <v>3</v>
      </c>
      <c r="BG10" s="28" t="s">
        <v>63</v>
      </c>
      <c r="BH10" s="29" t="s">
        <v>63</v>
      </c>
    </row>
    <row r="11" spans="1:61">
      <c r="A11" s="9"/>
      <c r="B11" s="26">
        <v>1604</v>
      </c>
      <c r="C11" s="30">
        <v>4</v>
      </c>
      <c r="D11" s="28" t="s">
        <v>63</v>
      </c>
      <c r="E11" s="29" t="s">
        <v>63</v>
      </c>
      <c r="G11" s="26">
        <v>1607</v>
      </c>
      <c r="H11" s="27">
        <v>4</v>
      </c>
      <c r="I11" s="28" t="s">
        <v>63</v>
      </c>
      <c r="J11" s="29" t="s">
        <v>63</v>
      </c>
      <c r="L11" s="26">
        <v>1506</v>
      </c>
      <c r="M11" s="27">
        <v>4</v>
      </c>
      <c r="N11" s="28" t="s">
        <v>63</v>
      </c>
      <c r="O11" s="29" t="s">
        <v>63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63</v>
      </c>
      <c r="Y11" s="29" t="s">
        <v>63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1499</v>
      </c>
      <c r="AI11" s="29" t="s">
        <v>2174</v>
      </c>
      <c r="AK11" s="26">
        <v>1807</v>
      </c>
      <c r="AL11" s="27">
        <v>4</v>
      </c>
      <c r="AM11" s="28" t="s">
        <v>63</v>
      </c>
      <c r="AN11" s="29" t="s">
        <v>63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63</v>
      </c>
      <c r="AX11" s="29" t="s">
        <v>63</v>
      </c>
      <c r="AZ11" s="26">
        <v>1706</v>
      </c>
      <c r="BA11" s="27">
        <v>4</v>
      </c>
      <c r="BB11" s="28" t="s">
        <v>63</v>
      </c>
      <c r="BC11" s="29" t="s">
        <v>63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63</v>
      </c>
      <c r="E12" s="29" t="s">
        <v>63</v>
      </c>
      <c r="G12" s="26">
        <v>1607</v>
      </c>
      <c r="H12" s="27">
        <v>5</v>
      </c>
      <c r="I12" s="28" t="s">
        <v>63</v>
      </c>
      <c r="J12" s="29" t="s">
        <v>63</v>
      </c>
      <c r="L12" s="26">
        <v>1506</v>
      </c>
      <c r="M12" s="27">
        <v>5</v>
      </c>
      <c r="N12" s="28" t="s">
        <v>491</v>
      </c>
      <c r="O12" s="29" t="s">
        <v>2616</v>
      </c>
      <c r="Q12" s="26">
        <v>1509</v>
      </c>
      <c r="R12" s="30">
        <v>5</v>
      </c>
      <c r="S12" s="28" t="s">
        <v>1499</v>
      </c>
      <c r="T12" s="29" t="s">
        <v>2236</v>
      </c>
      <c r="V12" s="26">
        <v>1503</v>
      </c>
      <c r="W12" s="30">
        <v>5</v>
      </c>
      <c r="X12" s="28" t="s">
        <v>63</v>
      </c>
      <c r="Y12" s="29" t="s">
        <v>63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1499</v>
      </c>
      <c r="AI12" s="29" t="s">
        <v>2376</v>
      </c>
      <c r="AK12" s="26">
        <v>1807</v>
      </c>
      <c r="AL12" s="27">
        <v>5</v>
      </c>
      <c r="AM12" s="28" t="s">
        <v>491</v>
      </c>
      <c r="AN12" s="29" t="s">
        <v>2185</v>
      </c>
      <c r="AP12" s="26">
        <v>1601</v>
      </c>
      <c r="AQ12" s="27">
        <v>5</v>
      </c>
      <c r="AR12" s="28" t="s">
        <v>1499</v>
      </c>
      <c r="AS12" s="29" t="s">
        <v>2187</v>
      </c>
      <c r="AU12" s="26">
        <v>1703</v>
      </c>
      <c r="AV12" s="30">
        <v>5</v>
      </c>
      <c r="AW12" s="28" t="s">
        <v>63</v>
      </c>
      <c r="AX12" s="29" t="s">
        <v>63</v>
      </c>
      <c r="AZ12" s="26">
        <v>1706</v>
      </c>
      <c r="BA12" s="27">
        <v>5</v>
      </c>
      <c r="BB12" s="28" t="s">
        <v>1499</v>
      </c>
      <c r="BC12" s="29" t="s">
        <v>1575</v>
      </c>
      <c r="BE12" s="26">
        <v>1709</v>
      </c>
      <c r="BF12" s="27">
        <v>5</v>
      </c>
      <c r="BG12" s="28" t="s">
        <v>63</v>
      </c>
      <c r="BH12" s="29" t="s">
        <v>63</v>
      </c>
    </row>
    <row r="13" spans="1:61">
      <c r="A13" s="9"/>
      <c r="B13" s="26">
        <v>1604</v>
      </c>
      <c r="C13" s="30">
        <v>6</v>
      </c>
      <c r="D13" s="28" t="s">
        <v>1499</v>
      </c>
      <c r="E13" s="29" t="s">
        <v>1587</v>
      </c>
      <c r="G13" s="26">
        <v>1607</v>
      </c>
      <c r="H13" s="27">
        <v>6</v>
      </c>
      <c r="I13" s="28" t="s">
        <v>1499</v>
      </c>
      <c r="J13" s="29" t="s">
        <v>2299</v>
      </c>
      <c r="L13" s="26">
        <v>1506</v>
      </c>
      <c r="M13" s="27">
        <v>6</v>
      </c>
      <c r="N13" s="28" t="s">
        <v>491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63</v>
      </c>
      <c r="Y13" s="29" t="s">
        <v>63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1499</v>
      </c>
      <c r="AI13" s="29" t="s">
        <v>2211</v>
      </c>
      <c r="AK13" s="26">
        <v>1807</v>
      </c>
      <c r="AL13" s="27">
        <v>6</v>
      </c>
      <c r="AM13" s="28" t="s">
        <v>63</v>
      </c>
      <c r="AN13" s="29" t="s">
        <v>63</v>
      </c>
      <c r="AP13" s="26">
        <v>1601</v>
      </c>
      <c r="AQ13" s="27">
        <v>6</v>
      </c>
      <c r="AR13" s="28" t="s">
        <v>1499</v>
      </c>
      <c r="AS13" s="29" t="s">
        <v>2180</v>
      </c>
      <c r="AU13" s="26">
        <v>1703</v>
      </c>
      <c r="AV13" s="30">
        <v>6</v>
      </c>
      <c r="AW13" s="28" t="s">
        <v>63</v>
      </c>
      <c r="AX13" s="29" t="s">
        <v>63</v>
      </c>
      <c r="AZ13" s="26">
        <v>1706</v>
      </c>
      <c r="BA13" s="27">
        <v>6</v>
      </c>
      <c r="BB13" s="28" t="s">
        <v>63</v>
      </c>
      <c r="BC13" s="29" t="s">
        <v>63</v>
      </c>
      <c r="BE13" s="26">
        <v>1709</v>
      </c>
      <c r="BF13" s="27">
        <v>6</v>
      </c>
      <c r="BG13" s="28" t="s">
        <v>63</v>
      </c>
      <c r="BH13" s="29" t="s">
        <v>63</v>
      </c>
    </row>
    <row r="14" spans="1:61">
      <c r="A14" s="9"/>
      <c r="B14" s="26">
        <v>1604</v>
      </c>
      <c r="C14" s="30">
        <v>7</v>
      </c>
      <c r="D14" s="28" t="s">
        <v>63</v>
      </c>
      <c r="E14" s="29" t="s">
        <v>63</v>
      </c>
      <c r="G14" s="26">
        <v>1607</v>
      </c>
      <c r="H14" s="27">
        <v>7</v>
      </c>
      <c r="I14" s="28" t="s">
        <v>63</v>
      </c>
      <c r="J14" s="29" t="s">
        <v>63</v>
      </c>
      <c r="L14" s="26">
        <v>1506</v>
      </c>
      <c r="M14" s="27">
        <v>7</v>
      </c>
      <c r="N14" s="28" t="s">
        <v>63</v>
      </c>
      <c r="O14" s="29" t="s">
        <v>63</v>
      </c>
      <c r="Q14" s="26">
        <v>1509</v>
      </c>
      <c r="R14" s="30">
        <v>7</v>
      </c>
      <c r="S14" s="28" t="s">
        <v>1499</v>
      </c>
      <c r="T14" s="29" t="s">
        <v>2260</v>
      </c>
      <c r="V14" s="26">
        <v>1503</v>
      </c>
      <c r="W14" s="30">
        <v>7</v>
      </c>
      <c r="X14" s="28" t="s">
        <v>63</v>
      </c>
      <c r="Y14" s="29" t="s">
        <v>63</v>
      </c>
      <c r="AA14" s="26">
        <v>1801</v>
      </c>
      <c r="AB14" s="30">
        <v>7</v>
      </c>
      <c r="AC14" s="28" t="s">
        <v>1499</v>
      </c>
      <c r="AD14" s="29" t="s">
        <v>2396</v>
      </c>
      <c r="AF14" s="26">
        <v>1804</v>
      </c>
      <c r="AG14" s="27">
        <v>7</v>
      </c>
      <c r="AH14" s="28" t="s">
        <v>1499</v>
      </c>
      <c r="AI14" s="29" t="s">
        <v>2473</v>
      </c>
      <c r="AK14" s="26">
        <v>1807</v>
      </c>
      <c r="AL14" s="27">
        <v>7</v>
      </c>
      <c r="AM14" s="28" t="s">
        <v>491</v>
      </c>
      <c r="AN14" s="29" t="s">
        <v>2828</v>
      </c>
      <c r="AP14" s="26">
        <v>1601</v>
      </c>
      <c r="AQ14" s="27">
        <v>7</v>
      </c>
      <c r="AR14" s="28" t="s">
        <v>1499</v>
      </c>
      <c r="AS14" s="29" t="s">
        <v>1863</v>
      </c>
      <c r="AU14" s="26">
        <v>1703</v>
      </c>
      <c r="AV14" s="30">
        <v>7</v>
      </c>
      <c r="AW14" s="28" t="s">
        <v>1499</v>
      </c>
      <c r="AX14" s="29" t="s">
        <v>1642</v>
      </c>
      <c r="AZ14" s="26">
        <v>1706</v>
      </c>
      <c r="BA14" s="27">
        <v>7</v>
      </c>
      <c r="BB14" s="28" t="s">
        <v>1499</v>
      </c>
      <c r="BC14" s="29" t="s">
        <v>1544</v>
      </c>
      <c r="BE14" s="26">
        <v>1709</v>
      </c>
      <c r="BF14" s="27">
        <v>7</v>
      </c>
      <c r="BG14" s="28" t="s">
        <v>63</v>
      </c>
      <c r="BH14" s="29" t="s">
        <v>63</v>
      </c>
    </row>
    <row r="15" spans="1:61">
      <c r="A15" s="9"/>
      <c r="B15" s="26">
        <v>1604</v>
      </c>
      <c r="C15" s="30">
        <v>8</v>
      </c>
      <c r="D15" s="28" t="s">
        <v>1499</v>
      </c>
      <c r="E15" s="29" t="s">
        <v>1557</v>
      </c>
      <c r="G15" s="26">
        <v>1607</v>
      </c>
      <c r="H15" s="27">
        <v>8</v>
      </c>
      <c r="I15" s="28" t="s">
        <v>1499</v>
      </c>
      <c r="J15" s="29" t="s">
        <v>10</v>
      </c>
      <c r="L15" s="26">
        <v>1506</v>
      </c>
      <c r="M15" s="27">
        <v>8</v>
      </c>
      <c r="N15" s="28" t="s">
        <v>63</v>
      </c>
      <c r="O15" s="29" t="s">
        <v>63</v>
      </c>
      <c r="Q15" s="26">
        <v>1509</v>
      </c>
      <c r="R15" s="30">
        <v>8</v>
      </c>
      <c r="S15" s="28" t="s">
        <v>1499</v>
      </c>
      <c r="T15" s="29" t="s">
        <v>2479</v>
      </c>
      <c r="V15" s="26">
        <v>1503</v>
      </c>
      <c r="W15" s="30">
        <v>8</v>
      </c>
      <c r="X15" s="28" t="s">
        <v>63</v>
      </c>
      <c r="Y15" s="29" t="s">
        <v>63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1499</v>
      </c>
      <c r="AI15" s="29" t="s">
        <v>2193</v>
      </c>
      <c r="AK15" s="26">
        <v>1807</v>
      </c>
      <c r="AL15" s="27">
        <v>8</v>
      </c>
      <c r="AM15" s="28" t="s">
        <v>63</v>
      </c>
      <c r="AN15" s="29" t="s">
        <v>63</v>
      </c>
      <c r="AP15" s="26">
        <v>1601</v>
      </c>
      <c r="AQ15" s="27">
        <v>8</v>
      </c>
      <c r="AR15" s="28" t="s">
        <v>1499</v>
      </c>
      <c r="AS15" s="29" t="s">
        <v>1875</v>
      </c>
      <c r="AU15" s="26">
        <v>1703</v>
      </c>
      <c r="AV15" s="30">
        <v>8</v>
      </c>
      <c r="AW15" s="28" t="s">
        <v>1499</v>
      </c>
      <c r="AX15" s="29" t="s">
        <v>1667</v>
      </c>
      <c r="AZ15" s="26">
        <v>1706</v>
      </c>
      <c r="BA15" s="27">
        <v>8</v>
      </c>
      <c r="BB15" s="28" t="s">
        <v>63</v>
      </c>
      <c r="BC15" s="29" t="s">
        <v>63</v>
      </c>
      <c r="BE15" s="26">
        <v>1709</v>
      </c>
      <c r="BF15" s="27">
        <v>8</v>
      </c>
      <c r="BG15" s="28" t="s">
        <v>63</v>
      </c>
      <c r="BH15" s="29" t="s">
        <v>63</v>
      </c>
    </row>
    <row r="16" spans="1:61">
      <c r="A16" s="9"/>
      <c r="B16" s="26">
        <v>1604</v>
      </c>
      <c r="C16" s="30">
        <v>9</v>
      </c>
      <c r="D16" s="28" t="s">
        <v>1499</v>
      </c>
      <c r="E16" s="29" t="s">
        <v>1949</v>
      </c>
      <c r="G16" s="26">
        <v>1607</v>
      </c>
      <c r="H16" s="27">
        <v>9</v>
      </c>
      <c r="I16" s="28" t="s">
        <v>1499</v>
      </c>
      <c r="J16" s="29" t="s">
        <v>1685</v>
      </c>
      <c r="L16" s="26">
        <v>1506</v>
      </c>
      <c r="M16" s="27">
        <v>9</v>
      </c>
      <c r="N16" s="28" t="s">
        <v>63</v>
      </c>
      <c r="O16" s="29" t="s">
        <v>63</v>
      </c>
      <c r="Q16" s="26">
        <v>1509</v>
      </c>
      <c r="R16" s="30">
        <v>9</v>
      </c>
      <c r="S16" s="28" t="s">
        <v>1499</v>
      </c>
      <c r="T16" s="29" t="s">
        <v>2272</v>
      </c>
      <c r="V16" s="26">
        <v>1503</v>
      </c>
      <c r="W16" s="30">
        <v>9</v>
      </c>
      <c r="X16" s="28" t="s">
        <v>63</v>
      </c>
      <c r="Y16" s="29" t="s">
        <v>63</v>
      </c>
      <c r="AA16" s="26">
        <v>1801</v>
      </c>
      <c r="AB16" s="30">
        <v>9</v>
      </c>
      <c r="AC16" s="28" t="s">
        <v>1499</v>
      </c>
      <c r="AD16" s="29" t="s">
        <v>2285</v>
      </c>
      <c r="AF16" s="26">
        <v>1804</v>
      </c>
      <c r="AG16" s="27">
        <v>9</v>
      </c>
      <c r="AH16" s="28" t="s">
        <v>63</v>
      </c>
      <c r="AI16" s="29" t="s">
        <v>63</v>
      </c>
      <c r="AK16" s="26">
        <v>1807</v>
      </c>
      <c r="AL16" s="27">
        <v>9</v>
      </c>
      <c r="AM16" s="28" t="s">
        <v>63</v>
      </c>
      <c r="AN16" s="29" t="s">
        <v>63</v>
      </c>
      <c r="AP16" s="26">
        <v>1601</v>
      </c>
      <c r="AQ16" s="27">
        <v>9</v>
      </c>
      <c r="AR16" s="28" t="s">
        <v>1499</v>
      </c>
      <c r="AS16" s="29" t="s">
        <v>2431</v>
      </c>
      <c r="AU16" s="26">
        <v>1703</v>
      </c>
      <c r="AV16" s="30">
        <v>9</v>
      </c>
      <c r="AW16" s="28" t="s">
        <v>1499</v>
      </c>
      <c r="AX16" s="29" t="s">
        <v>1673</v>
      </c>
      <c r="AZ16" s="26">
        <v>1706</v>
      </c>
      <c r="BA16" s="27">
        <v>9</v>
      </c>
      <c r="BB16" s="28" t="s">
        <v>1499</v>
      </c>
      <c r="BC16" s="29" t="s">
        <v>1949</v>
      </c>
      <c r="BE16" s="26">
        <v>1709</v>
      </c>
      <c r="BF16" s="27">
        <v>9</v>
      </c>
      <c r="BG16" s="28" t="s">
        <v>63</v>
      </c>
      <c r="BH16" s="29" t="s">
        <v>63</v>
      </c>
    </row>
    <row r="17" spans="1:61">
      <c r="A17" s="9"/>
      <c r="B17" s="26">
        <v>1604</v>
      </c>
      <c r="C17" s="30">
        <v>10</v>
      </c>
      <c r="D17" s="28" t="s">
        <v>1499</v>
      </c>
      <c r="E17" s="29" t="s">
        <v>1973</v>
      </c>
      <c r="G17" s="26">
        <v>1607</v>
      </c>
      <c r="H17" s="27">
        <v>10</v>
      </c>
      <c r="I17" s="28" t="s">
        <v>1499</v>
      </c>
      <c r="J17" s="29" t="s">
        <v>1655</v>
      </c>
      <c r="L17" s="26">
        <v>1506</v>
      </c>
      <c r="M17" s="27">
        <v>10</v>
      </c>
      <c r="N17" s="28" t="s">
        <v>63</v>
      </c>
      <c r="O17" s="29" t="s">
        <v>63</v>
      </c>
      <c r="Q17" s="26">
        <v>1509</v>
      </c>
      <c r="R17" s="30">
        <v>10</v>
      </c>
      <c r="S17" s="28" t="s">
        <v>1499</v>
      </c>
      <c r="T17" s="29" t="s">
        <v>2383</v>
      </c>
      <c r="V17" s="26">
        <v>1503</v>
      </c>
      <c r="W17" s="30">
        <v>10</v>
      </c>
      <c r="X17" s="28" t="s">
        <v>63</v>
      </c>
      <c r="Y17" s="29" t="s">
        <v>63</v>
      </c>
      <c r="AA17" s="26">
        <v>1801</v>
      </c>
      <c r="AB17" s="30">
        <v>10</v>
      </c>
      <c r="AC17" s="28" t="s">
        <v>63</v>
      </c>
      <c r="AD17" s="29" t="s">
        <v>63</v>
      </c>
      <c r="AF17" s="26">
        <v>1804</v>
      </c>
      <c r="AG17" s="27">
        <v>10</v>
      </c>
      <c r="AH17" s="28" t="s">
        <v>63</v>
      </c>
      <c r="AI17" s="29" t="s">
        <v>63</v>
      </c>
      <c r="AK17" s="26">
        <v>1807</v>
      </c>
      <c r="AL17" s="27">
        <v>10</v>
      </c>
      <c r="AM17" s="28" t="s">
        <v>63</v>
      </c>
      <c r="AN17" s="29" t="s">
        <v>63</v>
      </c>
      <c r="AP17" s="26">
        <v>1601</v>
      </c>
      <c r="AQ17" s="27">
        <v>10</v>
      </c>
      <c r="AR17" s="28" t="s">
        <v>1499</v>
      </c>
      <c r="AS17" s="29" t="s">
        <v>1845</v>
      </c>
      <c r="AU17" s="26">
        <v>1703</v>
      </c>
      <c r="AV17" s="30">
        <v>10</v>
      </c>
      <c r="AW17" s="28" t="s">
        <v>1499</v>
      </c>
      <c r="AX17" s="29" t="s">
        <v>1649</v>
      </c>
      <c r="AZ17" s="26">
        <v>1706</v>
      </c>
      <c r="BA17" s="27">
        <v>10</v>
      </c>
      <c r="BB17" s="28" t="s">
        <v>1499</v>
      </c>
      <c r="BC17" s="29" t="s">
        <v>1973</v>
      </c>
      <c r="BE17" s="26">
        <v>1709</v>
      </c>
      <c r="BF17" s="27">
        <v>10</v>
      </c>
      <c r="BG17" s="28" t="s">
        <v>63</v>
      </c>
      <c r="BH17" s="29" t="s">
        <v>63</v>
      </c>
    </row>
    <row r="18" spans="1:61">
      <c r="A18" s="9"/>
      <c r="B18" s="26">
        <v>1604</v>
      </c>
      <c r="C18" s="30">
        <v>11</v>
      </c>
      <c r="D18" s="28" t="s">
        <v>1499</v>
      </c>
      <c r="E18" s="29" t="s">
        <v>1551</v>
      </c>
      <c r="G18" s="26">
        <v>1607</v>
      </c>
      <c r="H18" s="27">
        <v>11</v>
      </c>
      <c r="I18" s="28" t="s">
        <v>1499</v>
      </c>
      <c r="J18" s="29" t="s">
        <v>2101</v>
      </c>
      <c r="L18" s="26">
        <v>1506</v>
      </c>
      <c r="M18" s="27">
        <v>11</v>
      </c>
      <c r="N18" s="28" t="s">
        <v>63</v>
      </c>
      <c r="O18" s="29" t="s">
        <v>63</v>
      </c>
      <c r="Q18" s="26">
        <v>1509</v>
      </c>
      <c r="R18" s="30">
        <v>11</v>
      </c>
      <c r="S18" s="28" t="s">
        <v>1499</v>
      </c>
      <c r="T18" s="29" t="s">
        <v>2266</v>
      </c>
      <c r="V18" s="26">
        <v>1503</v>
      </c>
      <c r="W18" s="30">
        <v>11</v>
      </c>
      <c r="X18" s="28" t="s">
        <v>491</v>
      </c>
      <c r="Y18" s="29" t="s">
        <v>2801</v>
      </c>
      <c r="AA18" s="26">
        <v>1801</v>
      </c>
      <c r="AB18" s="30">
        <v>11</v>
      </c>
      <c r="AC18" s="28" t="s">
        <v>1499</v>
      </c>
      <c r="AD18" s="29" t="s">
        <v>2065</v>
      </c>
      <c r="AF18" s="26">
        <v>1804</v>
      </c>
      <c r="AG18" s="27">
        <v>11</v>
      </c>
      <c r="AH18" s="28" t="s">
        <v>63</v>
      </c>
      <c r="AI18" s="29" t="s">
        <v>63</v>
      </c>
      <c r="AK18" s="26">
        <v>1807</v>
      </c>
      <c r="AL18" s="27">
        <v>11</v>
      </c>
      <c r="AM18" s="28" t="s">
        <v>63</v>
      </c>
      <c r="AN18" s="29" t="s">
        <v>63</v>
      </c>
      <c r="AP18" s="26">
        <v>1601</v>
      </c>
      <c r="AQ18" s="27">
        <v>11</v>
      </c>
      <c r="AR18" s="28" t="s">
        <v>1499</v>
      </c>
      <c r="AS18" s="29" t="s">
        <v>2327</v>
      </c>
      <c r="AU18" s="26">
        <v>1703</v>
      </c>
      <c r="AV18" s="30">
        <v>11</v>
      </c>
      <c r="AW18" s="28" t="s">
        <v>1499</v>
      </c>
      <c r="AX18" s="29" t="s">
        <v>2101</v>
      </c>
      <c r="AZ18" s="26">
        <v>1706</v>
      </c>
      <c r="BA18" s="27">
        <v>11</v>
      </c>
      <c r="BB18" s="28" t="s">
        <v>1499</v>
      </c>
      <c r="BC18" s="29" t="s">
        <v>1551</v>
      </c>
      <c r="BE18" s="26">
        <v>1709</v>
      </c>
      <c r="BF18" s="27">
        <v>11</v>
      </c>
      <c r="BG18" s="28" t="s">
        <v>63</v>
      </c>
      <c r="BH18" s="29" t="s">
        <v>63</v>
      </c>
    </row>
    <row r="19" spans="1:61">
      <c r="A19" s="9"/>
      <c r="B19" s="26">
        <v>1604</v>
      </c>
      <c r="C19" s="30">
        <v>12</v>
      </c>
      <c r="D19" s="28" t="s">
        <v>1499</v>
      </c>
      <c r="E19" s="29" t="s">
        <v>1581</v>
      </c>
      <c r="G19" s="26">
        <v>1607</v>
      </c>
      <c r="H19" s="27">
        <v>12</v>
      </c>
      <c r="I19" s="28" t="s">
        <v>1499</v>
      </c>
      <c r="J19" s="29" t="s">
        <v>2119</v>
      </c>
      <c r="L19" s="26">
        <v>1506</v>
      </c>
      <c r="M19" s="27">
        <v>12</v>
      </c>
      <c r="N19" s="28" t="s">
        <v>63</v>
      </c>
      <c r="O19" s="29" t="s">
        <v>63</v>
      </c>
      <c r="Q19" s="26">
        <v>1509</v>
      </c>
      <c r="R19" s="30">
        <v>12</v>
      </c>
      <c r="S19" s="28" t="s">
        <v>63</v>
      </c>
      <c r="T19" s="29" t="s">
        <v>63</v>
      </c>
      <c r="V19" s="26">
        <v>1503</v>
      </c>
      <c r="W19" s="30">
        <v>12</v>
      </c>
      <c r="X19" s="28" t="s">
        <v>63</v>
      </c>
      <c r="Y19" s="29" t="s">
        <v>63</v>
      </c>
      <c r="AA19" s="26">
        <v>1801</v>
      </c>
      <c r="AB19" s="30">
        <v>12</v>
      </c>
      <c r="AC19" s="28" t="s">
        <v>1499</v>
      </c>
      <c r="AD19" s="29" t="s">
        <v>2047</v>
      </c>
      <c r="AF19" s="26">
        <v>1804</v>
      </c>
      <c r="AG19" s="27">
        <v>12</v>
      </c>
      <c r="AH19" s="28" t="s">
        <v>63</v>
      </c>
      <c r="AI19" s="29" t="s">
        <v>63</v>
      </c>
      <c r="AK19" s="26">
        <v>1807</v>
      </c>
      <c r="AL19" s="27">
        <v>12</v>
      </c>
      <c r="AM19" s="28" t="s">
        <v>63</v>
      </c>
      <c r="AN19" s="29" t="s">
        <v>63</v>
      </c>
      <c r="AP19" s="26">
        <v>1601</v>
      </c>
      <c r="AQ19" s="27">
        <v>12</v>
      </c>
      <c r="AR19" s="28" t="s">
        <v>1499</v>
      </c>
      <c r="AS19" s="29" t="s">
        <v>1857</v>
      </c>
      <c r="AU19" s="26">
        <v>1703</v>
      </c>
      <c r="AV19" s="30">
        <v>12</v>
      </c>
      <c r="AW19" s="28" t="s">
        <v>1499</v>
      </c>
      <c r="AX19" s="29" t="s">
        <v>2119</v>
      </c>
      <c r="AZ19" s="26">
        <v>1706</v>
      </c>
      <c r="BA19" s="27">
        <v>12</v>
      </c>
      <c r="BB19" s="28" t="s">
        <v>1499</v>
      </c>
      <c r="BC19" s="29" t="s">
        <v>1581</v>
      </c>
      <c r="BE19" s="26">
        <v>1709</v>
      </c>
      <c r="BF19" s="27">
        <v>12</v>
      </c>
      <c r="BG19" s="28" t="s">
        <v>63</v>
      </c>
      <c r="BH19" s="29" t="s">
        <v>63</v>
      </c>
    </row>
    <row r="20" spans="1:61">
      <c r="A20" s="9"/>
      <c r="B20" s="26">
        <v>1604</v>
      </c>
      <c r="C20" s="30">
        <v>13</v>
      </c>
      <c r="D20" s="28" t="s">
        <v>1499</v>
      </c>
      <c r="E20" s="29" t="s">
        <v>1569</v>
      </c>
      <c r="G20" s="26">
        <v>1607</v>
      </c>
      <c r="H20" s="27">
        <v>13</v>
      </c>
      <c r="I20" s="28" t="s">
        <v>1499</v>
      </c>
      <c r="J20" s="29" t="s">
        <v>1985</v>
      </c>
      <c r="L20" s="26">
        <v>1506</v>
      </c>
      <c r="M20" s="27">
        <v>13</v>
      </c>
      <c r="N20" s="28" t="s">
        <v>63</v>
      </c>
      <c r="O20" s="29" t="s">
        <v>63</v>
      </c>
      <c r="Q20" s="26">
        <v>1509</v>
      </c>
      <c r="R20" s="30">
        <v>13</v>
      </c>
      <c r="S20" s="28" t="s">
        <v>1499</v>
      </c>
      <c r="T20" s="29" t="s">
        <v>2248</v>
      </c>
      <c r="V20" s="26">
        <v>1503</v>
      </c>
      <c r="W20" s="30">
        <v>13</v>
      </c>
      <c r="X20" s="28" t="s">
        <v>491</v>
      </c>
      <c r="Y20" s="29" t="s">
        <v>2877</v>
      </c>
      <c r="AA20" s="26">
        <v>1801</v>
      </c>
      <c r="AB20" s="30">
        <v>13</v>
      </c>
      <c r="AC20" s="28" t="s">
        <v>1499</v>
      </c>
      <c r="AD20" s="29" t="s">
        <v>1992</v>
      </c>
      <c r="AF20" s="26">
        <v>1804</v>
      </c>
      <c r="AG20" s="27">
        <v>13</v>
      </c>
      <c r="AH20" s="28" t="s">
        <v>63</v>
      </c>
      <c r="AI20" s="29" t="s">
        <v>63</v>
      </c>
      <c r="AK20" s="26">
        <v>1807</v>
      </c>
      <c r="AL20" s="27">
        <v>13</v>
      </c>
      <c r="AM20" s="28" t="s">
        <v>63</v>
      </c>
      <c r="AN20" s="29" t="s">
        <v>63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1499</v>
      </c>
      <c r="AX20" s="29" t="s">
        <v>1985</v>
      </c>
      <c r="AZ20" s="26">
        <v>1706</v>
      </c>
      <c r="BA20" s="27">
        <v>13</v>
      </c>
      <c r="BB20" s="28" t="s">
        <v>1499</v>
      </c>
      <c r="BC20" s="29" t="s">
        <v>1569</v>
      </c>
      <c r="BE20" s="26">
        <v>1709</v>
      </c>
      <c r="BF20" s="27">
        <v>13</v>
      </c>
      <c r="BG20" s="28" t="s">
        <v>63</v>
      </c>
      <c r="BH20" s="29" t="s">
        <v>63</v>
      </c>
    </row>
    <row r="21" spans="1:61">
      <c r="A21" s="9"/>
      <c r="B21" s="26">
        <v>1604</v>
      </c>
      <c r="C21" s="30">
        <v>14</v>
      </c>
      <c r="D21" s="28" t="s">
        <v>1499</v>
      </c>
      <c r="E21" s="29" t="s">
        <v>1563</v>
      </c>
      <c r="G21" s="26">
        <v>1607</v>
      </c>
      <c r="H21" s="27">
        <v>14</v>
      </c>
      <c r="I21" s="28" t="s">
        <v>1499</v>
      </c>
      <c r="J21" s="29" t="s">
        <v>2016</v>
      </c>
      <c r="L21" s="26">
        <v>1506</v>
      </c>
      <c r="M21" s="27">
        <v>14</v>
      </c>
      <c r="N21" s="28" t="s">
        <v>63</v>
      </c>
      <c r="O21" s="29" t="s">
        <v>63</v>
      </c>
      <c r="Q21" s="26">
        <v>1509</v>
      </c>
      <c r="R21" s="30">
        <v>14</v>
      </c>
      <c r="S21" s="28" t="s">
        <v>63</v>
      </c>
      <c r="T21" s="29" t="s">
        <v>63</v>
      </c>
      <c r="V21" s="26">
        <v>1503</v>
      </c>
      <c r="W21" s="30">
        <v>14</v>
      </c>
      <c r="X21" s="28" t="s">
        <v>63</v>
      </c>
      <c r="Y21" s="29" t="s">
        <v>63</v>
      </c>
      <c r="AA21" s="26">
        <v>1801</v>
      </c>
      <c r="AB21" s="30">
        <v>14</v>
      </c>
      <c r="AC21" s="28" t="s">
        <v>1499</v>
      </c>
      <c r="AD21" s="29" t="s">
        <v>2071</v>
      </c>
      <c r="AF21" s="26">
        <v>1804</v>
      </c>
      <c r="AG21" s="27">
        <v>14</v>
      </c>
      <c r="AH21" s="28" t="s">
        <v>63</v>
      </c>
      <c r="AI21" s="29" t="s">
        <v>63</v>
      </c>
      <c r="AK21" s="26">
        <v>1807</v>
      </c>
      <c r="AL21" s="27">
        <v>14</v>
      </c>
      <c r="AM21" s="28" t="s">
        <v>63</v>
      </c>
      <c r="AN21" s="29" t="s">
        <v>63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1499</v>
      </c>
      <c r="AX21" s="29" t="s">
        <v>2016</v>
      </c>
      <c r="AZ21" s="26">
        <v>1706</v>
      </c>
      <c r="BA21" s="27">
        <v>14</v>
      </c>
      <c r="BB21" s="28" t="s">
        <v>1499</v>
      </c>
      <c r="BC21" s="29" t="s">
        <v>1563</v>
      </c>
      <c r="BE21" s="26">
        <v>1709</v>
      </c>
      <c r="BF21" s="27">
        <v>14</v>
      </c>
      <c r="BG21" s="28" t="s">
        <v>63</v>
      </c>
      <c r="BH21" s="29" t="s">
        <v>63</v>
      </c>
    </row>
    <row r="22" spans="1:61">
      <c r="A22" s="9"/>
      <c r="B22" s="26">
        <v>1604</v>
      </c>
      <c r="C22" s="30">
        <v>15</v>
      </c>
      <c r="D22" s="28" t="s">
        <v>63</v>
      </c>
      <c r="E22" s="29" t="s">
        <v>63</v>
      </c>
      <c r="G22" s="26">
        <v>1607</v>
      </c>
      <c r="H22" s="27">
        <v>15</v>
      </c>
      <c r="I22" s="28" t="s">
        <v>63</v>
      </c>
      <c r="J22" s="29" t="s">
        <v>63</v>
      </c>
      <c r="L22" s="26">
        <v>1506</v>
      </c>
      <c r="M22" s="27">
        <v>15</v>
      </c>
      <c r="N22" s="28" t="s">
        <v>63</v>
      </c>
      <c r="O22" s="29" t="s">
        <v>63</v>
      </c>
      <c r="Q22" s="26">
        <v>1509</v>
      </c>
      <c r="R22" s="30">
        <v>15</v>
      </c>
      <c r="S22" s="28" t="s">
        <v>1499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1499</v>
      </c>
      <c r="AD22" s="29" t="s">
        <v>2010</v>
      </c>
      <c r="AF22" s="26">
        <v>1804</v>
      </c>
      <c r="AG22" s="27">
        <v>15</v>
      </c>
      <c r="AH22" s="28" t="s">
        <v>63</v>
      </c>
      <c r="AI22" s="29" t="s">
        <v>63</v>
      </c>
      <c r="AK22" s="26">
        <v>1807</v>
      </c>
      <c r="AL22" s="27">
        <v>15</v>
      </c>
      <c r="AM22" s="28" t="s">
        <v>63</v>
      </c>
      <c r="AN22" s="29" t="s">
        <v>63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63</v>
      </c>
      <c r="AX22" s="29" t="s">
        <v>63</v>
      </c>
      <c r="AZ22" s="26">
        <v>1706</v>
      </c>
      <c r="BA22" s="27">
        <v>15</v>
      </c>
      <c r="BB22" s="28" t="s">
        <v>63</v>
      </c>
      <c r="BC22" s="29" t="s">
        <v>63</v>
      </c>
      <c r="BE22" s="26">
        <v>1709</v>
      </c>
      <c r="BF22" s="27">
        <v>15</v>
      </c>
      <c r="BG22" s="28" t="s">
        <v>63</v>
      </c>
      <c r="BH22" s="29" t="s">
        <v>63</v>
      </c>
    </row>
    <row r="23" spans="1:61" ht="15" thickBot="1">
      <c r="A23" s="9"/>
      <c r="B23" s="31">
        <v>1604</v>
      </c>
      <c r="C23" s="36">
        <v>16</v>
      </c>
      <c r="D23" s="33" t="s">
        <v>63</v>
      </c>
      <c r="E23" s="34" t="s">
        <v>63</v>
      </c>
      <c r="F23" s="35"/>
      <c r="G23" s="31">
        <v>1607</v>
      </c>
      <c r="H23" s="32">
        <v>16</v>
      </c>
      <c r="I23" s="33" t="s">
        <v>63</v>
      </c>
      <c r="J23" s="34" t="s">
        <v>63</v>
      </c>
      <c r="K23" s="35"/>
      <c r="L23" s="31">
        <v>1506</v>
      </c>
      <c r="M23" s="32">
        <v>16</v>
      </c>
      <c r="N23" s="33" t="s">
        <v>63</v>
      </c>
      <c r="O23" s="34" t="s">
        <v>63</v>
      </c>
      <c r="P23" s="35"/>
      <c r="Q23" s="31">
        <v>1509</v>
      </c>
      <c r="R23" s="36">
        <v>16</v>
      </c>
      <c r="S23" s="33" t="s">
        <v>63</v>
      </c>
      <c r="T23" s="34" t="s">
        <v>63</v>
      </c>
      <c r="U23" s="35"/>
      <c r="V23" s="31">
        <v>1503</v>
      </c>
      <c r="W23" s="36">
        <v>16</v>
      </c>
      <c r="X23" s="33" t="s">
        <v>63</v>
      </c>
      <c r="Y23" s="34" t="s">
        <v>63</v>
      </c>
      <c r="Z23" s="35"/>
      <c r="AA23" s="31">
        <v>1801</v>
      </c>
      <c r="AB23" s="36">
        <v>16</v>
      </c>
      <c r="AC23" s="33" t="s">
        <v>1499</v>
      </c>
      <c r="AD23" s="34" t="s">
        <v>2077</v>
      </c>
      <c r="AE23" s="35"/>
      <c r="AF23" s="31">
        <v>1804</v>
      </c>
      <c r="AG23" s="32">
        <v>16</v>
      </c>
      <c r="AH23" s="33" t="s">
        <v>63</v>
      </c>
      <c r="AI23" s="34" t="s">
        <v>63</v>
      </c>
      <c r="AJ23" s="35"/>
      <c r="AK23" s="31">
        <v>1807</v>
      </c>
      <c r="AL23" s="32">
        <v>16</v>
      </c>
      <c r="AM23" s="33" t="s">
        <v>63</v>
      </c>
      <c r="AN23" s="34" t="s">
        <v>63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63</v>
      </c>
      <c r="AX23" s="34" t="s">
        <v>63</v>
      </c>
      <c r="AY23" s="35"/>
      <c r="AZ23" s="31">
        <v>1706</v>
      </c>
      <c r="BA23" s="32">
        <v>16</v>
      </c>
      <c r="BB23" s="33" t="s">
        <v>63</v>
      </c>
      <c r="BC23" s="34" t="s">
        <v>63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1499</v>
      </c>
      <c r="E24" s="23" t="s">
        <v>2065</v>
      </c>
      <c r="G24" s="37">
        <v>1607</v>
      </c>
      <c r="H24" s="38">
        <v>17</v>
      </c>
      <c r="I24" s="22" t="s">
        <v>1499</v>
      </c>
      <c r="J24" s="23" t="s">
        <v>1636</v>
      </c>
      <c r="L24" s="37">
        <v>1506</v>
      </c>
      <c r="M24" s="38">
        <v>17</v>
      </c>
      <c r="N24" s="22" t="s">
        <v>63</v>
      </c>
      <c r="O24" s="23" t="s">
        <v>63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63</v>
      </c>
      <c r="Y24" s="23" t="s">
        <v>63</v>
      </c>
      <c r="AA24" s="37">
        <v>1801</v>
      </c>
      <c r="AB24" s="39">
        <v>17</v>
      </c>
      <c r="AC24" s="22" t="s">
        <v>63</v>
      </c>
      <c r="AD24" s="23" t="s">
        <v>63</v>
      </c>
      <c r="AF24" s="37">
        <v>1804</v>
      </c>
      <c r="AG24" s="38">
        <v>17</v>
      </c>
      <c r="AH24" s="22" t="s">
        <v>1499</v>
      </c>
      <c r="AI24" s="23" t="s">
        <v>2313</v>
      </c>
      <c r="AK24" s="37">
        <v>1807</v>
      </c>
      <c r="AL24" s="38">
        <v>17</v>
      </c>
      <c r="AM24" s="22" t="s">
        <v>63</v>
      </c>
      <c r="AN24" s="23" t="s">
        <v>63</v>
      </c>
      <c r="AP24" s="37">
        <v>1601</v>
      </c>
      <c r="AQ24" s="38">
        <v>17</v>
      </c>
      <c r="AR24" s="22" t="s">
        <v>63</v>
      </c>
      <c r="AS24" s="23" t="s">
        <v>63</v>
      </c>
      <c r="AU24" s="37">
        <v>1703</v>
      </c>
      <c r="AV24" s="39">
        <v>17</v>
      </c>
      <c r="AW24" s="22" t="s">
        <v>1499</v>
      </c>
      <c r="AX24" s="23" t="s">
        <v>1636</v>
      </c>
      <c r="AZ24" s="37">
        <v>1706</v>
      </c>
      <c r="BA24" s="38">
        <v>17</v>
      </c>
      <c r="BB24" s="22" t="s">
        <v>1499</v>
      </c>
      <c r="BC24" s="23" t="s">
        <v>2065</v>
      </c>
      <c r="BE24" s="37">
        <v>1709</v>
      </c>
      <c r="BF24" s="38">
        <v>17</v>
      </c>
      <c r="BG24" s="22" t="s">
        <v>491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1499</v>
      </c>
      <c r="E25" s="29" t="s">
        <v>2047</v>
      </c>
      <c r="G25" s="26">
        <v>1607</v>
      </c>
      <c r="H25" s="27">
        <v>18</v>
      </c>
      <c r="I25" s="28" t="s">
        <v>63</v>
      </c>
      <c r="J25" s="29" t="s">
        <v>63</v>
      </c>
      <c r="L25" s="26">
        <v>1506</v>
      </c>
      <c r="M25" s="27">
        <v>18</v>
      </c>
      <c r="N25" s="28" t="s">
        <v>63</v>
      </c>
      <c r="O25" s="29" t="s">
        <v>63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63</v>
      </c>
      <c r="Y25" s="29" t="s">
        <v>63</v>
      </c>
      <c r="AA25" s="26">
        <v>1801</v>
      </c>
      <c r="AB25" s="30">
        <v>18</v>
      </c>
      <c r="AC25" s="28" t="s">
        <v>63</v>
      </c>
      <c r="AD25" s="29" t="s">
        <v>63</v>
      </c>
      <c r="AF25" s="26">
        <v>1804</v>
      </c>
      <c r="AG25" s="27">
        <v>18</v>
      </c>
      <c r="AH25" s="28" t="s">
        <v>63</v>
      </c>
      <c r="AI25" s="29" t="s">
        <v>63</v>
      </c>
      <c r="AK25" s="26">
        <v>1807</v>
      </c>
      <c r="AL25" s="27">
        <v>18</v>
      </c>
      <c r="AM25" s="28" t="s">
        <v>63</v>
      </c>
      <c r="AN25" s="29" t="s">
        <v>63</v>
      </c>
      <c r="AP25" s="26">
        <v>1601</v>
      </c>
      <c r="AQ25" s="27">
        <v>18</v>
      </c>
      <c r="AR25" s="28" t="s">
        <v>63</v>
      </c>
      <c r="AS25" s="29" t="s">
        <v>63</v>
      </c>
      <c r="AU25" s="26">
        <v>1703</v>
      </c>
      <c r="AV25" s="30">
        <v>18</v>
      </c>
      <c r="AW25" s="28" t="s">
        <v>63</v>
      </c>
      <c r="AX25" s="29" t="s">
        <v>63</v>
      </c>
      <c r="AZ25" s="26">
        <v>1706</v>
      </c>
      <c r="BA25" s="27">
        <v>18</v>
      </c>
      <c r="BB25" s="28" t="s">
        <v>1499</v>
      </c>
      <c r="BC25" s="29" t="s">
        <v>2047</v>
      </c>
      <c r="BE25" s="26">
        <v>1709</v>
      </c>
      <c r="BF25" s="27">
        <v>18</v>
      </c>
      <c r="BG25" s="28" t="s">
        <v>63</v>
      </c>
      <c r="BH25" s="29" t="s">
        <v>63</v>
      </c>
    </row>
    <row r="26" spans="1:61">
      <c r="A26" s="9"/>
      <c r="B26" s="26">
        <v>1604</v>
      </c>
      <c r="C26" s="30">
        <v>19</v>
      </c>
      <c r="D26" s="28" t="s">
        <v>1499</v>
      </c>
      <c r="E26" s="29" t="s">
        <v>1494</v>
      </c>
      <c r="G26" s="26">
        <v>1607</v>
      </c>
      <c r="H26" s="27">
        <v>19</v>
      </c>
      <c r="I26" s="28" t="s">
        <v>63</v>
      </c>
      <c r="J26" s="29" t="s">
        <v>63</v>
      </c>
      <c r="L26" s="26">
        <v>1506</v>
      </c>
      <c r="M26" s="27">
        <v>19</v>
      </c>
      <c r="N26" s="28" t="s">
        <v>491</v>
      </c>
      <c r="O26" s="29" t="s">
        <v>2773</v>
      </c>
      <c r="Q26" s="26">
        <v>1509</v>
      </c>
      <c r="R26" s="30">
        <v>19</v>
      </c>
      <c r="S26" s="28" t="s">
        <v>1499</v>
      </c>
      <c r="T26" s="29" t="s">
        <v>2327</v>
      </c>
      <c r="V26" s="26">
        <v>1503</v>
      </c>
      <c r="W26" s="30">
        <v>19</v>
      </c>
      <c r="X26" s="28" t="s">
        <v>63</v>
      </c>
      <c r="Y26" s="29" t="s">
        <v>63</v>
      </c>
      <c r="AA26" s="26">
        <v>1801</v>
      </c>
      <c r="AB26" s="30">
        <v>19</v>
      </c>
      <c r="AC26" s="28" t="s">
        <v>1499</v>
      </c>
      <c r="AD26" s="29" t="s">
        <v>1600</v>
      </c>
      <c r="AF26" s="26">
        <v>1804</v>
      </c>
      <c r="AG26" s="27">
        <v>19</v>
      </c>
      <c r="AH26" s="28" t="s">
        <v>63</v>
      </c>
      <c r="AI26" s="29" t="s">
        <v>63</v>
      </c>
      <c r="AK26" s="26">
        <v>1807</v>
      </c>
      <c r="AL26" s="27">
        <v>19</v>
      </c>
      <c r="AM26" s="28" t="s">
        <v>63</v>
      </c>
      <c r="AN26" s="29" t="s">
        <v>63</v>
      </c>
      <c r="AP26" s="26">
        <v>1601</v>
      </c>
      <c r="AQ26" s="27">
        <v>19</v>
      </c>
      <c r="AR26" s="28" t="s">
        <v>1499</v>
      </c>
      <c r="AS26" s="29" t="s">
        <v>2236</v>
      </c>
      <c r="AU26" s="26">
        <v>1703</v>
      </c>
      <c r="AV26" s="30">
        <v>19</v>
      </c>
      <c r="AW26" s="28" t="s">
        <v>63</v>
      </c>
      <c r="AX26" s="29" t="s">
        <v>63</v>
      </c>
      <c r="AZ26" s="26">
        <v>1706</v>
      </c>
      <c r="BA26" s="27">
        <v>19</v>
      </c>
      <c r="BB26" s="28" t="s">
        <v>1499</v>
      </c>
      <c r="BC26" s="29" t="s">
        <v>1494</v>
      </c>
      <c r="BE26" s="26">
        <v>1709</v>
      </c>
      <c r="BF26" s="27">
        <v>19</v>
      </c>
      <c r="BG26" s="28" t="s">
        <v>491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1499</v>
      </c>
      <c r="E27" s="29" t="s">
        <v>1520</v>
      </c>
      <c r="G27" s="26">
        <v>1607</v>
      </c>
      <c r="H27" s="27">
        <v>20</v>
      </c>
      <c r="I27" s="28" t="s">
        <v>63</v>
      </c>
      <c r="J27" s="29" t="s">
        <v>63</v>
      </c>
      <c r="L27" s="26">
        <v>1506</v>
      </c>
      <c r="M27" s="27">
        <v>20</v>
      </c>
      <c r="N27" s="28" t="s">
        <v>491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63</v>
      </c>
      <c r="Y27" s="29" t="s">
        <v>63</v>
      </c>
      <c r="AA27" s="26">
        <v>1801</v>
      </c>
      <c r="AB27" s="30">
        <v>20</v>
      </c>
      <c r="AC27" s="28" t="s">
        <v>1499</v>
      </c>
      <c r="AD27" s="29" t="s">
        <v>1612</v>
      </c>
      <c r="AF27" s="26">
        <v>1804</v>
      </c>
      <c r="AG27" s="27">
        <v>20</v>
      </c>
      <c r="AH27" s="28" t="s">
        <v>63</v>
      </c>
      <c r="AI27" s="29" t="s">
        <v>63</v>
      </c>
      <c r="AK27" s="26">
        <v>1807</v>
      </c>
      <c r="AL27" s="27">
        <v>20</v>
      </c>
      <c r="AM27" s="28" t="s">
        <v>63</v>
      </c>
      <c r="AN27" s="29" t="s">
        <v>63</v>
      </c>
      <c r="AP27" s="26">
        <v>1601</v>
      </c>
      <c r="AQ27" s="27">
        <v>20</v>
      </c>
      <c r="AR27" s="28" t="s">
        <v>1499</v>
      </c>
      <c r="AS27" s="29" t="s">
        <v>2254</v>
      </c>
      <c r="AU27" s="26">
        <v>1703</v>
      </c>
      <c r="AV27" s="30">
        <v>20</v>
      </c>
      <c r="AW27" s="28" t="s">
        <v>63</v>
      </c>
      <c r="AX27" s="29" t="s">
        <v>63</v>
      </c>
      <c r="AZ27" s="26">
        <v>1706</v>
      </c>
      <c r="BA27" s="27">
        <v>20</v>
      </c>
      <c r="BB27" s="28" t="s">
        <v>1499</v>
      </c>
      <c r="BC27" s="29" t="s">
        <v>1520</v>
      </c>
      <c r="BE27" s="26">
        <v>1709</v>
      </c>
      <c r="BF27" s="27">
        <v>20</v>
      </c>
      <c r="BG27" s="28" t="s">
        <v>63</v>
      </c>
      <c r="BH27" s="29" t="s">
        <v>63</v>
      </c>
    </row>
    <row r="28" spans="1:61">
      <c r="A28" s="9"/>
      <c r="B28" s="26">
        <v>1604</v>
      </c>
      <c r="C28" s="30">
        <v>21</v>
      </c>
      <c r="D28" s="28" t="s">
        <v>1499</v>
      </c>
      <c r="E28" s="29" t="s">
        <v>1502</v>
      </c>
      <c r="G28" s="26">
        <v>1607</v>
      </c>
      <c r="H28" s="27">
        <v>21</v>
      </c>
      <c r="I28" s="28" t="s">
        <v>63</v>
      </c>
      <c r="J28" s="29" t="s">
        <v>63</v>
      </c>
      <c r="L28" s="26">
        <v>1506</v>
      </c>
      <c r="M28" s="27">
        <v>21</v>
      </c>
      <c r="N28" s="28" t="s">
        <v>63</v>
      </c>
      <c r="O28" s="29" t="s">
        <v>63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63</v>
      </c>
      <c r="Y28" s="29" t="s">
        <v>63</v>
      </c>
      <c r="AA28" s="26">
        <v>1801</v>
      </c>
      <c r="AB28" s="30">
        <v>21</v>
      </c>
      <c r="AC28" s="28" t="s">
        <v>1499</v>
      </c>
      <c r="AD28" s="29" t="s">
        <v>1624</v>
      </c>
      <c r="AF28" s="26">
        <v>1804</v>
      </c>
      <c r="AG28" s="27">
        <v>21</v>
      </c>
      <c r="AH28" s="28" t="s">
        <v>63</v>
      </c>
      <c r="AI28" s="29" t="s">
        <v>63</v>
      </c>
      <c r="AK28" s="26">
        <v>1807</v>
      </c>
      <c r="AL28" s="27">
        <v>21</v>
      </c>
      <c r="AM28" s="28" t="s">
        <v>63</v>
      </c>
      <c r="AN28" s="29" t="s">
        <v>63</v>
      </c>
      <c r="AP28" s="26">
        <v>1601</v>
      </c>
      <c r="AQ28" s="27">
        <v>21</v>
      </c>
      <c r="AR28" s="28" t="s">
        <v>1499</v>
      </c>
      <c r="AS28" s="29" t="s">
        <v>2260</v>
      </c>
      <c r="AU28" s="26">
        <v>1703</v>
      </c>
      <c r="AV28" s="30">
        <v>21</v>
      </c>
      <c r="AW28" s="28" t="s">
        <v>63</v>
      </c>
      <c r="AX28" s="29" t="s">
        <v>63</v>
      </c>
      <c r="AZ28" s="26">
        <v>1706</v>
      </c>
      <c r="BA28" s="27">
        <v>21</v>
      </c>
      <c r="BB28" s="28" t="s">
        <v>1499</v>
      </c>
      <c r="BC28" s="29" t="s">
        <v>1502</v>
      </c>
      <c r="BE28" s="26">
        <v>1709</v>
      </c>
      <c r="BF28" s="27">
        <v>21</v>
      </c>
      <c r="BG28" s="28" t="s">
        <v>63</v>
      </c>
      <c r="BH28" s="29" t="s">
        <v>63</v>
      </c>
    </row>
    <row r="29" spans="1:61">
      <c r="A29" s="9"/>
      <c r="B29" s="26">
        <v>1604</v>
      </c>
      <c r="C29" s="30">
        <v>22</v>
      </c>
      <c r="D29" s="28" t="s">
        <v>1499</v>
      </c>
      <c r="E29" s="29" t="s">
        <v>1526</v>
      </c>
      <c r="G29" s="26">
        <v>1607</v>
      </c>
      <c r="H29" s="27">
        <v>22</v>
      </c>
      <c r="I29" s="28" t="s">
        <v>63</v>
      </c>
      <c r="J29" s="29" t="s">
        <v>63</v>
      </c>
      <c r="L29" s="26">
        <v>1506</v>
      </c>
      <c r="M29" s="27">
        <v>22</v>
      </c>
      <c r="N29" s="28" t="s">
        <v>63</v>
      </c>
      <c r="O29" s="29" t="s">
        <v>63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63</v>
      </c>
      <c r="Y29" s="29" t="s">
        <v>63</v>
      </c>
      <c r="AA29" s="26">
        <v>1801</v>
      </c>
      <c r="AB29" s="30">
        <v>22</v>
      </c>
      <c r="AC29" s="28" t="s">
        <v>1499</v>
      </c>
      <c r="AD29" s="29" t="s">
        <v>1606</v>
      </c>
      <c r="AF29" s="26">
        <v>1804</v>
      </c>
      <c r="AG29" s="27">
        <v>22</v>
      </c>
      <c r="AH29" s="28" t="s">
        <v>63</v>
      </c>
      <c r="AI29" s="29" t="s">
        <v>63</v>
      </c>
      <c r="AK29" s="26">
        <v>1807</v>
      </c>
      <c r="AL29" s="27">
        <v>22</v>
      </c>
      <c r="AM29" s="28" t="s">
        <v>63</v>
      </c>
      <c r="AN29" s="29" t="s">
        <v>63</v>
      </c>
      <c r="AP29" s="26">
        <v>1601</v>
      </c>
      <c r="AQ29" s="27">
        <v>22</v>
      </c>
      <c r="AR29" s="28" t="s">
        <v>1499</v>
      </c>
      <c r="AS29" s="29" t="s">
        <v>2272</v>
      </c>
      <c r="AU29" s="26">
        <v>1703</v>
      </c>
      <c r="AV29" s="30">
        <v>22</v>
      </c>
      <c r="AW29" s="28" t="s">
        <v>63</v>
      </c>
      <c r="AX29" s="29" t="s">
        <v>63</v>
      </c>
      <c r="AZ29" s="26">
        <v>1706</v>
      </c>
      <c r="BA29" s="27">
        <v>22</v>
      </c>
      <c r="BB29" s="28" t="s">
        <v>1499</v>
      </c>
      <c r="BC29" s="29" t="s">
        <v>1526</v>
      </c>
      <c r="BE29" s="26">
        <v>1709</v>
      </c>
      <c r="BF29" s="27">
        <v>22</v>
      </c>
      <c r="BG29" s="28" t="s">
        <v>63</v>
      </c>
      <c r="BH29" s="29" t="s">
        <v>63</v>
      </c>
    </row>
    <row r="30" spans="1:61">
      <c r="A30" s="9"/>
      <c r="B30" s="26">
        <v>1604</v>
      </c>
      <c r="C30" s="30">
        <v>23</v>
      </c>
      <c r="D30" s="28" t="s">
        <v>1499</v>
      </c>
      <c r="E30" s="29" t="s">
        <v>2041</v>
      </c>
      <c r="G30" s="26">
        <v>1607</v>
      </c>
      <c r="H30" s="27">
        <v>23</v>
      </c>
      <c r="I30" s="28" t="s">
        <v>1499</v>
      </c>
      <c r="J30" s="29" t="s">
        <v>1630</v>
      </c>
      <c r="L30" s="26">
        <v>1506</v>
      </c>
      <c r="M30" s="27">
        <v>23</v>
      </c>
      <c r="N30" s="28" t="s">
        <v>63</v>
      </c>
      <c r="O30" s="29" t="s">
        <v>63</v>
      </c>
      <c r="Q30" s="26">
        <v>1509</v>
      </c>
      <c r="R30" s="30">
        <v>23</v>
      </c>
      <c r="S30" s="28" t="s">
        <v>1499</v>
      </c>
      <c r="T30" s="29" t="s">
        <v>2431</v>
      </c>
      <c r="V30" s="26">
        <v>1503</v>
      </c>
      <c r="W30" s="30">
        <v>23</v>
      </c>
      <c r="X30" s="28" t="s">
        <v>63</v>
      </c>
      <c r="Y30" s="29" t="s">
        <v>63</v>
      </c>
      <c r="AA30" s="26">
        <v>1801</v>
      </c>
      <c r="AB30" s="30">
        <v>23</v>
      </c>
      <c r="AC30" s="28" t="s">
        <v>63</v>
      </c>
      <c r="AD30" s="29" t="s">
        <v>63</v>
      </c>
      <c r="AF30" s="26">
        <v>1804</v>
      </c>
      <c r="AG30" s="27">
        <v>23</v>
      </c>
      <c r="AH30" s="28" t="s">
        <v>1499</v>
      </c>
      <c r="AI30" s="29" t="s">
        <v>2419</v>
      </c>
      <c r="AK30" s="26">
        <v>1807</v>
      </c>
      <c r="AL30" s="27">
        <v>23</v>
      </c>
      <c r="AM30" s="28" t="s">
        <v>63</v>
      </c>
      <c r="AN30" s="29" t="s">
        <v>63</v>
      </c>
      <c r="AP30" s="26">
        <v>1601</v>
      </c>
      <c r="AQ30" s="27">
        <v>23</v>
      </c>
      <c r="AR30" s="28" t="s">
        <v>63</v>
      </c>
      <c r="AS30" s="29" t="s">
        <v>63</v>
      </c>
      <c r="AU30" s="26">
        <v>1703</v>
      </c>
      <c r="AV30" s="30">
        <v>23</v>
      </c>
      <c r="AW30" s="28" t="s">
        <v>1499</v>
      </c>
      <c r="AX30" s="29" t="s">
        <v>1630</v>
      </c>
      <c r="AZ30" s="26">
        <v>1706</v>
      </c>
      <c r="BA30" s="27">
        <v>23</v>
      </c>
      <c r="BB30" s="28" t="s">
        <v>1499</v>
      </c>
      <c r="BC30" s="29" t="s">
        <v>2041</v>
      </c>
      <c r="BE30" s="26">
        <v>1709</v>
      </c>
      <c r="BF30" s="27">
        <v>23</v>
      </c>
      <c r="BG30" s="28" t="s">
        <v>63</v>
      </c>
      <c r="BH30" s="29" t="s">
        <v>63</v>
      </c>
    </row>
    <row r="31" spans="1:61">
      <c r="A31" s="9"/>
      <c r="B31" s="26">
        <v>1604</v>
      </c>
      <c r="C31" s="30">
        <v>24</v>
      </c>
      <c r="D31" s="28" t="s">
        <v>1499</v>
      </c>
      <c r="E31" s="29" t="s">
        <v>2059</v>
      </c>
      <c r="G31" s="26">
        <v>1607</v>
      </c>
      <c r="H31" s="27">
        <v>24</v>
      </c>
      <c r="I31" s="28" t="s">
        <v>63</v>
      </c>
      <c r="J31" s="29" t="s">
        <v>63</v>
      </c>
      <c r="L31" s="26">
        <v>1506</v>
      </c>
      <c r="M31" s="27">
        <v>24</v>
      </c>
      <c r="N31" s="28" t="s">
        <v>63</v>
      </c>
      <c r="O31" s="29" t="s">
        <v>63</v>
      </c>
      <c r="Q31" s="26">
        <v>1509</v>
      </c>
      <c r="R31" s="30">
        <v>24</v>
      </c>
      <c r="S31" s="28" t="s">
        <v>1499</v>
      </c>
      <c r="T31" s="29" t="s">
        <v>1863</v>
      </c>
      <c r="V31" s="26">
        <v>1503</v>
      </c>
      <c r="W31" s="30">
        <v>24</v>
      </c>
      <c r="X31" s="28" t="s">
        <v>63</v>
      </c>
      <c r="Y31" s="29" t="s">
        <v>63</v>
      </c>
      <c r="AA31" s="26">
        <v>1801</v>
      </c>
      <c r="AB31" s="30">
        <v>24</v>
      </c>
      <c r="AC31" s="28" t="s">
        <v>1499</v>
      </c>
      <c r="AD31" s="29" t="s">
        <v>1593</v>
      </c>
      <c r="AF31" s="26">
        <v>1804</v>
      </c>
      <c r="AG31" s="27">
        <v>24</v>
      </c>
      <c r="AH31" s="28" t="s">
        <v>1499</v>
      </c>
      <c r="AI31" s="29" t="s">
        <v>1777</v>
      </c>
      <c r="AK31" s="26">
        <v>1807</v>
      </c>
      <c r="AL31" s="27">
        <v>24</v>
      </c>
      <c r="AM31" s="28" t="s">
        <v>63</v>
      </c>
      <c r="AN31" s="29" t="s">
        <v>63</v>
      </c>
      <c r="AP31" s="26">
        <v>1601</v>
      </c>
      <c r="AQ31" s="27">
        <v>24</v>
      </c>
      <c r="AR31" s="28" t="s">
        <v>1499</v>
      </c>
      <c r="AS31" s="29" t="s">
        <v>2168</v>
      </c>
      <c r="AU31" s="26">
        <v>1703</v>
      </c>
      <c r="AV31" s="30">
        <v>24</v>
      </c>
      <c r="AW31" s="28" t="s">
        <v>63</v>
      </c>
      <c r="AX31" s="29" t="s">
        <v>63</v>
      </c>
      <c r="AZ31" s="26">
        <v>1706</v>
      </c>
      <c r="BA31" s="27">
        <v>24</v>
      </c>
      <c r="BB31" s="28" t="s">
        <v>1499</v>
      </c>
      <c r="BC31" s="29" t="s">
        <v>2059</v>
      </c>
      <c r="BE31" s="26">
        <v>1709</v>
      </c>
      <c r="BF31" s="27">
        <v>24</v>
      </c>
      <c r="BG31" s="28" t="s">
        <v>63</v>
      </c>
      <c r="BH31" s="29" t="s">
        <v>63</v>
      </c>
    </row>
    <row r="32" spans="1:61">
      <c r="A32" s="9"/>
      <c r="B32" s="26">
        <v>1604</v>
      </c>
      <c r="C32" s="30">
        <v>25</v>
      </c>
      <c r="D32" s="28" t="s">
        <v>63</v>
      </c>
      <c r="E32" s="29" t="s">
        <v>63</v>
      </c>
      <c r="G32" s="26">
        <v>1607</v>
      </c>
      <c r="H32" s="27">
        <v>25</v>
      </c>
      <c r="I32" s="28" t="s">
        <v>1499</v>
      </c>
      <c r="J32" s="29" t="s">
        <v>1606</v>
      </c>
      <c r="L32" s="26">
        <v>1506</v>
      </c>
      <c r="M32" s="27">
        <v>25</v>
      </c>
      <c r="N32" s="28" t="s">
        <v>63</v>
      </c>
      <c r="O32" s="29" t="s">
        <v>63</v>
      </c>
      <c r="Q32" s="26">
        <v>1509</v>
      </c>
      <c r="R32" s="30">
        <v>25</v>
      </c>
      <c r="S32" s="28" t="s">
        <v>1499</v>
      </c>
      <c r="T32" s="29" t="s">
        <v>2187</v>
      </c>
      <c r="V32" s="26">
        <v>1503</v>
      </c>
      <c r="W32" s="30">
        <v>25</v>
      </c>
      <c r="X32" s="28" t="s">
        <v>63</v>
      </c>
      <c r="Y32" s="29" t="s">
        <v>63</v>
      </c>
      <c r="AA32" s="26">
        <v>1801</v>
      </c>
      <c r="AB32" s="30">
        <v>25</v>
      </c>
      <c r="AC32" s="28" t="s">
        <v>63</v>
      </c>
      <c r="AD32" s="29" t="s">
        <v>63</v>
      </c>
      <c r="AF32" s="26">
        <v>1804</v>
      </c>
      <c r="AG32" s="27">
        <v>25</v>
      </c>
      <c r="AH32" s="28" t="s">
        <v>1499</v>
      </c>
      <c r="AI32" s="29" t="s">
        <v>2101</v>
      </c>
      <c r="AK32" s="26">
        <v>1807</v>
      </c>
      <c r="AL32" s="27">
        <v>25</v>
      </c>
      <c r="AM32" s="28" t="s">
        <v>63</v>
      </c>
      <c r="AN32" s="29" t="s">
        <v>63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1499</v>
      </c>
      <c r="AX32" s="29" t="s">
        <v>1606</v>
      </c>
      <c r="AZ32" s="26">
        <v>1706</v>
      </c>
      <c r="BA32" s="27">
        <v>25</v>
      </c>
      <c r="BB32" s="28" t="s">
        <v>63</v>
      </c>
      <c r="BC32" s="29" t="s">
        <v>63</v>
      </c>
      <c r="BE32" s="26">
        <v>1709</v>
      </c>
      <c r="BF32" s="27">
        <v>25</v>
      </c>
      <c r="BG32" s="28" t="s">
        <v>63</v>
      </c>
      <c r="BH32" s="29" t="s">
        <v>63</v>
      </c>
    </row>
    <row r="33" spans="1:61">
      <c r="A33" s="9"/>
      <c r="B33" s="26">
        <v>1604</v>
      </c>
      <c r="C33" s="30">
        <v>26</v>
      </c>
      <c r="D33" s="28" t="s">
        <v>63</v>
      </c>
      <c r="E33" s="29" t="s">
        <v>63</v>
      </c>
      <c r="G33" s="26">
        <v>1607</v>
      </c>
      <c r="H33" s="27">
        <v>26</v>
      </c>
      <c r="I33" s="28" t="s">
        <v>63</v>
      </c>
      <c r="J33" s="29" t="s">
        <v>63</v>
      </c>
      <c r="L33" s="26">
        <v>1506</v>
      </c>
      <c r="M33" s="27">
        <v>26</v>
      </c>
      <c r="N33" s="28" t="s">
        <v>63</v>
      </c>
      <c r="O33" s="29" t="s">
        <v>63</v>
      </c>
      <c r="Q33" s="26">
        <v>1509</v>
      </c>
      <c r="R33" s="30">
        <v>26</v>
      </c>
      <c r="S33" s="28" t="s">
        <v>1499</v>
      </c>
      <c r="T33" s="29" t="s">
        <v>1875</v>
      </c>
      <c r="V33" s="26">
        <v>1503</v>
      </c>
      <c r="W33" s="30">
        <v>26</v>
      </c>
      <c r="X33" s="28" t="s">
        <v>63</v>
      </c>
      <c r="Y33" s="29" t="s">
        <v>63</v>
      </c>
      <c r="AA33" s="26">
        <v>1801</v>
      </c>
      <c r="AB33" s="30">
        <v>26</v>
      </c>
      <c r="AC33" s="28" t="s">
        <v>1499</v>
      </c>
      <c r="AD33" s="29" t="s">
        <v>1618</v>
      </c>
      <c r="AF33" s="26">
        <v>1804</v>
      </c>
      <c r="AG33" s="27">
        <v>26</v>
      </c>
      <c r="AH33" s="28" t="s">
        <v>1499</v>
      </c>
      <c r="AI33" s="29" t="s">
        <v>1783</v>
      </c>
      <c r="AK33" s="26">
        <v>1807</v>
      </c>
      <c r="AL33" s="27">
        <v>26</v>
      </c>
      <c r="AM33" s="28" t="s">
        <v>63</v>
      </c>
      <c r="AN33" s="29" t="s">
        <v>63</v>
      </c>
      <c r="AP33" s="26">
        <v>1601</v>
      </c>
      <c r="AQ33" s="27">
        <v>26</v>
      </c>
      <c r="AR33" s="28" t="s">
        <v>1499</v>
      </c>
      <c r="AS33" s="29" t="s">
        <v>2174</v>
      </c>
      <c r="AU33" s="26">
        <v>1703</v>
      </c>
      <c r="AV33" s="30">
        <v>26</v>
      </c>
      <c r="AW33" s="28" t="s">
        <v>63</v>
      </c>
      <c r="AX33" s="29" t="s">
        <v>63</v>
      </c>
      <c r="AZ33" s="26">
        <v>1706</v>
      </c>
      <c r="BA33" s="27">
        <v>26</v>
      </c>
      <c r="BB33" s="28" t="s">
        <v>63</v>
      </c>
      <c r="BC33" s="29" t="s">
        <v>63</v>
      </c>
      <c r="BE33" s="26">
        <v>1709</v>
      </c>
      <c r="BF33" s="27">
        <v>26</v>
      </c>
      <c r="BG33" s="28" t="s">
        <v>63</v>
      </c>
      <c r="BH33" s="29" t="s">
        <v>63</v>
      </c>
    </row>
    <row r="34" spans="1:61">
      <c r="A34" s="9"/>
      <c r="B34" s="26">
        <v>1604</v>
      </c>
      <c r="C34" s="30">
        <v>27</v>
      </c>
      <c r="D34" s="28" t="s">
        <v>63</v>
      </c>
      <c r="E34" s="29" t="s">
        <v>63</v>
      </c>
      <c r="G34" s="26">
        <v>1607</v>
      </c>
      <c r="H34" s="27">
        <v>27</v>
      </c>
      <c r="I34" s="28" t="s">
        <v>1499</v>
      </c>
      <c r="J34" s="29" t="s">
        <v>2010</v>
      </c>
      <c r="L34" s="26">
        <v>1506</v>
      </c>
      <c r="M34" s="27">
        <v>27</v>
      </c>
      <c r="N34" s="28" t="s">
        <v>63</v>
      </c>
      <c r="O34" s="29" t="s">
        <v>63</v>
      </c>
      <c r="Q34" s="26">
        <v>1509</v>
      </c>
      <c r="R34" s="30">
        <v>27</v>
      </c>
      <c r="S34" s="28" t="s">
        <v>1499</v>
      </c>
      <c r="T34" s="29" t="s">
        <v>2180</v>
      </c>
      <c r="V34" s="26">
        <v>1503</v>
      </c>
      <c r="W34" s="30">
        <v>27</v>
      </c>
      <c r="X34" s="28" t="s">
        <v>63</v>
      </c>
      <c r="Y34" s="29" t="s">
        <v>63</v>
      </c>
      <c r="AA34" s="26">
        <v>1801</v>
      </c>
      <c r="AB34" s="30">
        <v>27</v>
      </c>
      <c r="AC34" s="28" t="s">
        <v>63</v>
      </c>
      <c r="AD34" s="29" t="s">
        <v>63</v>
      </c>
      <c r="AF34" s="26">
        <v>1804</v>
      </c>
      <c r="AG34" s="27">
        <v>27</v>
      </c>
      <c r="AH34" s="28" t="s">
        <v>1499</v>
      </c>
      <c r="AI34" s="29" t="s">
        <v>2119</v>
      </c>
      <c r="AK34" s="26">
        <v>1807</v>
      </c>
      <c r="AL34" s="27">
        <v>27</v>
      </c>
      <c r="AM34" s="28" t="s">
        <v>63</v>
      </c>
      <c r="AN34" s="29" t="s">
        <v>63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1499</v>
      </c>
      <c r="AX34" s="29" t="s">
        <v>2010</v>
      </c>
      <c r="AZ34" s="26">
        <v>1706</v>
      </c>
      <c r="BA34" s="27">
        <v>27</v>
      </c>
      <c r="BB34" s="28" t="s">
        <v>63</v>
      </c>
      <c r="BC34" s="29" t="s">
        <v>63</v>
      </c>
      <c r="BE34" s="26">
        <v>1709</v>
      </c>
      <c r="BF34" s="27">
        <v>27</v>
      </c>
      <c r="BG34" s="28" t="s">
        <v>63</v>
      </c>
      <c r="BH34" s="29" t="s">
        <v>63</v>
      </c>
    </row>
    <row r="35" spans="1:61">
      <c r="A35" s="9"/>
      <c r="B35" s="26">
        <v>1604</v>
      </c>
      <c r="C35" s="30">
        <v>28</v>
      </c>
      <c r="D35" s="28" t="s">
        <v>63</v>
      </c>
      <c r="E35" s="29" t="s">
        <v>63</v>
      </c>
      <c r="G35" s="26">
        <v>1607</v>
      </c>
      <c r="H35" s="27">
        <v>28</v>
      </c>
      <c r="I35" s="28" t="s">
        <v>1499</v>
      </c>
      <c r="J35" s="29" t="s">
        <v>1612</v>
      </c>
      <c r="L35" s="26">
        <v>1506</v>
      </c>
      <c r="M35" s="27">
        <v>28</v>
      </c>
      <c r="N35" s="28" t="s">
        <v>63</v>
      </c>
      <c r="O35" s="29" t="s">
        <v>63</v>
      </c>
      <c r="Q35" s="26">
        <v>1509</v>
      </c>
      <c r="R35" s="30">
        <v>28</v>
      </c>
      <c r="S35" s="28" t="s">
        <v>1499</v>
      </c>
      <c r="T35" s="29" t="s">
        <v>1845</v>
      </c>
      <c r="V35" s="26">
        <v>1503</v>
      </c>
      <c r="W35" s="30">
        <v>28</v>
      </c>
      <c r="X35" s="28" t="s">
        <v>63</v>
      </c>
      <c r="Y35" s="29" t="s">
        <v>63</v>
      </c>
      <c r="AA35" s="26">
        <v>1801</v>
      </c>
      <c r="AB35" s="30">
        <v>28</v>
      </c>
      <c r="AC35" s="28" t="s">
        <v>1499</v>
      </c>
      <c r="AD35" s="29" t="s">
        <v>2278</v>
      </c>
      <c r="AF35" s="26">
        <v>1804</v>
      </c>
      <c r="AG35" s="27">
        <v>28</v>
      </c>
      <c r="AH35" s="28" t="s">
        <v>1499</v>
      </c>
      <c r="AI35" s="29" t="s">
        <v>2113</v>
      </c>
      <c r="AK35" s="26">
        <v>1807</v>
      </c>
      <c r="AL35" s="27">
        <v>28</v>
      </c>
      <c r="AM35" s="28" t="s">
        <v>63</v>
      </c>
      <c r="AN35" s="29" t="s">
        <v>63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1499</v>
      </c>
      <c r="AX35" s="29" t="s">
        <v>1612</v>
      </c>
      <c r="AZ35" s="26">
        <v>1706</v>
      </c>
      <c r="BA35" s="27">
        <v>28</v>
      </c>
      <c r="BB35" s="28" t="s">
        <v>63</v>
      </c>
      <c r="BC35" s="29" t="s">
        <v>63</v>
      </c>
      <c r="BE35" s="26">
        <v>1709</v>
      </c>
      <c r="BF35" s="27">
        <v>28</v>
      </c>
      <c r="BG35" s="28" t="s">
        <v>63</v>
      </c>
      <c r="BH35" s="29" t="s">
        <v>63</v>
      </c>
    </row>
    <row r="36" spans="1:61">
      <c r="A36" s="9"/>
      <c r="B36" s="26">
        <v>1604</v>
      </c>
      <c r="C36" s="30">
        <v>29</v>
      </c>
      <c r="D36" s="28" t="s">
        <v>63</v>
      </c>
      <c r="E36" s="29" t="s">
        <v>63</v>
      </c>
      <c r="G36" s="26">
        <v>1607</v>
      </c>
      <c r="H36" s="27">
        <v>29</v>
      </c>
      <c r="I36" s="28" t="s">
        <v>63</v>
      </c>
      <c r="J36" s="29" t="s">
        <v>63</v>
      </c>
      <c r="L36" s="26">
        <v>1506</v>
      </c>
      <c r="M36" s="27">
        <v>29</v>
      </c>
      <c r="N36" s="28" t="s">
        <v>63</v>
      </c>
      <c r="O36" s="29" t="s">
        <v>63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491</v>
      </c>
      <c r="Y36" s="29" t="s">
        <v>2870</v>
      </c>
      <c r="AA36" s="26">
        <v>1801</v>
      </c>
      <c r="AB36" s="30">
        <v>29</v>
      </c>
      <c r="AC36" s="28" t="s">
        <v>63</v>
      </c>
      <c r="AD36" s="29" t="s">
        <v>63</v>
      </c>
      <c r="AF36" s="26">
        <v>1804</v>
      </c>
      <c r="AG36" s="27">
        <v>29</v>
      </c>
      <c r="AH36" s="28" t="s">
        <v>63</v>
      </c>
      <c r="AI36" s="29" t="s">
        <v>63</v>
      </c>
      <c r="AK36" s="26">
        <v>1807</v>
      </c>
      <c r="AL36" s="27">
        <v>29</v>
      </c>
      <c r="AM36" s="28" t="s">
        <v>63</v>
      </c>
      <c r="AN36" s="29" t="s">
        <v>63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63</v>
      </c>
      <c r="AX36" s="29" t="s">
        <v>63</v>
      </c>
      <c r="AZ36" s="26">
        <v>1706</v>
      </c>
      <c r="BA36" s="27">
        <v>29</v>
      </c>
      <c r="BB36" s="28" t="s">
        <v>63</v>
      </c>
      <c r="BC36" s="29" t="s">
        <v>63</v>
      </c>
      <c r="BE36" s="26">
        <v>1709</v>
      </c>
      <c r="BF36" s="27">
        <v>29</v>
      </c>
      <c r="BG36" s="28" t="s">
        <v>63</v>
      </c>
      <c r="BH36" s="29" t="s">
        <v>63</v>
      </c>
    </row>
    <row r="37" spans="1:61">
      <c r="A37" s="9"/>
      <c r="B37" s="26">
        <v>1604</v>
      </c>
      <c r="C37" s="30">
        <v>30</v>
      </c>
      <c r="D37" s="28" t="s">
        <v>63</v>
      </c>
      <c r="E37" s="29" t="s">
        <v>63</v>
      </c>
      <c r="G37" s="26">
        <v>1607</v>
      </c>
      <c r="H37" s="27">
        <v>30</v>
      </c>
      <c r="I37" s="28" t="s">
        <v>1499</v>
      </c>
      <c r="J37" s="29" t="s">
        <v>1992</v>
      </c>
      <c r="L37" s="26">
        <v>1506</v>
      </c>
      <c r="M37" s="27">
        <v>30</v>
      </c>
      <c r="N37" s="28" t="s">
        <v>63</v>
      </c>
      <c r="O37" s="29" t="s">
        <v>63</v>
      </c>
      <c r="Q37" s="26">
        <v>1509</v>
      </c>
      <c r="R37" s="30">
        <v>30</v>
      </c>
      <c r="S37" s="28" t="s">
        <v>1499</v>
      </c>
      <c r="T37" s="29" t="s">
        <v>1857</v>
      </c>
      <c r="V37" s="26">
        <v>1503</v>
      </c>
      <c r="W37" s="30">
        <v>30</v>
      </c>
      <c r="X37" s="28" t="s">
        <v>63</v>
      </c>
      <c r="Y37" s="29" t="s">
        <v>63</v>
      </c>
      <c r="AA37" s="26">
        <v>1801</v>
      </c>
      <c r="AB37" s="30">
        <v>30</v>
      </c>
      <c r="AC37" s="28" t="s">
        <v>1499</v>
      </c>
      <c r="AD37" s="29" t="s">
        <v>2390</v>
      </c>
      <c r="AF37" s="26">
        <v>1804</v>
      </c>
      <c r="AG37" s="27">
        <v>30</v>
      </c>
      <c r="AH37" s="28" t="s">
        <v>1499</v>
      </c>
      <c r="AI37" s="29" t="s">
        <v>2095</v>
      </c>
      <c r="AK37" s="26">
        <v>1807</v>
      </c>
      <c r="AL37" s="27">
        <v>30</v>
      </c>
      <c r="AM37" s="28" t="s">
        <v>63</v>
      </c>
      <c r="AN37" s="29" t="s">
        <v>63</v>
      </c>
      <c r="AP37" s="26">
        <v>1601</v>
      </c>
      <c r="AQ37" s="27">
        <v>30</v>
      </c>
      <c r="AR37" s="28" t="s">
        <v>1499</v>
      </c>
      <c r="AS37" s="29" t="s">
        <v>2473</v>
      </c>
      <c r="AU37" s="26">
        <v>1703</v>
      </c>
      <c r="AV37" s="30">
        <v>30</v>
      </c>
      <c r="AW37" s="28" t="s">
        <v>1499</v>
      </c>
      <c r="AX37" s="29" t="s">
        <v>1992</v>
      </c>
      <c r="AZ37" s="26">
        <v>1706</v>
      </c>
      <c r="BA37" s="27">
        <v>30</v>
      </c>
      <c r="BB37" s="28" t="s">
        <v>63</v>
      </c>
      <c r="BC37" s="29" t="s">
        <v>63</v>
      </c>
      <c r="BE37" s="26">
        <v>1709</v>
      </c>
      <c r="BF37" s="27">
        <v>30</v>
      </c>
      <c r="BG37" s="28" t="s">
        <v>63</v>
      </c>
      <c r="BH37" s="29" t="s">
        <v>63</v>
      </c>
    </row>
    <row r="38" spans="1:61">
      <c r="A38" s="9"/>
      <c r="B38" s="26">
        <v>1604</v>
      </c>
      <c r="C38" s="30">
        <v>31</v>
      </c>
      <c r="D38" s="28" t="s">
        <v>63</v>
      </c>
      <c r="E38" s="29" t="s">
        <v>63</v>
      </c>
      <c r="G38" s="26">
        <v>1607</v>
      </c>
      <c r="H38" s="27">
        <v>31</v>
      </c>
      <c r="I38" s="28" t="s">
        <v>1499</v>
      </c>
      <c r="J38" s="29" t="s">
        <v>2113</v>
      </c>
      <c r="L38" s="26">
        <v>1506</v>
      </c>
      <c r="M38" s="27">
        <v>31</v>
      </c>
      <c r="N38" s="28" t="s">
        <v>63</v>
      </c>
      <c r="O38" s="29" t="s">
        <v>63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491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63</v>
      </c>
      <c r="AI38" s="29" t="s">
        <v>63</v>
      </c>
      <c r="AK38" s="26">
        <v>1807</v>
      </c>
      <c r="AL38" s="27">
        <v>31</v>
      </c>
      <c r="AM38" s="28" t="s">
        <v>491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1499</v>
      </c>
      <c r="AX38" s="29" t="s">
        <v>2113</v>
      </c>
      <c r="AZ38" s="26">
        <v>1706</v>
      </c>
      <c r="BA38" s="27">
        <v>31</v>
      </c>
      <c r="BB38" s="28" t="s">
        <v>63</v>
      </c>
      <c r="BC38" s="29" t="s">
        <v>63</v>
      </c>
      <c r="BE38" s="26">
        <v>1709</v>
      </c>
      <c r="BF38" s="27">
        <v>31</v>
      </c>
      <c r="BG38" s="28" t="s">
        <v>63</v>
      </c>
      <c r="BH38" s="29" t="s">
        <v>63</v>
      </c>
    </row>
    <row r="39" spans="1:61" ht="15" thickBot="1">
      <c r="A39" s="9"/>
      <c r="B39" s="40">
        <v>1604</v>
      </c>
      <c r="C39" s="42">
        <v>32</v>
      </c>
      <c r="D39" s="33" t="s">
        <v>63</v>
      </c>
      <c r="E39" s="34" t="s">
        <v>63</v>
      </c>
      <c r="G39" s="40">
        <v>1607</v>
      </c>
      <c r="H39" s="41">
        <v>32</v>
      </c>
      <c r="I39" s="33" t="s">
        <v>1499</v>
      </c>
      <c r="J39" s="34" t="s">
        <v>2083</v>
      </c>
      <c r="L39" s="40">
        <v>1506</v>
      </c>
      <c r="M39" s="41">
        <v>32</v>
      </c>
      <c r="N39" s="33" t="s">
        <v>63</v>
      </c>
      <c r="O39" s="34" t="s">
        <v>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63</v>
      </c>
      <c r="Y39" s="34" t="s">
        <v>63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63</v>
      </c>
      <c r="AI39" s="34" t="s">
        <v>63</v>
      </c>
      <c r="AK39" s="40">
        <v>1807</v>
      </c>
      <c r="AL39" s="41">
        <v>32</v>
      </c>
      <c r="AM39" s="33" t="s">
        <v>491</v>
      </c>
      <c r="AN39" s="34" t="s">
        <v>2849</v>
      </c>
      <c r="AP39" s="40">
        <v>1601</v>
      </c>
      <c r="AQ39" s="41">
        <v>32</v>
      </c>
      <c r="AR39" s="33" t="s">
        <v>1499</v>
      </c>
      <c r="AS39" s="34" t="s">
        <v>2376</v>
      </c>
      <c r="AU39" s="40">
        <v>1703</v>
      </c>
      <c r="AV39" s="42">
        <v>32</v>
      </c>
      <c r="AW39" s="33" t="s">
        <v>1499</v>
      </c>
      <c r="AX39" s="34" t="s">
        <v>2083</v>
      </c>
      <c r="AZ39" s="40">
        <v>1706</v>
      </c>
      <c r="BA39" s="41">
        <v>32</v>
      </c>
      <c r="BB39" s="33" t="s">
        <v>63</v>
      </c>
      <c r="BC39" s="34" t="s">
        <v>63</v>
      </c>
      <c r="BE39" s="40">
        <v>1709</v>
      </c>
      <c r="BF39" s="41">
        <v>32</v>
      </c>
      <c r="BG39" s="33" t="s">
        <v>63</v>
      </c>
      <c r="BH39" s="34" t="s">
        <v>63</v>
      </c>
    </row>
    <row r="40" spans="1:61">
      <c r="A40" s="9"/>
      <c r="B40" s="20">
        <v>1604</v>
      </c>
      <c r="C40" s="25">
        <v>33</v>
      </c>
      <c r="D40" s="22" t="s">
        <v>1499</v>
      </c>
      <c r="E40" s="23" t="s">
        <v>1961</v>
      </c>
      <c r="F40" s="24"/>
      <c r="G40" s="20">
        <v>1607</v>
      </c>
      <c r="H40" s="21">
        <v>33</v>
      </c>
      <c r="I40" s="22" t="s">
        <v>1499</v>
      </c>
      <c r="J40" s="23" t="s">
        <v>2095</v>
      </c>
      <c r="K40" s="24"/>
      <c r="L40" s="20">
        <v>1506</v>
      </c>
      <c r="M40" s="21">
        <v>33</v>
      </c>
      <c r="N40" s="22" t="s">
        <v>63</v>
      </c>
      <c r="O40" s="23" t="s">
        <v>63</v>
      </c>
      <c r="P40" s="24"/>
      <c r="Q40" s="20">
        <v>1509</v>
      </c>
      <c r="R40" s="25">
        <v>33</v>
      </c>
      <c r="S40" s="22" t="s">
        <v>1499</v>
      </c>
      <c r="T40" s="23" t="s">
        <v>2242</v>
      </c>
      <c r="U40" s="24"/>
      <c r="V40" s="20">
        <v>1503</v>
      </c>
      <c r="W40" s="25">
        <v>33</v>
      </c>
      <c r="X40" s="22" t="s">
        <v>63</v>
      </c>
      <c r="Y40" s="23" t="s">
        <v>63</v>
      </c>
      <c r="Z40" s="24"/>
      <c r="AA40" s="20">
        <v>1801</v>
      </c>
      <c r="AB40" s="25">
        <v>33</v>
      </c>
      <c r="AC40" s="22" t="s">
        <v>1499</v>
      </c>
      <c r="AD40" s="23" t="s">
        <v>2041</v>
      </c>
      <c r="AE40" s="24"/>
      <c r="AF40" s="20">
        <v>1804</v>
      </c>
      <c r="AG40" s="21">
        <v>33</v>
      </c>
      <c r="AH40" s="22" t="s">
        <v>1499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1499</v>
      </c>
      <c r="AS40" s="23" t="s">
        <v>2193</v>
      </c>
      <c r="AT40" s="24"/>
      <c r="AU40" s="20">
        <v>1703</v>
      </c>
      <c r="AV40" s="25">
        <v>33</v>
      </c>
      <c r="AW40" s="22" t="s">
        <v>1499</v>
      </c>
      <c r="AX40" s="23" t="s">
        <v>2095</v>
      </c>
      <c r="AY40" s="24"/>
      <c r="AZ40" s="20">
        <v>1706</v>
      </c>
      <c r="BA40" s="21">
        <v>33</v>
      </c>
      <c r="BB40" s="22" t="s">
        <v>1499</v>
      </c>
      <c r="BC40" s="23" t="s">
        <v>1961</v>
      </c>
      <c r="BD40" s="24"/>
      <c r="BE40" s="20">
        <v>1709</v>
      </c>
      <c r="BF40" s="21">
        <v>33</v>
      </c>
      <c r="BG40" s="22" t="s">
        <v>63</v>
      </c>
      <c r="BH40" s="23" t="s">
        <v>63</v>
      </c>
      <c r="BI40" s="24"/>
    </row>
    <row r="41" spans="1:61">
      <c r="A41" s="9"/>
      <c r="B41" s="26">
        <v>1604</v>
      </c>
      <c r="C41" s="30">
        <v>34</v>
      </c>
      <c r="D41" s="28" t="s">
        <v>1499</v>
      </c>
      <c r="E41" s="29" t="s">
        <v>1943</v>
      </c>
      <c r="G41" s="26">
        <v>1607</v>
      </c>
      <c r="H41" s="27">
        <v>34</v>
      </c>
      <c r="I41" s="28" t="s">
        <v>1499</v>
      </c>
      <c r="J41" s="29" t="s">
        <v>2089</v>
      </c>
      <c r="L41" s="26">
        <v>1506</v>
      </c>
      <c r="M41" s="27">
        <v>34</v>
      </c>
      <c r="N41" s="28" t="s">
        <v>63</v>
      </c>
      <c r="O41" s="29" t="s">
        <v>63</v>
      </c>
      <c r="Q41" s="26">
        <v>1509</v>
      </c>
      <c r="R41" s="30">
        <v>34</v>
      </c>
      <c r="S41" s="28" t="s">
        <v>1499</v>
      </c>
      <c r="T41" s="29" t="s">
        <v>1881</v>
      </c>
      <c r="V41" s="26">
        <v>1503</v>
      </c>
      <c r="W41" s="30">
        <v>34</v>
      </c>
      <c r="X41" s="28" t="s">
        <v>63</v>
      </c>
      <c r="Y41" s="29" t="s">
        <v>63</v>
      </c>
      <c r="AA41" s="26">
        <v>1801</v>
      </c>
      <c r="AB41" s="30">
        <v>34</v>
      </c>
      <c r="AC41" s="28" t="s">
        <v>1499</v>
      </c>
      <c r="AD41" s="29" t="s">
        <v>2334</v>
      </c>
      <c r="AF41" s="26">
        <v>1804</v>
      </c>
      <c r="AG41" s="27">
        <v>34</v>
      </c>
      <c r="AH41" s="28" t="s">
        <v>1499</v>
      </c>
      <c r="AI41" s="29" t="s">
        <v>2138</v>
      </c>
      <c r="AK41" s="26">
        <v>1807</v>
      </c>
      <c r="AL41" s="27">
        <v>34</v>
      </c>
      <c r="AM41" s="28" t="s">
        <v>63</v>
      </c>
      <c r="AN41" s="29" t="s">
        <v>63</v>
      </c>
      <c r="AP41" s="26">
        <v>1601</v>
      </c>
      <c r="AQ41" s="27">
        <v>34</v>
      </c>
      <c r="AR41" s="28" t="s">
        <v>1499</v>
      </c>
      <c r="AS41" s="29" t="s">
        <v>2211</v>
      </c>
      <c r="AU41" s="26">
        <v>1703</v>
      </c>
      <c r="AV41" s="30">
        <v>34</v>
      </c>
      <c r="AW41" s="28" t="s">
        <v>1499</v>
      </c>
      <c r="AX41" s="29" t="s">
        <v>2089</v>
      </c>
      <c r="AZ41" s="26">
        <v>1706</v>
      </c>
      <c r="BA41" s="27">
        <v>34</v>
      </c>
      <c r="BB41" s="28" t="s">
        <v>1499</v>
      </c>
      <c r="BC41" s="29" t="s">
        <v>1943</v>
      </c>
      <c r="BE41" s="26">
        <v>1709</v>
      </c>
      <c r="BF41" s="27">
        <v>34</v>
      </c>
      <c r="BG41" s="28" t="s">
        <v>63</v>
      </c>
      <c r="BH41" s="29" t="s">
        <v>63</v>
      </c>
    </row>
    <row r="42" spans="1:61">
      <c r="A42" s="9"/>
      <c r="B42" s="26">
        <v>1604</v>
      </c>
      <c r="C42" s="30">
        <v>35</v>
      </c>
      <c r="D42" s="28" t="s">
        <v>1499</v>
      </c>
      <c r="E42" s="29" t="s">
        <v>1936</v>
      </c>
      <c r="G42" s="26">
        <v>1607</v>
      </c>
      <c r="H42" s="27">
        <v>35</v>
      </c>
      <c r="I42" s="28" t="s">
        <v>63</v>
      </c>
      <c r="J42" s="29" t="s">
        <v>63</v>
      </c>
      <c r="L42" s="26">
        <v>1506</v>
      </c>
      <c r="M42" s="27">
        <v>35</v>
      </c>
      <c r="N42" s="28" t="s">
        <v>63</v>
      </c>
      <c r="O42" s="29" t="s">
        <v>63</v>
      </c>
      <c r="Q42" s="26">
        <v>1509</v>
      </c>
      <c r="R42" s="30">
        <v>35</v>
      </c>
      <c r="S42" s="28" t="s">
        <v>1499</v>
      </c>
      <c r="T42" s="29" t="s">
        <v>2254</v>
      </c>
      <c r="V42" s="26">
        <v>1503</v>
      </c>
      <c r="W42" s="30">
        <v>35</v>
      </c>
      <c r="X42" s="28" t="s">
        <v>63</v>
      </c>
      <c r="Y42" s="29" t="s">
        <v>63</v>
      </c>
      <c r="AA42" s="26">
        <v>1801</v>
      </c>
      <c r="AB42" s="30">
        <v>35</v>
      </c>
      <c r="AC42" s="28" t="s">
        <v>1499</v>
      </c>
      <c r="AD42" s="29" t="s">
        <v>2059</v>
      </c>
      <c r="AF42" s="26">
        <v>1804</v>
      </c>
      <c r="AG42" s="27">
        <v>35</v>
      </c>
      <c r="AH42" s="28" t="s">
        <v>1499</v>
      </c>
      <c r="AI42" s="29" t="s">
        <v>2156</v>
      </c>
      <c r="AK42" s="26">
        <v>1807</v>
      </c>
      <c r="AL42" s="27">
        <v>35</v>
      </c>
      <c r="AM42" s="28" t="s">
        <v>491</v>
      </c>
      <c r="AN42" s="29" t="s">
        <v>2863</v>
      </c>
      <c r="AP42" s="26">
        <v>1601</v>
      </c>
      <c r="AQ42" s="27">
        <v>35</v>
      </c>
      <c r="AR42" s="28" t="s">
        <v>1499</v>
      </c>
      <c r="AS42" s="29" t="s">
        <v>2223</v>
      </c>
      <c r="AU42" s="26">
        <v>1703</v>
      </c>
      <c r="AV42" s="30">
        <v>35</v>
      </c>
      <c r="AW42" s="28" t="s">
        <v>63</v>
      </c>
      <c r="AX42" s="29" t="s">
        <v>63</v>
      </c>
      <c r="AZ42" s="26">
        <v>1706</v>
      </c>
      <c r="BA42" s="27">
        <v>35</v>
      </c>
      <c r="BB42" s="28" t="s">
        <v>1499</v>
      </c>
      <c r="BC42" s="29" t="s">
        <v>1936</v>
      </c>
      <c r="BE42" s="26">
        <v>1709</v>
      </c>
      <c r="BF42" s="27">
        <v>35</v>
      </c>
      <c r="BG42" s="28" t="s">
        <v>63</v>
      </c>
      <c r="BH42" s="29" t="s">
        <v>63</v>
      </c>
    </row>
    <row r="43" spans="1:61">
      <c r="A43" s="9"/>
      <c r="B43" s="26">
        <v>1604</v>
      </c>
      <c r="C43" s="30">
        <v>36</v>
      </c>
      <c r="D43" s="28" t="s">
        <v>1499</v>
      </c>
      <c r="E43" s="29" t="s">
        <v>1967</v>
      </c>
      <c r="G43" s="26">
        <v>1607</v>
      </c>
      <c r="H43" s="27">
        <v>36</v>
      </c>
      <c r="I43" s="28" t="s">
        <v>63</v>
      </c>
      <c r="J43" s="29" t="s">
        <v>63</v>
      </c>
      <c r="L43" s="26">
        <v>1506</v>
      </c>
      <c r="M43" s="27">
        <v>36</v>
      </c>
      <c r="N43" s="28" t="s">
        <v>63</v>
      </c>
      <c r="O43" s="29" t="s">
        <v>63</v>
      </c>
      <c r="Q43" s="26">
        <v>1509</v>
      </c>
      <c r="R43" s="30">
        <v>36</v>
      </c>
      <c r="S43" s="28" t="s">
        <v>1499</v>
      </c>
      <c r="T43" s="29" t="s">
        <v>1869</v>
      </c>
      <c r="V43" s="26">
        <v>1503</v>
      </c>
      <c r="W43" s="30">
        <v>36</v>
      </c>
      <c r="X43" s="28" t="s">
        <v>63</v>
      </c>
      <c r="Y43" s="29" t="s">
        <v>63</v>
      </c>
      <c r="AA43" s="26">
        <v>1801</v>
      </c>
      <c r="AB43" s="30">
        <v>36</v>
      </c>
      <c r="AC43" s="28" t="s">
        <v>1499</v>
      </c>
      <c r="AD43" s="29" t="s">
        <v>2437</v>
      </c>
      <c r="AF43" s="26">
        <v>1804</v>
      </c>
      <c r="AG43" s="27">
        <v>36</v>
      </c>
      <c r="AH43" s="28" t="s">
        <v>1499</v>
      </c>
      <c r="AI43" s="29" t="s">
        <v>2131</v>
      </c>
      <c r="AK43" s="26">
        <v>1807</v>
      </c>
      <c r="AL43" s="27">
        <v>36</v>
      </c>
      <c r="AM43" s="28" t="s">
        <v>63</v>
      </c>
      <c r="AN43" s="29" t="s">
        <v>63</v>
      </c>
      <c r="AP43" s="26">
        <v>1601</v>
      </c>
      <c r="AQ43" s="27">
        <v>36</v>
      </c>
      <c r="AR43" s="28" t="s">
        <v>1499</v>
      </c>
      <c r="AS43" s="29" t="s">
        <v>2217</v>
      </c>
      <c r="AU43" s="26">
        <v>1703</v>
      </c>
      <c r="AV43" s="30">
        <v>36</v>
      </c>
      <c r="AW43" s="28" t="s">
        <v>1499</v>
      </c>
      <c r="AX43" s="29" t="s">
        <v>2285</v>
      </c>
      <c r="AZ43" s="26">
        <v>1706</v>
      </c>
      <c r="BA43" s="27">
        <v>36</v>
      </c>
      <c r="BB43" s="28" t="s">
        <v>1499</v>
      </c>
      <c r="BC43" s="29" t="s">
        <v>1967</v>
      </c>
      <c r="BE43" s="26">
        <v>1709</v>
      </c>
      <c r="BF43" s="27">
        <v>36</v>
      </c>
      <c r="BG43" s="28" t="s">
        <v>63</v>
      </c>
      <c r="BH43" s="29" t="s">
        <v>63</v>
      </c>
    </row>
    <row r="44" spans="1:61">
      <c r="A44" s="9"/>
      <c r="B44" s="26">
        <v>1604</v>
      </c>
      <c r="C44" s="30">
        <v>37</v>
      </c>
      <c r="D44" s="28" t="s">
        <v>1499</v>
      </c>
      <c r="E44" s="29" t="s">
        <v>1575</v>
      </c>
      <c r="G44" s="26">
        <v>1607</v>
      </c>
      <c r="H44" s="27">
        <v>37</v>
      </c>
      <c r="I44" s="28" t="s">
        <v>63</v>
      </c>
      <c r="J44" s="29" t="s">
        <v>63</v>
      </c>
      <c r="L44" s="26">
        <v>1506</v>
      </c>
      <c r="M44" s="27">
        <v>37</v>
      </c>
      <c r="N44" s="28" t="s">
        <v>63</v>
      </c>
      <c r="O44" s="29" t="s">
        <v>63</v>
      </c>
      <c r="Q44" s="26">
        <v>1509</v>
      </c>
      <c r="R44" s="30">
        <v>37</v>
      </c>
      <c r="S44" s="28" t="s">
        <v>1499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1499</v>
      </c>
      <c r="AD44" s="29" t="s">
        <v>1912</v>
      </c>
      <c r="AF44" s="26">
        <v>1804</v>
      </c>
      <c r="AG44" s="27">
        <v>37</v>
      </c>
      <c r="AH44" s="28" t="s">
        <v>63</v>
      </c>
      <c r="AI44" s="29" t="s">
        <v>63</v>
      </c>
      <c r="AK44" s="26">
        <v>1807</v>
      </c>
      <c r="AL44" s="27">
        <v>37</v>
      </c>
      <c r="AM44" s="28" t="s">
        <v>491</v>
      </c>
      <c r="AN44" s="29" t="s">
        <v>2835</v>
      </c>
      <c r="AP44" s="26">
        <v>1601</v>
      </c>
      <c r="AQ44" s="27">
        <v>37</v>
      </c>
      <c r="AR44" s="28" t="s">
        <v>1499</v>
      </c>
      <c r="AS44" s="29" t="s">
        <v>2205</v>
      </c>
      <c r="AU44" s="26">
        <v>1703</v>
      </c>
      <c r="AV44" s="30">
        <v>37</v>
      </c>
      <c r="AW44" s="28" t="s">
        <v>63</v>
      </c>
      <c r="AX44" s="29" t="s">
        <v>63</v>
      </c>
      <c r="AZ44" s="26">
        <v>1706</v>
      </c>
      <c r="BA44" s="27">
        <v>37</v>
      </c>
      <c r="BB44" s="28" t="s">
        <v>63</v>
      </c>
      <c r="BC44" s="29" t="s">
        <v>63</v>
      </c>
      <c r="BE44" s="26">
        <v>1709</v>
      </c>
      <c r="BF44" s="27">
        <v>37</v>
      </c>
      <c r="BG44" s="28" t="s">
        <v>63</v>
      </c>
      <c r="BH44" s="29" t="s">
        <v>63</v>
      </c>
    </row>
    <row r="45" spans="1:61">
      <c r="A45" s="9"/>
      <c r="B45" s="26">
        <v>1604</v>
      </c>
      <c r="C45" s="30">
        <v>38</v>
      </c>
      <c r="D45" s="28" t="s">
        <v>1499</v>
      </c>
      <c r="E45" s="29" t="s">
        <v>1544</v>
      </c>
      <c r="G45" s="26">
        <v>1607</v>
      </c>
      <c r="H45" s="27">
        <v>38</v>
      </c>
      <c r="I45" s="28" t="s">
        <v>63</v>
      </c>
      <c r="J45" s="29" t="s">
        <v>63</v>
      </c>
      <c r="L45" s="26">
        <v>1506</v>
      </c>
      <c r="M45" s="27">
        <v>38</v>
      </c>
      <c r="N45" s="28" t="s">
        <v>63</v>
      </c>
      <c r="O45" s="29" t="s">
        <v>63</v>
      </c>
      <c r="Q45" s="26">
        <v>1509</v>
      </c>
      <c r="R45" s="30">
        <v>38</v>
      </c>
      <c r="S45" s="28" t="s">
        <v>1499</v>
      </c>
      <c r="T45" s="29" t="s">
        <v>1838</v>
      </c>
      <c r="V45" s="26">
        <v>1503</v>
      </c>
      <c r="W45" s="30">
        <v>38</v>
      </c>
      <c r="X45" s="28" t="s">
        <v>63</v>
      </c>
      <c r="Y45" s="29" t="s">
        <v>63</v>
      </c>
      <c r="AA45" s="26">
        <v>1801</v>
      </c>
      <c r="AB45" s="30">
        <v>38</v>
      </c>
      <c r="AC45" s="28" t="s">
        <v>1499</v>
      </c>
      <c r="AD45" s="29" t="s">
        <v>1918</v>
      </c>
      <c r="AF45" s="26">
        <v>1804</v>
      </c>
      <c r="AG45" s="27">
        <v>38</v>
      </c>
      <c r="AH45" s="28" t="s">
        <v>63</v>
      </c>
      <c r="AI45" s="29" t="s">
        <v>63</v>
      </c>
      <c r="AK45" s="26">
        <v>1807</v>
      </c>
      <c r="AL45" s="27">
        <v>38</v>
      </c>
      <c r="AM45" s="28" t="s">
        <v>63</v>
      </c>
      <c r="AN45" s="29" t="s">
        <v>63</v>
      </c>
      <c r="AP45" s="26">
        <v>1601</v>
      </c>
      <c r="AQ45" s="27">
        <v>38</v>
      </c>
      <c r="AR45" s="28" t="s">
        <v>1499</v>
      </c>
      <c r="AS45" s="29" t="s">
        <v>2199</v>
      </c>
      <c r="AU45" s="26">
        <v>1703</v>
      </c>
      <c r="AV45" s="30">
        <v>38</v>
      </c>
      <c r="AW45" s="28" t="s">
        <v>1499</v>
      </c>
      <c r="AX45" s="29" t="s">
        <v>2396</v>
      </c>
      <c r="AZ45" s="26">
        <v>1706</v>
      </c>
      <c r="BA45" s="27">
        <v>38</v>
      </c>
      <c r="BB45" s="28" t="s">
        <v>63</v>
      </c>
      <c r="BC45" s="29" t="s">
        <v>63</v>
      </c>
      <c r="BE45" s="26">
        <v>1709</v>
      </c>
      <c r="BF45" s="27">
        <v>38</v>
      </c>
      <c r="BG45" s="28" t="s">
        <v>63</v>
      </c>
      <c r="BH45" s="29" t="s">
        <v>63</v>
      </c>
    </row>
    <row r="46" spans="1:61">
      <c r="A46" s="9"/>
      <c r="B46" s="26">
        <v>1604</v>
      </c>
      <c r="C46" s="30">
        <v>39</v>
      </c>
      <c r="D46" s="28" t="s">
        <v>63</v>
      </c>
      <c r="E46" s="29" t="s">
        <v>63</v>
      </c>
      <c r="G46" s="26">
        <v>1607</v>
      </c>
      <c r="H46" s="27">
        <v>39</v>
      </c>
      <c r="I46" s="28" t="s">
        <v>63</v>
      </c>
      <c r="J46" s="29" t="s">
        <v>63</v>
      </c>
      <c r="L46" s="26">
        <v>1506</v>
      </c>
      <c r="M46" s="27">
        <v>39</v>
      </c>
      <c r="N46" s="28" t="s">
        <v>63</v>
      </c>
      <c r="O46" s="29" t="s">
        <v>63</v>
      </c>
      <c r="Q46" s="26">
        <v>1509</v>
      </c>
      <c r="R46" s="30">
        <v>39</v>
      </c>
      <c r="S46" s="28" t="s">
        <v>1499</v>
      </c>
      <c r="T46" s="29" t="s">
        <v>2174</v>
      </c>
      <c r="V46" s="26">
        <v>1503</v>
      </c>
      <c r="W46" s="30">
        <v>39</v>
      </c>
      <c r="X46" s="28" t="s">
        <v>63</v>
      </c>
      <c r="Y46" s="29" t="s">
        <v>63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63</v>
      </c>
      <c r="AI46" s="29" t="s">
        <v>63</v>
      </c>
      <c r="AK46" s="26">
        <v>1807</v>
      </c>
      <c r="AL46" s="27">
        <v>39</v>
      </c>
      <c r="AM46" s="28" t="s">
        <v>63</v>
      </c>
      <c r="AN46" s="29" t="s">
        <v>63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63</v>
      </c>
      <c r="AX46" s="29" t="s">
        <v>63</v>
      </c>
      <c r="AZ46" s="26">
        <v>1706</v>
      </c>
      <c r="BA46" s="27">
        <v>39</v>
      </c>
      <c r="BB46" s="28" t="s">
        <v>63</v>
      </c>
      <c r="BC46" s="29" t="s">
        <v>63</v>
      </c>
      <c r="BE46" s="26">
        <v>1709</v>
      </c>
      <c r="BF46" s="27">
        <v>39</v>
      </c>
      <c r="BG46" s="28" t="s">
        <v>491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63</v>
      </c>
      <c r="E47" s="29" t="s">
        <v>63</v>
      </c>
      <c r="G47" s="26">
        <v>1607</v>
      </c>
      <c r="H47" s="27">
        <v>40</v>
      </c>
      <c r="I47" s="28" t="s">
        <v>63</v>
      </c>
      <c r="J47" s="29" t="s">
        <v>63</v>
      </c>
      <c r="L47" s="26">
        <v>1506</v>
      </c>
      <c r="M47" s="27">
        <v>40</v>
      </c>
      <c r="N47" s="28" t="s">
        <v>63</v>
      </c>
      <c r="O47" s="29" t="s">
        <v>63</v>
      </c>
      <c r="Q47" s="26">
        <v>1509</v>
      </c>
      <c r="R47" s="30">
        <v>40</v>
      </c>
      <c r="S47" s="28" t="s">
        <v>1499</v>
      </c>
      <c r="T47" s="29" t="s">
        <v>2168</v>
      </c>
      <c r="V47" s="26">
        <v>1503</v>
      </c>
      <c r="W47" s="30">
        <v>40</v>
      </c>
      <c r="X47" s="28" t="s">
        <v>63</v>
      </c>
      <c r="Y47" s="29" t="s">
        <v>63</v>
      </c>
      <c r="AA47" s="26">
        <v>1801</v>
      </c>
      <c r="AB47" s="30">
        <v>40</v>
      </c>
      <c r="AC47" s="28" t="s">
        <v>63</v>
      </c>
      <c r="AD47" s="29" t="s">
        <v>63</v>
      </c>
      <c r="AF47" s="26">
        <v>1804</v>
      </c>
      <c r="AG47" s="27">
        <v>40</v>
      </c>
      <c r="AH47" s="28" t="s">
        <v>63</v>
      </c>
      <c r="AI47" s="29" t="s">
        <v>63</v>
      </c>
      <c r="AK47" s="26">
        <v>1807</v>
      </c>
      <c r="AL47" s="27">
        <v>40</v>
      </c>
      <c r="AM47" s="28" t="s">
        <v>63</v>
      </c>
      <c r="AN47" s="29" t="s">
        <v>63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63</v>
      </c>
      <c r="AX47" s="29" t="s">
        <v>63</v>
      </c>
      <c r="AZ47" s="26">
        <v>1706</v>
      </c>
      <c r="BA47" s="27">
        <v>40</v>
      </c>
      <c r="BB47" s="28" t="s">
        <v>63</v>
      </c>
      <c r="BC47" s="29" t="s">
        <v>63</v>
      </c>
      <c r="BE47" s="26">
        <v>1709</v>
      </c>
      <c r="BF47" s="27">
        <v>40</v>
      </c>
      <c r="BG47" s="28" t="s">
        <v>491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63</v>
      </c>
      <c r="E48" s="29" t="s">
        <v>63</v>
      </c>
      <c r="G48" s="26">
        <v>1608</v>
      </c>
      <c r="H48" s="27">
        <v>41</v>
      </c>
      <c r="I48" s="28" t="s">
        <v>1499</v>
      </c>
      <c r="J48" s="29" t="s">
        <v>2150</v>
      </c>
      <c r="L48" s="26">
        <v>1505</v>
      </c>
      <c r="M48" s="27">
        <v>41</v>
      </c>
      <c r="N48" s="28" t="s">
        <v>63</v>
      </c>
      <c r="O48" s="29" t="s">
        <v>63</v>
      </c>
      <c r="Q48" s="26">
        <v>1508</v>
      </c>
      <c r="R48" s="30">
        <v>41</v>
      </c>
      <c r="S48" s="28" t="s">
        <v>63</v>
      </c>
      <c r="T48" s="29" t="s">
        <v>63</v>
      </c>
      <c r="V48" s="26">
        <v>1502</v>
      </c>
      <c r="W48" s="30">
        <v>41</v>
      </c>
      <c r="X48" s="28" t="s">
        <v>63</v>
      </c>
      <c r="Y48" s="29" t="s">
        <v>63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1499</v>
      </c>
      <c r="AI48" s="29" t="s">
        <v>1851</v>
      </c>
      <c r="AK48" s="26">
        <v>1808</v>
      </c>
      <c r="AL48" s="27">
        <v>41</v>
      </c>
      <c r="AM48" s="28" t="s">
        <v>63</v>
      </c>
      <c r="AN48" s="29" t="s">
        <v>63</v>
      </c>
      <c r="AP48" s="26">
        <v>1602</v>
      </c>
      <c r="AQ48" s="27">
        <v>41</v>
      </c>
      <c r="AR48" s="28" t="s">
        <v>63</v>
      </c>
      <c r="AS48" s="29" t="s">
        <v>63</v>
      </c>
      <c r="AU48" s="26">
        <v>1702</v>
      </c>
      <c r="AV48" s="30">
        <v>41</v>
      </c>
      <c r="AW48" s="28" t="s">
        <v>63</v>
      </c>
      <c r="AX48" s="29" t="s">
        <v>63</v>
      </c>
      <c r="AZ48" s="26">
        <v>1705</v>
      </c>
      <c r="BA48" s="27">
        <v>41</v>
      </c>
      <c r="BB48" s="28" t="s">
        <v>1499</v>
      </c>
      <c r="BC48" s="29" t="s">
        <v>2144</v>
      </c>
      <c r="BE48" s="26">
        <v>1708</v>
      </c>
      <c r="BF48" s="27">
        <v>41</v>
      </c>
      <c r="BG48" s="28" t="s">
        <v>63</v>
      </c>
      <c r="BH48" s="29" t="s">
        <v>63</v>
      </c>
    </row>
    <row r="49" spans="1:61">
      <c r="A49" s="9"/>
      <c r="B49" s="26">
        <v>1605</v>
      </c>
      <c r="C49" s="30">
        <v>42</v>
      </c>
      <c r="D49" s="28" t="s">
        <v>63</v>
      </c>
      <c r="E49" s="29" t="s">
        <v>63</v>
      </c>
      <c r="G49" s="26">
        <v>1608</v>
      </c>
      <c r="H49" s="27">
        <v>42</v>
      </c>
      <c r="I49" s="28" t="s">
        <v>1499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63</v>
      </c>
      <c r="T49" s="29" t="s">
        <v>63</v>
      </c>
      <c r="V49" s="26">
        <v>1502</v>
      </c>
      <c r="W49" s="30">
        <v>42</v>
      </c>
      <c r="X49" s="28" t="s">
        <v>63</v>
      </c>
      <c r="Y49" s="29" t="s">
        <v>63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63</v>
      </c>
      <c r="AI49" s="29" t="s">
        <v>63</v>
      </c>
      <c r="AK49" s="26">
        <v>1808</v>
      </c>
      <c r="AL49" s="27">
        <v>42</v>
      </c>
      <c r="AM49" s="28" t="s">
        <v>63</v>
      </c>
      <c r="AN49" s="29" t="s">
        <v>63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1499</v>
      </c>
      <c r="BC49" s="29" t="s">
        <v>2150</v>
      </c>
      <c r="BE49" s="26">
        <v>1708</v>
      </c>
      <c r="BF49" s="27">
        <v>42</v>
      </c>
      <c r="BG49" s="28" t="s">
        <v>63</v>
      </c>
      <c r="BH49" s="29" t="s">
        <v>63</v>
      </c>
    </row>
    <row r="50" spans="1:61">
      <c r="A50" s="9"/>
      <c r="B50" s="26">
        <v>1605</v>
      </c>
      <c r="C50" s="30">
        <v>43</v>
      </c>
      <c r="D50" s="28" t="s">
        <v>63</v>
      </c>
      <c r="E50" s="29" t="s">
        <v>63</v>
      </c>
      <c r="G50" s="26">
        <v>1608</v>
      </c>
      <c r="H50" s="27">
        <v>43</v>
      </c>
      <c r="I50" s="28" t="s">
        <v>1499</v>
      </c>
      <c r="J50" s="29" t="s">
        <v>2144</v>
      </c>
      <c r="L50" s="26">
        <v>1505</v>
      </c>
      <c r="M50" s="27">
        <v>43</v>
      </c>
      <c r="N50" s="28" t="s">
        <v>63</v>
      </c>
      <c r="O50" s="29" t="s">
        <v>63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63</v>
      </c>
      <c r="Y50" s="29" t="s">
        <v>63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1499</v>
      </c>
      <c r="AI50" s="29" t="s">
        <v>1838</v>
      </c>
      <c r="AK50" s="26">
        <v>1808</v>
      </c>
      <c r="AL50" s="27">
        <v>43</v>
      </c>
      <c r="AM50" s="28" t="s">
        <v>63</v>
      </c>
      <c r="AN50" s="29" t="s">
        <v>63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63</v>
      </c>
      <c r="AX50" s="29" t="s">
        <v>63</v>
      </c>
      <c r="AZ50" s="26">
        <v>1705</v>
      </c>
      <c r="BA50" s="27">
        <v>43</v>
      </c>
      <c r="BB50" s="28" t="s">
        <v>63</v>
      </c>
      <c r="BC50" s="29" t="s">
        <v>63</v>
      </c>
      <c r="BE50" s="26">
        <v>1708</v>
      </c>
      <c r="BF50" s="27">
        <v>43</v>
      </c>
      <c r="BG50" s="28" t="s">
        <v>63</v>
      </c>
      <c r="BH50" s="29" t="s">
        <v>63</v>
      </c>
    </row>
    <row r="51" spans="1:61">
      <c r="A51" s="9"/>
      <c r="B51" s="26">
        <v>1605</v>
      </c>
      <c r="C51" s="30">
        <v>44</v>
      </c>
      <c r="D51" s="28" t="s">
        <v>63</v>
      </c>
      <c r="E51" s="29" t="s">
        <v>63</v>
      </c>
      <c r="G51" s="26">
        <v>1608</v>
      </c>
      <c r="H51" s="27">
        <v>44</v>
      </c>
      <c r="I51" s="28" t="s">
        <v>1499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63</v>
      </c>
      <c r="T51" s="29" t="s">
        <v>63</v>
      </c>
      <c r="V51" s="26">
        <v>1502</v>
      </c>
      <c r="W51" s="30">
        <v>44</v>
      </c>
      <c r="X51" s="28" t="s">
        <v>63</v>
      </c>
      <c r="Y51" s="29" t="s">
        <v>63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63</v>
      </c>
      <c r="AI51" s="29" t="s">
        <v>63</v>
      </c>
      <c r="AK51" s="26">
        <v>1808</v>
      </c>
      <c r="AL51" s="27">
        <v>44</v>
      </c>
      <c r="AM51" s="28" t="s">
        <v>63</v>
      </c>
      <c r="AN51" s="29" t="s">
        <v>63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63</v>
      </c>
      <c r="BC51" s="29" t="s">
        <v>63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1499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63</v>
      </c>
      <c r="O52" s="29" t="s">
        <v>63</v>
      </c>
      <c r="Q52" s="26">
        <v>1508</v>
      </c>
      <c r="R52" s="30">
        <v>45</v>
      </c>
      <c r="S52" s="28" t="s">
        <v>63</v>
      </c>
      <c r="T52" s="29" t="s">
        <v>63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63</v>
      </c>
      <c r="AD52" s="29" t="s">
        <v>63</v>
      </c>
      <c r="AF52" s="26">
        <v>1805</v>
      </c>
      <c r="AG52" s="27">
        <v>45</v>
      </c>
      <c r="AH52" s="28" t="s">
        <v>1499</v>
      </c>
      <c r="AI52" s="29" t="s">
        <v>1869</v>
      </c>
      <c r="AK52" s="26">
        <v>1808</v>
      </c>
      <c r="AL52" s="27">
        <v>45</v>
      </c>
      <c r="AM52" s="28" t="s">
        <v>63</v>
      </c>
      <c r="AN52" s="29" t="s">
        <v>63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1499</v>
      </c>
      <c r="AX52" s="29" t="s">
        <v>1661</v>
      </c>
      <c r="AZ52" s="26">
        <v>1705</v>
      </c>
      <c r="BA52" s="27">
        <v>45</v>
      </c>
      <c r="BB52" s="28" t="s">
        <v>1499</v>
      </c>
      <c r="BC52" s="29" t="s">
        <v>2443</v>
      </c>
      <c r="BE52" s="26">
        <v>1708</v>
      </c>
      <c r="BF52" s="27">
        <v>45</v>
      </c>
      <c r="BG52" s="28" t="s">
        <v>63</v>
      </c>
      <c r="BH52" s="29" t="s">
        <v>63</v>
      </c>
    </row>
    <row r="53" spans="1:61">
      <c r="A53" s="9"/>
      <c r="B53" s="26">
        <v>1605</v>
      </c>
      <c r="C53" s="30">
        <v>46</v>
      </c>
      <c r="D53" s="28" t="s">
        <v>63</v>
      </c>
      <c r="E53" s="29" t="s">
        <v>63</v>
      </c>
      <c r="G53" s="26">
        <v>1608</v>
      </c>
      <c r="H53" s="27">
        <v>46</v>
      </c>
      <c r="I53" s="28" t="s">
        <v>1499</v>
      </c>
      <c r="J53" s="29" t="s">
        <v>1826</v>
      </c>
      <c r="L53" s="26">
        <v>1505</v>
      </c>
      <c r="M53" s="27">
        <v>46</v>
      </c>
      <c r="N53" s="28" t="s">
        <v>491</v>
      </c>
      <c r="O53" s="29" t="s">
        <v>2787</v>
      </c>
      <c r="Q53" s="26">
        <v>1508</v>
      </c>
      <c r="R53" s="30">
        <v>46</v>
      </c>
      <c r="S53" s="28" t="s">
        <v>63</v>
      </c>
      <c r="T53" s="29" t="s">
        <v>63</v>
      </c>
      <c r="V53" s="26">
        <v>1502</v>
      </c>
      <c r="W53" s="30">
        <v>46</v>
      </c>
      <c r="X53" s="28" t="s">
        <v>63</v>
      </c>
      <c r="Y53" s="29" t="s">
        <v>63</v>
      </c>
      <c r="AA53" s="26">
        <v>1802</v>
      </c>
      <c r="AB53" s="30">
        <v>46</v>
      </c>
      <c r="AC53" s="28" t="s">
        <v>63</v>
      </c>
      <c r="AD53" s="29" t="s">
        <v>63</v>
      </c>
      <c r="AF53" s="26">
        <v>1805</v>
      </c>
      <c r="AG53" s="27">
        <v>46</v>
      </c>
      <c r="AH53" s="28" t="s">
        <v>63</v>
      </c>
      <c r="AI53" s="29" t="s">
        <v>63</v>
      </c>
      <c r="AK53" s="26">
        <v>1808</v>
      </c>
      <c r="AL53" s="27">
        <v>46</v>
      </c>
      <c r="AM53" s="28" t="s">
        <v>63</v>
      </c>
      <c r="AN53" s="29" t="s">
        <v>63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1499</v>
      </c>
      <c r="AX53" s="29" t="s">
        <v>2299</v>
      </c>
      <c r="AZ53" s="26">
        <v>1705</v>
      </c>
      <c r="BA53" s="27">
        <v>46</v>
      </c>
      <c r="BB53" s="28" t="s">
        <v>63</v>
      </c>
      <c r="BC53" s="29" t="s">
        <v>63</v>
      </c>
      <c r="BE53" s="26">
        <v>1708</v>
      </c>
      <c r="BF53" s="27">
        <v>46</v>
      </c>
      <c r="BG53" s="28" t="s">
        <v>63</v>
      </c>
      <c r="BH53" s="29" t="s">
        <v>63</v>
      </c>
    </row>
    <row r="54" spans="1:61">
      <c r="A54" s="9"/>
      <c r="B54" s="26">
        <v>1605</v>
      </c>
      <c r="C54" s="30">
        <v>47</v>
      </c>
      <c r="D54" s="28" t="s">
        <v>1499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63</v>
      </c>
      <c r="O54" s="29" t="s">
        <v>63</v>
      </c>
      <c r="Q54" s="26">
        <v>1508</v>
      </c>
      <c r="R54" s="30">
        <v>47</v>
      </c>
      <c r="S54" s="28" t="s">
        <v>63</v>
      </c>
      <c r="T54" s="29" t="s">
        <v>63</v>
      </c>
      <c r="V54" s="26">
        <v>1502</v>
      </c>
      <c r="W54" s="30">
        <v>47</v>
      </c>
      <c r="X54" s="28" t="s">
        <v>491</v>
      </c>
      <c r="Y54" s="29" t="s">
        <v>2758</v>
      </c>
      <c r="AA54" s="26">
        <v>1802</v>
      </c>
      <c r="AB54" s="30">
        <v>47</v>
      </c>
      <c r="AC54" s="28" t="s">
        <v>1499</v>
      </c>
      <c r="AD54" s="29" t="s">
        <v>1661</v>
      </c>
      <c r="AF54" s="26">
        <v>1805</v>
      </c>
      <c r="AG54" s="27">
        <v>47</v>
      </c>
      <c r="AH54" s="28" t="s">
        <v>1499</v>
      </c>
      <c r="AI54" s="29" t="s">
        <v>1881</v>
      </c>
      <c r="AK54" s="26">
        <v>1808</v>
      </c>
      <c r="AL54" s="27">
        <v>47</v>
      </c>
      <c r="AM54" s="28" t="s">
        <v>63</v>
      </c>
      <c r="AN54" s="29" t="s">
        <v>63</v>
      </c>
      <c r="AP54" s="26">
        <v>1602</v>
      </c>
      <c r="AQ54" s="27">
        <v>47</v>
      </c>
      <c r="AR54" s="28" t="s">
        <v>1499</v>
      </c>
      <c r="AS54" s="29" t="s">
        <v>1881</v>
      </c>
      <c r="AU54" s="26">
        <v>1702</v>
      </c>
      <c r="AV54" s="30">
        <v>47</v>
      </c>
      <c r="AW54" s="28" t="s">
        <v>1499</v>
      </c>
      <c r="AX54" s="29" t="s">
        <v>1679</v>
      </c>
      <c r="AZ54" s="26">
        <v>1705</v>
      </c>
      <c r="BA54" s="27">
        <v>47</v>
      </c>
      <c r="BB54" s="28" t="s">
        <v>1499</v>
      </c>
      <c r="BC54" s="29" t="s">
        <v>2341</v>
      </c>
      <c r="BE54" s="26">
        <v>1708</v>
      </c>
      <c r="BF54" s="27">
        <v>47</v>
      </c>
      <c r="BG54" s="28" t="s">
        <v>63</v>
      </c>
      <c r="BH54" s="29" t="s">
        <v>63</v>
      </c>
    </row>
    <row r="55" spans="1:61" ht="15" thickBot="1">
      <c r="A55" s="9"/>
      <c r="B55" s="31">
        <v>1605</v>
      </c>
      <c r="C55" s="36">
        <v>48</v>
      </c>
      <c r="D55" s="33" t="s">
        <v>63</v>
      </c>
      <c r="E55" s="34" t="s">
        <v>63</v>
      </c>
      <c r="F55" s="35"/>
      <c r="G55" s="31">
        <v>1608</v>
      </c>
      <c r="H55" s="32">
        <v>48</v>
      </c>
      <c r="I55" s="33" t="s">
        <v>1499</v>
      </c>
      <c r="J55" s="34" t="s">
        <v>1789</v>
      </c>
      <c r="K55" s="35"/>
      <c r="L55" s="31">
        <v>1505</v>
      </c>
      <c r="M55" s="32">
        <v>48</v>
      </c>
      <c r="N55" s="33" t="s">
        <v>491</v>
      </c>
      <c r="O55" s="34" t="s">
        <v>2815</v>
      </c>
      <c r="P55" s="35"/>
      <c r="Q55" s="31">
        <v>1508</v>
      </c>
      <c r="R55" s="36">
        <v>48</v>
      </c>
      <c r="S55" s="33" t="s">
        <v>63</v>
      </c>
      <c r="T55" s="34" t="s">
        <v>63</v>
      </c>
      <c r="U55" s="35"/>
      <c r="V55" s="31">
        <v>1502</v>
      </c>
      <c r="W55" s="36">
        <v>48</v>
      </c>
      <c r="X55" s="33" t="s">
        <v>491</v>
      </c>
      <c r="Y55" s="34" t="s">
        <v>2751</v>
      </c>
      <c r="Z55" s="35"/>
      <c r="AA55" s="31">
        <v>1802</v>
      </c>
      <c r="AB55" s="36">
        <v>48</v>
      </c>
      <c r="AC55" s="33" t="s">
        <v>1499</v>
      </c>
      <c r="AD55" s="34" t="s">
        <v>1679</v>
      </c>
      <c r="AE55" s="35"/>
      <c r="AF55" s="31">
        <v>1805</v>
      </c>
      <c r="AG55" s="32">
        <v>48</v>
      </c>
      <c r="AH55" s="33" t="s">
        <v>63</v>
      </c>
      <c r="AI55" s="34" t="s">
        <v>63</v>
      </c>
      <c r="AJ55" s="35"/>
      <c r="AK55" s="31">
        <v>1808</v>
      </c>
      <c r="AL55" s="32">
        <v>48</v>
      </c>
      <c r="AM55" s="33" t="s">
        <v>63</v>
      </c>
      <c r="AN55" s="34" t="s">
        <v>63</v>
      </c>
      <c r="AO55" s="35"/>
      <c r="AP55" s="31">
        <v>1602</v>
      </c>
      <c r="AQ55" s="32">
        <v>48</v>
      </c>
      <c r="AR55" s="33" t="s">
        <v>1499</v>
      </c>
      <c r="AS55" s="34" t="s">
        <v>1869</v>
      </c>
      <c r="AT55" s="35"/>
      <c r="AU55" s="31">
        <v>1702</v>
      </c>
      <c r="AV55" s="36">
        <v>48</v>
      </c>
      <c r="AW55" s="33" t="s">
        <v>1499</v>
      </c>
      <c r="AX55" s="34" t="s">
        <v>10</v>
      </c>
      <c r="AY55" s="35"/>
      <c r="AZ55" s="31">
        <v>1705</v>
      </c>
      <c r="BA55" s="32">
        <v>48</v>
      </c>
      <c r="BB55" s="33" t="s">
        <v>63</v>
      </c>
      <c r="BC55" s="34" t="s">
        <v>63</v>
      </c>
      <c r="BD55" s="35"/>
      <c r="BE55" s="31">
        <v>1708</v>
      </c>
      <c r="BF55" s="32">
        <v>48</v>
      </c>
      <c r="BG55" s="33" t="s">
        <v>63</v>
      </c>
      <c r="BH55" s="34" t="s">
        <v>63</v>
      </c>
      <c r="BI55" s="35"/>
    </row>
    <row r="56" spans="1:61">
      <c r="A56" s="9"/>
      <c r="B56" s="37">
        <v>1605</v>
      </c>
      <c r="C56" s="39">
        <v>49</v>
      </c>
      <c r="D56" s="22" t="s">
        <v>63</v>
      </c>
      <c r="E56" s="23" t="s">
        <v>63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63</v>
      </c>
      <c r="O56" s="23" t="s">
        <v>63</v>
      </c>
      <c r="Q56" s="37">
        <v>1508</v>
      </c>
      <c r="R56" s="39">
        <v>49</v>
      </c>
      <c r="S56" s="22" t="s">
        <v>63</v>
      </c>
      <c r="T56" s="23" t="s">
        <v>63</v>
      </c>
      <c r="V56" s="37">
        <v>1502</v>
      </c>
      <c r="W56" s="39">
        <v>49</v>
      </c>
      <c r="X56" s="22" t="s">
        <v>63</v>
      </c>
      <c r="Y56" s="23" t="s">
        <v>63</v>
      </c>
      <c r="AA56" s="37">
        <v>1802</v>
      </c>
      <c r="AB56" s="39">
        <v>49</v>
      </c>
      <c r="AC56" s="22" t="s">
        <v>63</v>
      </c>
      <c r="AD56" s="23" t="s">
        <v>63</v>
      </c>
      <c r="AF56" s="37">
        <v>1805</v>
      </c>
      <c r="AG56" s="38">
        <v>49</v>
      </c>
      <c r="AH56" s="22" t="s">
        <v>1499</v>
      </c>
      <c r="AI56" s="23" t="s">
        <v>2236</v>
      </c>
      <c r="AK56" s="37">
        <v>1808</v>
      </c>
      <c r="AL56" s="38">
        <v>49</v>
      </c>
      <c r="AM56" s="22" t="s">
        <v>491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1499</v>
      </c>
      <c r="AX56" s="23" t="s">
        <v>1685</v>
      </c>
      <c r="AZ56" s="37">
        <v>1705</v>
      </c>
      <c r="BA56" s="38">
        <v>49</v>
      </c>
      <c r="BB56" s="22" t="s">
        <v>63</v>
      </c>
      <c r="BC56" s="23" t="s">
        <v>63</v>
      </c>
      <c r="BE56" s="37">
        <v>1708</v>
      </c>
      <c r="BF56" s="38">
        <v>49</v>
      </c>
      <c r="BG56" s="22" t="s">
        <v>63</v>
      </c>
      <c r="BH56" s="23" t="s">
        <v>63</v>
      </c>
    </row>
    <row r="57" spans="1:61">
      <c r="A57" s="9"/>
      <c r="B57" s="26">
        <v>1605</v>
      </c>
      <c r="C57" s="30">
        <v>50</v>
      </c>
      <c r="D57" s="28" t="s">
        <v>63</v>
      </c>
      <c r="E57" s="29" t="s">
        <v>63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63</v>
      </c>
      <c r="O57" s="29" t="s">
        <v>63</v>
      </c>
      <c r="Q57" s="26">
        <v>1508</v>
      </c>
      <c r="R57" s="30">
        <v>50</v>
      </c>
      <c r="S57" s="28" t="s">
        <v>63</v>
      </c>
      <c r="T57" s="29" t="s">
        <v>63</v>
      </c>
      <c r="V57" s="26">
        <v>1502</v>
      </c>
      <c r="W57" s="30">
        <v>50</v>
      </c>
      <c r="X57" s="28" t="s">
        <v>63</v>
      </c>
      <c r="Y57" s="29" t="s">
        <v>63</v>
      </c>
      <c r="AA57" s="26">
        <v>1802</v>
      </c>
      <c r="AB57" s="30">
        <v>50</v>
      </c>
      <c r="AC57" s="28" t="s">
        <v>63</v>
      </c>
      <c r="AD57" s="29" t="s">
        <v>63</v>
      </c>
      <c r="AF57" s="26">
        <v>1805</v>
      </c>
      <c r="AG57" s="27">
        <v>50</v>
      </c>
      <c r="AH57" s="28" t="s">
        <v>1499</v>
      </c>
      <c r="AI57" s="29" t="s">
        <v>2272</v>
      </c>
      <c r="AK57" s="26">
        <v>1808</v>
      </c>
      <c r="AL57" s="27">
        <v>50</v>
      </c>
      <c r="AM57" s="28" t="s">
        <v>491</v>
      </c>
      <c r="AN57" s="29" t="s">
        <v>2794</v>
      </c>
      <c r="AP57" s="26">
        <v>1602</v>
      </c>
      <c r="AQ57" s="27">
        <v>50</v>
      </c>
      <c r="AR57" s="28" t="s">
        <v>1499</v>
      </c>
      <c r="AS57" s="29" t="s">
        <v>1838</v>
      </c>
      <c r="AU57" s="26">
        <v>1702</v>
      </c>
      <c r="AV57" s="30">
        <v>50</v>
      </c>
      <c r="AW57" s="28" t="s">
        <v>1499</v>
      </c>
      <c r="AX57" s="29" t="s">
        <v>1655</v>
      </c>
      <c r="AZ57" s="26">
        <v>1705</v>
      </c>
      <c r="BA57" s="27">
        <v>50</v>
      </c>
      <c r="BB57" s="28" t="s">
        <v>63</v>
      </c>
      <c r="BC57" s="29" t="s">
        <v>63</v>
      </c>
      <c r="BE57" s="26">
        <v>1708</v>
      </c>
      <c r="BF57" s="27">
        <v>50</v>
      </c>
      <c r="BG57" s="28" t="s">
        <v>63</v>
      </c>
      <c r="BH57" s="29" t="s">
        <v>63</v>
      </c>
    </row>
    <row r="58" spans="1:61">
      <c r="A58" s="9"/>
      <c r="B58" s="26">
        <v>1605</v>
      </c>
      <c r="C58" s="30">
        <v>51</v>
      </c>
      <c r="D58" s="28" t="s">
        <v>63</v>
      </c>
      <c r="E58" s="29" t="s">
        <v>63</v>
      </c>
      <c r="G58" s="26">
        <v>1608</v>
      </c>
      <c r="H58" s="27">
        <v>51</v>
      </c>
      <c r="I58" s="28" t="s">
        <v>63</v>
      </c>
      <c r="J58" s="29" t="s">
        <v>63</v>
      </c>
      <c r="L58" s="26">
        <v>1505</v>
      </c>
      <c r="M58" s="27">
        <v>51</v>
      </c>
      <c r="N58" s="28" t="s">
        <v>491</v>
      </c>
      <c r="O58" s="29" t="s">
        <v>2835</v>
      </c>
      <c r="Q58" s="26">
        <v>1508</v>
      </c>
      <c r="R58" s="30">
        <v>51</v>
      </c>
      <c r="S58" s="28" t="s">
        <v>63</v>
      </c>
      <c r="T58" s="29" t="s">
        <v>63</v>
      </c>
      <c r="V58" s="26">
        <v>1502</v>
      </c>
      <c r="W58" s="30">
        <v>51</v>
      </c>
      <c r="X58" s="28" t="s">
        <v>63</v>
      </c>
      <c r="Y58" s="29" t="s">
        <v>63</v>
      </c>
      <c r="AA58" s="26">
        <v>1802</v>
      </c>
      <c r="AB58" s="30">
        <v>51</v>
      </c>
      <c r="AC58" s="28" t="s">
        <v>63</v>
      </c>
      <c r="AD58" s="29" t="s">
        <v>63</v>
      </c>
      <c r="AF58" s="26">
        <v>1805</v>
      </c>
      <c r="AG58" s="27">
        <v>51</v>
      </c>
      <c r="AH58" s="28" t="s">
        <v>1499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63</v>
      </c>
      <c r="AX58" s="29" t="s">
        <v>63</v>
      </c>
      <c r="AZ58" s="26">
        <v>1705</v>
      </c>
      <c r="BA58" s="27">
        <v>51</v>
      </c>
      <c r="BB58" s="28" t="s">
        <v>63</v>
      </c>
      <c r="BC58" s="29" t="s">
        <v>63</v>
      </c>
      <c r="BE58" s="26">
        <v>1708</v>
      </c>
      <c r="BF58" s="27">
        <v>51</v>
      </c>
      <c r="BG58" s="28" t="s">
        <v>491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63</v>
      </c>
      <c r="E59" s="29" t="s">
        <v>63</v>
      </c>
      <c r="G59" s="26">
        <v>1608</v>
      </c>
      <c r="H59" s="27">
        <v>52</v>
      </c>
      <c r="I59" s="28" t="s">
        <v>63</v>
      </c>
      <c r="J59" s="29" t="s">
        <v>63</v>
      </c>
      <c r="L59" s="26">
        <v>1505</v>
      </c>
      <c r="M59" s="27">
        <v>52</v>
      </c>
      <c r="N59" s="28" t="s">
        <v>491</v>
      </c>
      <c r="O59" s="29" t="s">
        <v>2863</v>
      </c>
      <c r="Q59" s="26">
        <v>1508</v>
      </c>
      <c r="R59" s="30">
        <v>52</v>
      </c>
      <c r="S59" s="28" t="s">
        <v>63</v>
      </c>
      <c r="T59" s="29" t="s">
        <v>63</v>
      </c>
      <c r="V59" s="26">
        <v>1502</v>
      </c>
      <c r="W59" s="30">
        <v>52</v>
      </c>
      <c r="X59" s="28" t="s">
        <v>63</v>
      </c>
      <c r="Y59" s="29" t="s">
        <v>63</v>
      </c>
      <c r="AA59" s="26">
        <v>1802</v>
      </c>
      <c r="AB59" s="30">
        <v>52</v>
      </c>
      <c r="AC59" s="28" t="s">
        <v>63</v>
      </c>
      <c r="AD59" s="29" t="s">
        <v>63</v>
      </c>
      <c r="AF59" s="26">
        <v>1805</v>
      </c>
      <c r="AG59" s="27">
        <v>52</v>
      </c>
      <c r="AH59" s="28" t="s">
        <v>1499</v>
      </c>
      <c r="AI59" s="29" t="s">
        <v>2254</v>
      </c>
      <c r="AK59" s="26">
        <v>1808</v>
      </c>
      <c r="AL59" s="27">
        <v>52</v>
      </c>
      <c r="AM59" s="28" t="s">
        <v>63</v>
      </c>
      <c r="AN59" s="29" t="s">
        <v>63</v>
      </c>
      <c r="AP59" s="26">
        <v>1602</v>
      </c>
      <c r="AQ59" s="27">
        <v>52</v>
      </c>
      <c r="AR59" s="28" t="s">
        <v>1499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63</v>
      </c>
      <c r="BC59" s="29" t="s">
        <v>63</v>
      </c>
      <c r="BE59" s="26">
        <v>1708</v>
      </c>
      <c r="BF59" s="27">
        <v>52</v>
      </c>
      <c r="BG59" s="28" t="s">
        <v>63</v>
      </c>
      <c r="BH59" s="29" t="s">
        <v>63</v>
      </c>
    </row>
    <row r="60" spans="1:61">
      <c r="A60" s="9"/>
      <c r="B60" s="26">
        <v>1605</v>
      </c>
      <c r="C60" s="30">
        <v>53</v>
      </c>
      <c r="D60" s="28" t="s">
        <v>63</v>
      </c>
      <c r="E60" s="29" t="s">
        <v>63</v>
      </c>
      <c r="G60" s="26">
        <v>1608</v>
      </c>
      <c r="H60" s="27">
        <v>53</v>
      </c>
      <c r="I60" s="28" t="s">
        <v>63</v>
      </c>
      <c r="J60" s="29" t="s">
        <v>63</v>
      </c>
      <c r="L60" s="26">
        <v>1505</v>
      </c>
      <c r="M60" s="27">
        <v>53</v>
      </c>
      <c r="N60" s="28" t="s">
        <v>63</v>
      </c>
      <c r="O60" s="29" t="s">
        <v>63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63</v>
      </c>
      <c r="Y60" s="29" t="s">
        <v>63</v>
      </c>
      <c r="AA60" s="26">
        <v>1802</v>
      </c>
      <c r="AB60" s="30">
        <v>53</v>
      </c>
      <c r="AC60" s="28" t="s">
        <v>63</v>
      </c>
      <c r="AD60" s="29" t="s">
        <v>63</v>
      </c>
      <c r="AF60" s="26">
        <v>1805</v>
      </c>
      <c r="AG60" s="27">
        <v>53</v>
      </c>
      <c r="AH60" s="28" t="s">
        <v>1499</v>
      </c>
      <c r="AI60" s="29" t="s">
        <v>2205</v>
      </c>
      <c r="AK60" s="26">
        <v>1808</v>
      </c>
      <c r="AL60" s="27">
        <v>53</v>
      </c>
      <c r="AM60" s="28" t="s">
        <v>63</v>
      </c>
      <c r="AN60" s="29" t="s">
        <v>63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63</v>
      </c>
      <c r="AX60" s="29" t="s">
        <v>63</v>
      </c>
      <c r="AZ60" s="26">
        <v>1705</v>
      </c>
      <c r="BA60" s="27">
        <v>53</v>
      </c>
      <c r="BB60" s="28" t="s">
        <v>63</v>
      </c>
      <c r="BC60" s="29" t="s">
        <v>63</v>
      </c>
      <c r="BE60" s="26">
        <v>1708</v>
      </c>
      <c r="BF60" s="27">
        <v>53</v>
      </c>
      <c r="BG60" s="28" t="s">
        <v>491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63</v>
      </c>
      <c r="E61" s="29" t="s">
        <v>63</v>
      </c>
      <c r="G61" s="26">
        <v>1608</v>
      </c>
      <c r="H61" s="27">
        <v>54</v>
      </c>
      <c r="I61" s="28" t="s">
        <v>63</v>
      </c>
      <c r="J61" s="29" t="s">
        <v>63</v>
      </c>
      <c r="L61" s="26">
        <v>1505</v>
      </c>
      <c r="M61" s="27">
        <v>54</v>
      </c>
      <c r="N61" s="28" t="s">
        <v>63</v>
      </c>
      <c r="O61" s="29" t="s">
        <v>63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63</v>
      </c>
      <c r="Y61" s="29" t="s">
        <v>63</v>
      </c>
      <c r="AA61" s="26">
        <v>1802</v>
      </c>
      <c r="AB61" s="30">
        <v>54</v>
      </c>
      <c r="AC61" s="28" t="s">
        <v>63</v>
      </c>
      <c r="AD61" s="29" t="s">
        <v>63</v>
      </c>
      <c r="AF61" s="26">
        <v>1805</v>
      </c>
      <c r="AG61" s="27">
        <v>54</v>
      </c>
      <c r="AH61" s="28" t="s">
        <v>1499</v>
      </c>
      <c r="AI61" s="29" t="s">
        <v>2199</v>
      </c>
      <c r="AK61" s="26">
        <v>1808</v>
      </c>
      <c r="AL61" s="27">
        <v>54</v>
      </c>
      <c r="AM61" s="28" t="s">
        <v>63</v>
      </c>
      <c r="AN61" s="29" t="s">
        <v>63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63</v>
      </c>
      <c r="BC61" s="29" t="s">
        <v>63</v>
      </c>
      <c r="BE61" s="26">
        <v>1708</v>
      </c>
      <c r="BF61" s="27">
        <v>54</v>
      </c>
      <c r="BG61" s="28" t="s">
        <v>63</v>
      </c>
      <c r="BH61" s="29" t="s">
        <v>63</v>
      </c>
    </row>
    <row r="62" spans="1:61">
      <c r="A62" s="9"/>
      <c r="B62" s="26">
        <v>1605</v>
      </c>
      <c r="C62" s="30">
        <v>55</v>
      </c>
      <c r="D62" s="28" t="s">
        <v>63</v>
      </c>
      <c r="E62" s="29" t="s">
        <v>63</v>
      </c>
      <c r="G62" s="26">
        <v>1608</v>
      </c>
      <c r="H62" s="27">
        <v>55</v>
      </c>
      <c r="I62" s="28" t="s">
        <v>63</v>
      </c>
      <c r="J62" s="29" t="s">
        <v>63</v>
      </c>
      <c r="L62" s="26">
        <v>1505</v>
      </c>
      <c r="M62" s="27">
        <v>55</v>
      </c>
      <c r="N62" s="28" t="s">
        <v>63</v>
      </c>
      <c r="O62" s="29" t="s">
        <v>63</v>
      </c>
      <c r="Q62" s="26">
        <v>1508</v>
      </c>
      <c r="R62" s="30">
        <v>55</v>
      </c>
      <c r="S62" s="28" t="s">
        <v>1499</v>
      </c>
      <c r="T62" s="29" t="s">
        <v>2205</v>
      </c>
      <c r="V62" s="26">
        <v>1502</v>
      </c>
      <c r="W62" s="30">
        <v>55</v>
      </c>
      <c r="X62" s="28" t="s">
        <v>63</v>
      </c>
      <c r="Y62" s="29" t="s">
        <v>63</v>
      </c>
      <c r="AA62" s="26">
        <v>1802</v>
      </c>
      <c r="AB62" s="30">
        <v>55</v>
      </c>
      <c r="AC62" s="28" t="s">
        <v>63</v>
      </c>
      <c r="AD62" s="29" t="s">
        <v>63</v>
      </c>
      <c r="AF62" s="26">
        <v>1805</v>
      </c>
      <c r="AG62" s="27">
        <v>55</v>
      </c>
      <c r="AH62" s="28" t="s">
        <v>63</v>
      </c>
      <c r="AI62" s="29" t="s">
        <v>63</v>
      </c>
      <c r="AK62" s="26">
        <v>1808</v>
      </c>
      <c r="AL62" s="27">
        <v>55</v>
      </c>
      <c r="AM62" s="28" t="s">
        <v>63</v>
      </c>
      <c r="AN62" s="29" t="s">
        <v>63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63</v>
      </c>
      <c r="AX62" s="29" t="s">
        <v>63</v>
      </c>
      <c r="AZ62" s="26">
        <v>1705</v>
      </c>
      <c r="BA62" s="27">
        <v>55</v>
      </c>
      <c r="BB62" s="28" t="s">
        <v>63</v>
      </c>
      <c r="BC62" s="29" t="s">
        <v>63</v>
      </c>
      <c r="BE62" s="26">
        <v>1708</v>
      </c>
      <c r="BF62" s="27">
        <v>55</v>
      </c>
      <c r="BG62" s="28" t="s">
        <v>63</v>
      </c>
      <c r="BH62" s="29" t="s">
        <v>63</v>
      </c>
    </row>
    <row r="63" spans="1:61">
      <c r="A63" s="9"/>
      <c r="B63" s="26">
        <v>1605</v>
      </c>
      <c r="C63" s="30">
        <v>56</v>
      </c>
      <c r="D63" s="28" t="s">
        <v>63</v>
      </c>
      <c r="E63" s="29" t="s">
        <v>63</v>
      </c>
      <c r="G63" s="26">
        <v>1608</v>
      </c>
      <c r="H63" s="27">
        <v>56</v>
      </c>
      <c r="I63" s="28" t="s">
        <v>63</v>
      </c>
      <c r="J63" s="29" t="s">
        <v>63</v>
      </c>
      <c r="L63" s="26">
        <v>1505</v>
      </c>
      <c r="M63" s="27">
        <v>56</v>
      </c>
      <c r="N63" s="28" t="s">
        <v>63</v>
      </c>
      <c r="O63" s="29" t="s">
        <v>63</v>
      </c>
      <c r="Q63" s="26">
        <v>1508</v>
      </c>
      <c r="R63" s="30">
        <v>56</v>
      </c>
      <c r="S63" s="28" t="s">
        <v>1499</v>
      </c>
      <c r="T63" s="29" t="s">
        <v>2473</v>
      </c>
      <c r="V63" s="26">
        <v>1502</v>
      </c>
      <c r="W63" s="30">
        <v>56</v>
      </c>
      <c r="X63" s="28" t="s">
        <v>63</v>
      </c>
      <c r="Y63" s="29" t="s">
        <v>63</v>
      </c>
      <c r="AA63" s="26">
        <v>1802</v>
      </c>
      <c r="AB63" s="30">
        <v>56</v>
      </c>
      <c r="AC63" s="28" t="s">
        <v>63</v>
      </c>
      <c r="AD63" s="29" t="s">
        <v>63</v>
      </c>
      <c r="AF63" s="26">
        <v>1805</v>
      </c>
      <c r="AG63" s="27">
        <v>56</v>
      </c>
      <c r="AH63" s="28" t="s">
        <v>63</v>
      </c>
      <c r="AI63" s="29" t="s">
        <v>63</v>
      </c>
      <c r="AK63" s="26">
        <v>1808</v>
      </c>
      <c r="AL63" s="27">
        <v>56</v>
      </c>
      <c r="AM63" s="28" t="s">
        <v>63</v>
      </c>
      <c r="AN63" s="29" t="s">
        <v>63</v>
      </c>
      <c r="AP63" s="26">
        <v>1602</v>
      </c>
      <c r="AQ63" s="27">
        <v>56</v>
      </c>
      <c r="AR63" s="28" t="s">
        <v>63</v>
      </c>
      <c r="AS63" s="29" t="s">
        <v>63</v>
      </c>
      <c r="AU63" s="26">
        <v>1702</v>
      </c>
      <c r="AV63" s="30">
        <v>56</v>
      </c>
      <c r="AW63" s="28" t="s">
        <v>63</v>
      </c>
      <c r="AX63" s="29" t="s">
        <v>63</v>
      </c>
      <c r="AZ63" s="26">
        <v>1705</v>
      </c>
      <c r="BA63" s="27">
        <v>56</v>
      </c>
      <c r="BB63" s="28" t="s">
        <v>63</v>
      </c>
      <c r="BC63" s="29" t="s">
        <v>63</v>
      </c>
      <c r="BE63" s="26">
        <v>1708</v>
      </c>
      <c r="BF63" s="27">
        <v>56</v>
      </c>
      <c r="BG63" s="28" t="s">
        <v>63</v>
      </c>
      <c r="BH63" s="29" t="s">
        <v>63</v>
      </c>
    </row>
    <row r="64" spans="1:61">
      <c r="A64" s="9"/>
      <c r="B64" s="26">
        <v>1605</v>
      </c>
      <c r="C64" s="30">
        <v>57</v>
      </c>
      <c r="D64" s="28" t="s">
        <v>1499</v>
      </c>
      <c r="E64" s="29" t="s">
        <v>2053</v>
      </c>
      <c r="G64" s="26">
        <v>1608</v>
      </c>
      <c r="H64" s="27">
        <v>57</v>
      </c>
      <c r="I64" s="28" t="s">
        <v>1499</v>
      </c>
      <c r="J64" s="29" t="s">
        <v>1802</v>
      </c>
      <c r="L64" s="26">
        <v>1505</v>
      </c>
      <c r="M64" s="27">
        <v>57</v>
      </c>
      <c r="N64" s="28" t="s">
        <v>63</v>
      </c>
      <c r="O64" s="29" t="s">
        <v>63</v>
      </c>
      <c r="Q64" s="26">
        <v>1508</v>
      </c>
      <c r="R64" s="30">
        <v>57</v>
      </c>
      <c r="S64" s="28" t="s">
        <v>1499</v>
      </c>
      <c r="T64" s="29" t="s">
        <v>2199</v>
      </c>
      <c r="V64" s="26">
        <v>1502</v>
      </c>
      <c r="W64" s="30">
        <v>57</v>
      </c>
      <c r="X64" s="28" t="s">
        <v>63</v>
      </c>
      <c r="Y64" s="29" t="s">
        <v>63</v>
      </c>
      <c r="AA64" s="26">
        <v>1802</v>
      </c>
      <c r="AB64" s="30">
        <v>57</v>
      </c>
      <c r="AC64" s="28" t="s">
        <v>1499</v>
      </c>
      <c r="AD64" s="29" t="s">
        <v>2053</v>
      </c>
      <c r="AF64" s="26">
        <v>1805</v>
      </c>
      <c r="AG64" s="27">
        <v>57</v>
      </c>
      <c r="AH64" s="28" t="s">
        <v>63</v>
      </c>
      <c r="AI64" s="29" t="s">
        <v>63</v>
      </c>
      <c r="AK64" s="26">
        <v>1808</v>
      </c>
      <c r="AL64" s="27">
        <v>57</v>
      </c>
      <c r="AM64" s="28" t="s">
        <v>63</v>
      </c>
      <c r="AN64" s="29" t="s">
        <v>63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63</v>
      </c>
      <c r="AX64" s="29" t="s">
        <v>63</v>
      </c>
      <c r="AZ64" s="26">
        <v>1705</v>
      </c>
      <c r="BA64" s="27">
        <v>57</v>
      </c>
      <c r="BB64" s="28" t="s">
        <v>1499</v>
      </c>
      <c r="BC64" s="29" t="s">
        <v>2053</v>
      </c>
      <c r="BE64" s="26">
        <v>1708</v>
      </c>
      <c r="BF64" s="27">
        <v>57</v>
      </c>
      <c r="BG64" s="28" t="s">
        <v>63</v>
      </c>
      <c r="BH64" s="29" t="s">
        <v>63</v>
      </c>
    </row>
    <row r="65" spans="1:61">
      <c r="A65" s="9"/>
      <c r="B65" s="26">
        <v>1605</v>
      </c>
      <c r="C65" s="30">
        <v>58</v>
      </c>
      <c r="D65" s="28" t="s">
        <v>1499</v>
      </c>
      <c r="E65" s="29" t="s">
        <v>2034</v>
      </c>
      <c r="G65" s="26">
        <v>1608</v>
      </c>
      <c r="H65" s="27">
        <v>58</v>
      </c>
      <c r="I65" s="28" t="s">
        <v>1499</v>
      </c>
      <c r="J65" s="29" t="s">
        <v>1814</v>
      </c>
      <c r="L65" s="26">
        <v>1505</v>
      </c>
      <c r="M65" s="27">
        <v>58</v>
      </c>
      <c r="N65" s="28" t="s">
        <v>63</v>
      </c>
      <c r="O65" s="29" t="s">
        <v>63</v>
      </c>
      <c r="Q65" s="26">
        <v>1508</v>
      </c>
      <c r="R65" s="30">
        <v>58</v>
      </c>
      <c r="S65" s="28" t="s">
        <v>1499</v>
      </c>
      <c r="T65" s="29" t="s">
        <v>2376</v>
      </c>
      <c r="V65" s="26">
        <v>1502</v>
      </c>
      <c r="W65" s="30">
        <v>58</v>
      </c>
      <c r="X65" s="28" t="s">
        <v>63</v>
      </c>
      <c r="Y65" s="29" t="s">
        <v>63</v>
      </c>
      <c r="AA65" s="26">
        <v>1802</v>
      </c>
      <c r="AB65" s="30">
        <v>58</v>
      </c>
      <c r="AC65" s="28" t="s">
        <v>1499</v>
      </c>
      <c r="AD65" s="29" t="s">
        <v>2034</v>
      </c>
      <c r="AF65" s="26">
        <v>1805</v>
      </c>
      <c r="AG65" s="27">
        <v>58</v>
      </c>
      <c r="AH65" s="28" t="s">
        <v>63</v>
      </c>
      <c r="AI65" s="29" t="s">
        <v>63</v>
      </c>
      <c r="AK65" s="26">
        <v>1808</v>
      </c>
      <c r="AL65" s="27">
        <v>58</v>
      </c>
      <c r="AM65" s="28" t="s">
        <v>63</v>
      </c>
      <c r="AN65" s="29" t="s">
        <v>63</v>
      </c>
      <c r="AP65" s="26">
        <v>1602</v>
      </c>
      <c r="AQ65" s="27">
        <v>58</v>
      </c>
      <c r="AR65" s="28" t="s">
        <v>63</v>
      </c>
      <c r="AS65" s="29" t="s">
        <v>63</v>
      </c>
      <c r="AU65" s="26">
        <v>1702</v>
      </c>
      <c r="AV65" s="30">
        <v>58</v>
      </c>
      <c r="AW65" s="28" t="s">
        <v>63</v>
      </c>
      <c r="AX65" s="29" t="s">
        <v>63</v>
      </c>
      <c r="AZ65" s="26">
        <v>1705</v>
      </c>
      <c r="BA65" s="27">
        <v>58</v>
      </c>
      <c r="BB65" s="28" t="s">
        <v>1499</v>
      </c>
      <c r="BC65" s="29" t="s">
        <v>2034</v>
      </c>
      <c r="BE65" s="26">
        <v>1708</v>
      </c>
      <c r="BF65" s="27">
        <v>58</v>
      </c>
      <c r="BG65" s="28" t="s">
        <v>63</v>
      </c>
      <c r="BH65" s="29" t="s">
        <v>63</v>
      </c>
    </row>
    <row r="66" spans="1:61">
      <c r="A66" s="9"/>
      <c r="B66" s="26">
        <v>1605</v>
      </c>
      <c r="C66" s="30">
        <v>59</v>
      </c>
      <c r="D66" s="28" t="s">
        <v>1499</v>
      </c>
      <c r="E66" s="29" t="s">
        <v>1924</v>
      </c>
      <c r="G66" s="26">
        <v>1608</v>
      </c>
      <c r="H66" s="27">
        <v>59</v>
      </c>
      <c r="I66" s="28" t="s">
        <v>1499</v>
      </c>
      <c r="J66" s="29" t="s">
        <v>1698</v>
      </c>
      <c r="L66" s="26">
        <v>1505</v>
      </c>
      <c r="M66" s="27">
        <v>59</v>
      </c>
      <c r="N66" s="28" t="s">
        <v>63</v>
      </c>
      <c r="O66" s="29" t="s">
        <v>63</v>
      </c>
      <c r="Q66" s="26">
        <v>1508</v>
      </c>
      <c r="R66" s="30">
        <v>59</v>
      </c>
      <c r="S66" s="28" t="s">
        <v>1499</v>
      </c>
      <c r="T66" s="29" t="s">
        <v>2223</v>
      </c>
      <c r="V66" s="26">
        <v>1502</v>
      </c>
      <c r="W66" s="30">
        <v>59</v>
      </c>
      <c r="X66" s="28" t="s">
        <v>491</v>
      </c>
      <c r="Y66" s="29" t="s">
        <v>2744</v>
      </c>
      <c r="AA66" s="26">
        <v>1802</v>
      </c>
      <c r="AB66" s="30">
        <v>59</v>
      </c>
      <c r="AC66" s="28" t="s">
        <v>1499</v>
      </c>
      <c r="AD66" s="29" t="s">
        <v>2455</v>
      </c>
      <c r="AF66" s="26">
        <v>1805</v>
      </c>
      <c r="AG66" s="27">
        <v>59</v>
      </c>
      <c r="AH66" s="28" t="s">
        <v>63</v>
      </c>
      <c r="AI66" s="29" t="s">
        <v>63</v>
      </c>
      <c r="AK66" s="26">
        <v>1808</v>
      </c>
      <c r="AL66" s="27">
        <v>59</v>
      </c>
      <c r="AM66" s="28" t="s">
        <v>63</v>
      </c>
      <c r="AN66" s="29" t="s">
        <v>63</v>
      </c>
      <c r="AP66" s="26">
        <v>1602</v>
      </c>
      <c r="AQ66" s="27">
        <v>59</v>
      </c>
      <c r="AR66" s="28" t="s">
        <v>1499</v>
      </c>
      <c r="AS66" s="29" t="s">
        <v>2242</v>
      </c>
      <c r="AU66" s="26">
        <v>1702</v>
      </c>
      <c r="AV66" s="30">
        <v>59</v>
      </c>
      <c r="AW66" s="28" t="s">
        <v>1499</v>
      </c>
      <c r="AX66" s="29" t="s">
        <v>1698</v>
      </c>
      <c r="AZ66" s="26">
        <v>1705</v>
      </c>
      <c r="BA66" s="27">
        <v>59</v>
      </c>
      <c r="BB66" s="28" t="s">
        <v>1499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1499</v>
      </c>
      <c r="E67" s="29" t="s">
        <v>1900</v>
      </c>
      <c r="G67" s="26">
        <v>1608</v>
      </c>
      <c r="H67" s="27">
        <v>60</v>
      </c>
      <c r="I67" s="28" t="s">
        <v>1499</v>
      </c>
      <c r="J67" s="29" t="s">
        <v>1716</v>
      </c>
      <c r="L67" s="26">
        <v>1505</v>
      </c>
      <c r="M67" s="27">
        <v>60</v>
      </c>
      <c r="N67" s="28" t="s">
        <v>63</v>
      </c>
      <c r="O67" s="29" t="s">
        <v>63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63</v>
      </c>
      <c r="Y67" s="29" t="s">
        <v>63</v>
      </c>
      <c r="AA67" s="26">
        <v>1802</v>
      </c>
      <c r="AB67" s="30">
        <v>60</v>
      </c>
      <c r="AC67" s="28" t="s">
        <v>1499</v>
      </c>
      <c r="AD67" s="29" t="s">
        <v>2355</v>
      </c>
      <c r="AF67" s="26">
        <v>1805</v>
      </c>
      <c r="AG67" s="27">
        <v>60</v>
      </c>
      <c r="AH67" s="28" t="s">
        <v>63</v>
      </c>
      <c r="AI67" s="29" t="s">
        <v>63</v>
      </c>
      <c r="AK67" s="26">
        <v>1808</v>
      </c>
      <c r="AL67" s="27">
        <v>60</v>
      </c>
      <c r="AM67" s="28" t="s">
        <v>63</v>
      </c>
      <c r="AN67" s="29" t="s">
        <v>63</v>
      </c>
      <c r="AP67" s="26">
        <v>1602</v>
      </c>
      <c r="AQ67" s="27">
        <v>60</v>
      </c>
      <c r="AR67" s="28" t="s">
        <v>1499</v>
      </c>
      <c r="AS67" s="29" t="s">
        <v>2479</v>
      </c>
      <c r="AU67" s="26">
        <v>1702</v>
      </c>
      <c r="AV67" s="30">
        <v>60</v>
      </c>
      <c r="AW67" s="28" t="s">
        <v>1499</v>
      </c>
      <c r="AX67" s="29" t="s">
        <v>1716</v>
      </c>
      <c r="AZ67" s="26">
        <v>1705</v>
      </c>
      <c r="BA67" s="27">
        <v>60</v>
      </c>
      <c r="BB67" s="28" t="s">
        <v>1499</v>
      </c>
      <c r="BC67" s="29" t="s">
        <v>1900</v>
      </c>
      <c r="BE67" s="26">
        <v>1708</v>
      </c>
      <c r="BF67" s="27">
        <v>60</v>
      </c>
      <c r="BG67" s="28" t="s">
        <v>63</v>
      </c>
      <c r="BH67" s="29" t="s">
        <v>63</v>
      </c>
    </row>
    <row r="68" spans="1:61">
      <c r="A68" s="9"/>
      <c r="B68" s="26">
        <v>1605</v>
      </c>
      <c r="C68" s="30">
        <v>61</v>
      </c>
      <c r="D68" s="28" t="s">
        <v>1499</v>
      </c>
      <c r="E68" s="29" t="s">
        <v>2355</v>
      </c>
      <c r="G68" s="26">
        <v>1608</v>
      </c>
      <c r="H68" s="27">
        <v>61</v>
      </c>
      <c r="I68" s="28" t="s">
        <v>1499</v>
      </c>
      <c r="J68" s="29" t="s">
        <v>2022</v>
      </c>
      <c r="L68" s="26">
        <v>1505</v>
      </c>
      <c r="M68" s="27">
        <v>61</v>
      </c>
      <c r="N68" s="28" t="s">
        <v>63</v>
      </c>
      <c r="O68" s="29" t="s">
        <v>63</v>
      </c>
      <c r="Q68" s="26">
        <v>1508</v>
      </c>
      <c r="R68" s="30">
        <v>61</v>
      </c>
      <c r="S68" s="28" t="s">
        <v>1499</v>
      </c>
      <c r="T68" s="29" t="s">
        <v>2217</v>
      </c>
      <c r="V68" s="26">
        <v>1502</v>
      </c>
      <c r="W68" s="30">
        <v>61</v>
      </c>
      <c r="X68" s="28" t="s">
        <v>491</v>
      </c>
      <c r="Y68" s="29" t="s">
        <v>2735</v>
      </c>
      <c r="AA68" s="26">
        <v>1802</v>
      </c>
      <c r="AB68" s="30">
        <v>61</v>
      </c>
      <c r="AC68" s="28" t="s">
        <v>1499</v>
      </c>
      <c r="AD68" s="29" t="s">
        <v>2022</v>
      </c>
      <c r="AF68" s="26">
        <v>1805</v>
      </c>
      <c r="AG68" s="27">
        <v>61</v>
      </c>
      <c r="AH68" s="28" t="s">
        <v>63</v>
      </c>
      <c r="AI68" s="29" t="s">
        <v>63</v>
      </c>
      <c r="AK68" s="26">
        <v>1808</v>
      </c>
      <c r="AL68" s="27">
        <v>61</v>
      </c>
      <c r="AM68" s="28" t="s">
        <v>63</v>
      </c>
      <c r="AN68" s="29" t="s">
        <v>63</v>
      </c>
      <c r="AP68" s="26">
        <v>1602</v>
      </c>
      <c r="AQ68" s="27">
        <v>61</v>
      </c>
      <c r="AR68" s="28" t="s">
        <v>1499</v>
      </c>
      <c r="AS68" s="29" t="s">
        <v>2266</v>
      </c>
      <c r="AU68" s="26">
        <v>1702</v>
      </c>
      <c r="AV68" s="30">
        <v>61</v>
      </c>
      <c r="AW68" s="28" t="s">
        <v>1499</v>
      </c>
      <c r="AX68" s="29" t="s">
        <v>2022</v>
      </c>
      <c r="AZ68" s="26">
        <v>1705</v>
      </c>
      <c r="BA68" s="27">
        <v>61</v>
      </c>
      <c r="BB68" s="28" t="s">
        <v>1499</v>
      </c>
      <c r="BC68" s="29" t="s">
        <v>2355</v>
      </c>
      <c r="BE68" s="26">
        <v>1708</v>
      </c>
      <c r="BF68" s="27">
        <v>61</v>
      </c>
      <c r="BG68" s="28" t="s">
        <v>63</v>
      </c>
      <c r="BH68" s="29" t="s">
        <v>63</v>
      </c>
    </row>
    <row r="69" spans="1:61">
      <c r="A69" s="9"/>
      <c r="B69" s="26">
        <v>1605</v>
      </c>
      <c r="C69" s="30">
        <v>62</v>
      </c>
      <c r="D69" s="28" t="s">
        <v>1499</v>
      </c>
      <c r="E69" s="29" t="s">
        <v>2278</v>
      </c>
      <c r="G69" s="26">
        <v>1608</v>
      </c>
      <c r="H69" s="27">
        <v>62</v>
      </c>
      <c r="I69" s="28" t="s">
        <v>1499</v>
      </c>
      <c r="J69" s="29" t="s">
        <v>2004</v>
      </c>
      <c r="L69" s="26">
        <v>1505</v>
      </c>
      <c r="M69" s="27">
        <v>62</v>
      </c>
      <c r="N69" s="28" t="s">
        <v>63</v>
      </c>
      <c r="O69" s="29" t="s">
        <v>63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63</v>
      </c>
      <c r="Y69" s="29" t="s">
        <v>63</v>
      </c>
      <c r="AA69" s="26">
        <v>1802</v>
      </c>
      <c r="AB69" s="30">
        <v>62</v>
      </c>
      <c r="AC69" s="28" t="s">
        <v>1499</v>
      </c>
      <c r="AD69" s="29" t="s">
        <v>2004</v>
      </c>
      <c r="AF69" s="26">
        <v>1805</v>
      </c>
      <c r="AG69" s="27">
        <v>62</v>
      </c>
      <c r="AH69" s="28" t="s">
        <v>63</v>
      </c>
      <c r="AI69" s="29" t="s">
        <v>63</v>
      </c>
      <c r="AK69" s="26">
        <v>1808</v>
      </c>
      <c r="AL69" s="27">
        <v>62</v>
      </c>
      <c r="AM69" s="28" t="s">
        <v>63</v>
      </c>
      <c r="AN69" s="29" t="s">
        <v>63</v>
      </c>
      <c r="AP69" s="26">
        <v>1602</v>
      </c>
      <c r="AQ69" s="27">
        <v>62</v>
      </c>
      <c r="AR69" s="28" t="s">
        <v>1499</v>
      </c>
      <c r="AS69" s="29" t="s">
        <v>2383</v>
      </c>
      <c r="AU69" s="26">
        <v>1702</v>
      </c>
      <c r="AV69" s="30">
        <v>62</v>
      </c>
      <c r="AW69" s="28" t="s">
        <v>1499</v>
      </c>
      <c r="AX69" s="29" t="s">
        <v>2004</v>
      </c>
      <c r="AZ69" s="26">
        <v>1705</v>
      </c>
      <c r="BA69" s="27">
        <v>62</v>
      </c>
      <c r="BB69" s="28" t="s">
        <v>1499</v>
      </c>
      <c r="BC69" s="29" t="s">
        <v>2278</v>
      </c>
      <c r="BE69" s="26">
        <v>1708</v>
      </c>
      <c r="BF69" s="27">
        <v>62</v>
      </c>
      <c r="BG69" s="28" t="s">
        <v>63</v>
      </c>
      <c r="BH69" s="29" t="s">
        <v>63</v>
      </c>
    </row>
    <row r="70" spans="1:61">
      <c r="A70" s="9"/>
      <c r="B70" s="26">
        <v>1605</v>
      </c>
      <c r="C70" s="30">
        <v>63</v>
      </c>
      <c r="D70" s="28" t="s">
        <v>1499</v>
      </c>
      <c r="E70" s="29" t="s">
        <v>2455</v>
      </c>
      <c r="G70" s="26">
        <v>1608</v>
      </c>
      <c r="H70" s="27">
        <v>63</v>
      </c>
      <c r="I70" s="28" t="s">
        <v>1499</v>
      </c>
      <c r="J70" s="29" t="s">
        <v>1691</v>
      </c>
      <c r="L70" s="26">
        <v>1505</v>
      </c>
      <c r="M70" s="27">
        <v>63</v>
      </c>
      <c r="N70" s="28" t="s">
        <v>63</v>
      </c>
      <c r="O70" s="29" t="s">
        <v>63</v>
      </c>
      <c r="Q70" s="26">
        <v>1508</v>
      </c>
      <c r="R70" s="30">
        <v>63</v>
      </c>
      <c r="S70" s="28" t="s">
        <v>1499</v>
      </c>
      <c r="T70" s="29" t="s">
        <v>2193</v>
      </c>
      <c r="V70" s="26">
        <v>1502</v>
      </c>
      <c r="W70" s="30">
        <v>63</v>
      </c>
      <c r="X70" s="28" t="s">
        <v>63</v>
      </c>
      <c r="Y70" s="29" t="s">
        <v>63</v>
      </c>
      <c r="AA70" s="26">
        <v>1802</v>
      </c>
      <c r="AB70" s="30">
        <v>63</v>
      </c>
      <c r="AC70" s="28" t="s">
        <v>1499</v>
      </c>
      <c r="AD70" s="29" t="s">
        <v>1771</v>
      </c>
      <c r="AF70" s="26">
        <v>1805</v>
      </c>
      <c r="AG70" s="27">
        <v>63</v>
      </c>
      <c r="AH70" s="28" t="s">
        <v>1499</v>
      </c>
      <c r="AI70" s="29" t="s">
        <v>1698</v>
      </c>
      <c r="AK70" s="26">
        <v>1808</v>
      </c>
      <c r="AL70" s="27">
        <v>63</v>
      </c>
      <c r="AM70" s="28" t="s">
        <v>63</v>
      </c>
      <c r="AN70" s="29" t="s">
        <v>63</v>
      </c>
      <c r="AP70" s="26">
        <v>1602</v>
      </c>
      <c r="AQ70" s="27">
        <v>63</v>
      </c>
      <c r="AR70" s="28" t="s">
        <v>1499</v>
      </c>
      <c r="AS70" s="29" t="s">
        <v>2248</v>
      </c>
      <c r="AU70" s="26">
        <v>1702</v>
      </c>
      <c r="AV70" s="30">
        <v>63</v>
      </c>
      <c r="AW70" s="28" t="s">
        <v>1499</v>
      </c>
      <c r="AX70" s="29" t="s">
        <v>1691</v>
      </c>
      <c r="AZ70" s="26">
        <v>1705</v>
      </c>
      <c r="BA70" s="27">
        <v>63</v>
      </c>
      <c r="BB70" s="28" t="s">
        <v>1499</v>
      </c>
      <c r="BC70" s="29" t="s">
        <v>2455</v>
      </c>
      <c r="BE70" s="26">
        <v>1708</v>
      </c>
      <c r="BF70" s="27">
        <v>63</v>
      </c>
      <c r="BG70" s="28" t="s">
        <v>63</v>
      </c>
      <c r="BH70" s="29" t="s">
        <v>63</v>
      </c>
    </row>
    <row r="71" spans="1:61" ht="15" thickBot="1">
      <c r="A71" s="9"/>
      <c r="B71" s="40">
        <v>1605</v>
      </c>
      <c r="C71" s="42">
        <v>64</v>
      </c>
      <c r="D71" s="33" t="s">
        <v>1499</v>
      </c>
      <c r="E71" s="34" t="s">
        <v>2390</v>
      </c>
      <c r="G71" s="40">
        <v>1608</v>
      </c>
      <c r="H71" s="41">
        <v>64</v>
      </c>
      <c r="I71" s="33" t="s">
        <v>1499</v>
      </c>
      <c r="J71" s="34" t="s">
        <v>1722</v>
      </c>
      <c r="L71" s="40">
        <v>1505</v>
      </c>
      <c r="M71" s="41">
        <v>64</v>
      </c>
      <c r="N71" s="33" t="s">
        <v>63</v>
      </c>
      <c r="O71" s="34" t="s">
        <v>63</v>
      </c>
      <c r="Q71" s="40">
        <v>1508</v>
      </c>
      <c r="R71" s="42">
        <v>64</v>
      </c>
      <c r="S71" s="33" t="s">
        <v>1499</v>
      </c>
      <c r="T71" s="34" t="s">
        <v>2211</v>
      </c>
      <c r="V71" s="40">
        <v>1502</v>
      </c>
      <c r="W71" s="42">
        <v>64</v>
      </c>
      <c r="X71" s="33" t="s">
        <v>63</v>
      </c>
      <c r="Y71" s="34" t="s">
        <v>63</v>
      </c>
      <c r="AA71" s="40">
        <v>1802</v>
      </c>
      <c r="AB71" s="42">
        <v>64</v>
      </c>
      <c r="AC71" s="33" t="s">
        <v>1499</v>
      </c>
      <c r="AD71" s="34" t="s">
        <v>1740</v>
      </c>
      <c r="AF71" s="40">
        <v>1805</v>
      </c>
      <c r="AG71" s="41">
        <v>64</v>
      </c>
      <c r="AH71" s="33" t="s">
        <v>1499</v>
      </c>
      <c r="AI71" s="34" t="s">
        <v>1691</v>
      </c>
      <c r="AK71" s="40">
        <v>1808</v>
      </c>
      <c r="AL71" s="41">
        <v>64</v>
      </c>
      <c r="AM71" s="33" t="s">
        <v>63</v>
      </c>
      <c r="AN71" s="34" t="s">
        <v>63</v>
      </c>
      <c r="AP71" s="40">
        <v>1602</v>
      </c>
      <c r="AQ71" s="41">
        <v>64</v>
      </c>
      <c r="AR71" s="33" t="s">
        <v>1499</v>
      </c>
      <c r="AS71" s="34" t="s">
        <v>2229</v>
      </c>
      <c r="AU71" s="40">
        <v>1702</v>
      </c>
      <c r="AV71" s="42">
        <v>64</v>
      </c>
      <c r="AW71" s="33" t="s">
        <v>1499</v>
      </c>
      <c r="AX71" s="34" t="s">
        <v>1722</v>
      </c>
      <c r="AZ71" s="40">
        <v>1705</v>
      </c>
      <c r="BA71" s="41">
        <v>64</v>
      </c>
      <c r="BB71" s="33" t="s">
        <v>1499</v>
      </c>
      <c r="BC71" s="34" t="s">
        <v>2390</v>
      </c>
      <c r="BE71" s="40">
        <v>1708</v>
      </c>
      <c r="BF71" s="41">
        <v>64</v>
      </c>
      <c r="BG71" s="33" t="s">
        <v>63</v>
      </c>
      <c r="BH71" s="34" t="s">
        <v>63</v>
      </c>
    </row>
    <row r="72" spans="1:61">
      <c r="A72" s="9"/>
      <c r="B72" s="20">
        <v>1605</v>
      </c>
      <c r="C72" s="25">
        <v>65</v>
      </c>
      <c r="D72" s="22" t="s">
        <v>1499</v>
      </c>
      <c r="E72" s="23" t="s">
        <v>1508</v>
      </c>
      <c r="F72" s="24"/>
      <c r="G72" s="20">
        <v>1608</v>
      </c>
      <c r="H72" s="21">
        <v>65</v>
      </c>
      <c r="I72" s="22" t="s">
        <v>63</v>
      </c>
      <c r="J72" s="23" t="s">
        <v>63</v>
      </c>
      <c r="K72" s="24"/>
      <c r="L72" s="20">
        <v>1505</v>
      </c>
      <c r="M72" s="21">
        <v>65</v>
      </c>
      <c r="N72" s="22" t="s">
        <v>63</v>
      </c>
      <c r="O72" s="23" t="s">
        <v>63</v>
      </c>
      <c r="P72" s="24"/>
      <c r="Q72" s="20">
        <v>1508</v>
      </c>
      <c r="R72" s="25">
        <v>65</v>
      </c>
      <c r="S72" s="22" t="s">
        <v>63</v>
      </c>
      <c r="T72" s="23" t="s">
        <v>63</v>
      </c>
      <c r="U72" s="24"/>
      <c r="V72" s="20">
        <v>1502</v>
      </c>
      <c r="W72" s="25">
        <v>65</v>
      </c>
      <c r="X72" s="22" t="s">
        <v>1499</v>
      </c>
      <c r="Y72" s="23" t="s">
        <v>1569</v>
      </c>
      <c r="Z72" s="24"/>
      <c r="AA72" s="20">
        <v>1802</v>
      </c>
      <c r="AB72" s="25">
        <v>65</v>
      </c>
      <c r="AC72" s="22" t="s">
        <v>63</v>
      </c>
      <c r="AD72" s="23" t="s">
        <v>63</v>
      </c>
      <c r="AE72" s="24"/>
      <c r="AF72" s="20">
        <v>1805</v>
      </c>
      <c r="AG72" s="21">
        <v>65</v>
      </c>
      <c r="AH72" s="22" t="s">
        <v>63</v>
      </c>
      <c r="AI72" s="23" t="s">
        <v>63</v>
      </c>
      <c r="AJ72" s="24"/>
      <c r="AK72" s="20">
        <v>1808</v>
      </c>
      <c r="AL72" s="21">
        <v>65</v>
      </c>
      <c r="AM72" s="22" t="s">
        <v>63</v>
      </c>
      <c r="AN72" s="23" t="s">
        <v>63</v>
      </c>
      <c r="AO72" s="24"/>
      <c r="AP72" s="20">
        <v>1602</v>
      </c>
      <c r="AQ72" s="21">
        <v>65</v>
      </c>
      <c r="AR72" s="22" t="s">
        <v>63</v>
      </c>
      <c r="AS72" s="23" t="s">
        <v>63</v>
      </c>
      <c r="AT72" s="24"/>
      <c r="AU72" s="20">
        <v>1702</v>
      </c>
      <c r="AV72" s="25">
        <v>65</v>
      </c>
      <c r="AW72" s="22" t="s">
        <v>63</v>
      </c>
      <c r="AX72" s="23" t="s">
        <v>63</v>
      </c>
      <c r="AY72" s="24"/>
      <c r="AZ72" s="20">
        <v>1705</v>
      </c>
      <c r="BA72" s="21">
        <v>65</v>
      </c>
      <c r="BB72" s="22" t="s">
        <v>1499</v>
      </c>
      <c r="BC72" s="23" t="s">
        <v>1508</v>
      </c>
      <c r="BD72" s="24"/>
      <c r="BE72" s="20">
        <v>1708</v>
      </c>
      <c r="BF72" s="21">
        <v>65</v>
      </c>
      <c r="BG72" s="22" t="s">
        <v>63</v>
      </c>
      <c r="BH72" s="23" t="s">
        <v>63</v>
      </c>
      <c r="BI72" s="24"/>
    </row>
    <row r="73" spans="1:61">
      <c r="A73" s="9"/>
      <c r="B73" s="26">
        <v>1605</v>
      </c>
      <c r="C73" s="30">
        <v>66</v>
      </c>
      <c r="D73" s="28" t="s">
        <v>1499</v>
      </c>
      <c r="E73" s="29" t="s">
        <v>1514</v>
      </c>
      <c r="G73" s="26">
        <v>1608</v>
      </c>
      <c r="H73" s="27">
        <v>66</v>
      </c>
      <c r="I73" s="28" t="s">
        <v>63</v>
      </c>
      <c r="J73" s="29" t="s">
        <v>63</v>
      </c>
      <c r="L73" s="26">
        <v>1505</v>
      </c>
      <c r="M73" s="27">
        <v>66</v>
      </c>
      <c r="N73" s="28" t="s">
        <v>63</v>
      </c>
      <c r="O73" s="29" t="s">
        <v>63</v>
      </c>
      <c r="Q73" s="26">
        <v>1508</v>
      </c>
      <c r="R73" s="30">
        <v>66</v>
      </c>
      <c r="S73" s="28" t="s">
        <v>63</v>
      </c>
      <c r="T73" s="29" t="s">
        <v>63</v>
      </c>
      <c r="V73" s="26">
        <v>1502</v>
      </c>
      <c r="W73" s="30">
        <v>66</v>
      </c>
      <c r="X73" s="28" t="s">
        <v>1499</v>
      </c>
      <c r="Y73" s="29" t="s">
        <v>1563</v>
      </c>
      <c r="AA73" s="26">
        <v>1802</v>
      </c>
      <c r="AB73" s="30">
        <v>66</v>
      </c>
      <c r="AC73" s="28" t="s">
        <v>63</v>
      </c>
      <c r="AD73" s="29" t="s">
        <v>63</v>
      </c>
      <c r="AF73" s="26">
        <v>1805</v>
      </c>
      <c r="AG73" s="27">
        <v>66</v>
      </c>
      <c r="AH73" s="28" t="s">
        <v>63</v>
      </c>
      <c r="AI73" s="29" t="s">
        <v>63</v>
      </c>
      <c r="AK73" s="26">
        <v>1808</v>
      </c>
      <c r="AL73" s="27">
        <v>66</v>
      </c>
      <c r="AM73" s="28" t="s">
        <v>63</v>
      </c>
      <c r="AN73" s="29" t="s">
        <v>63</v>
      </c>
      <c r="AP73" s="26">
        <v>1602</v>
      </c>
      <c r="AQ73" s="27">
        <v>66</v>
      </c>
      <c r="AR73" s="28" t="s">
        <v>63</v>
      </c>
      <c r="AS73" s="29" t="s">
        <v>63</v>
      </c>
      <c r="AU73" s="26">
        <v>1702</v>
      </c>
      <c r="AV73" s="30">
        <v>66</v>
      </c>
      <c r="AW73" s="28" t="s">
        <v>63</v>
      </c>
      <c r="AX73" s="29" t="s">
        <v>63</v>
      </c>
      <c r="AZ73" s="26">
        <v>1705</v>
      </c>
      <c r="BA73" s="27">
        <v>66</v>
      </c>
      <c r="BB73" s="28" t="s">
        <v>1499</v>
      </c>
      <c r="BC73" s="29" t="s">
        <v>1514</v>
      </c>
      <c r="BE73" s="26">
        <v>1708</v>
      </c>
      <c r="BF73" s="27">
        <v>66</v>
      </c>
      <c r="BG73" s="28" t="s">
        <v>63</v>
      </c>
      <c r="BH73" s="29" t="s">
        <v>63</v>
      </c>
    </row>
    <row r="74" spans="1:61">
      <c r="A74" s="9"/>
      <c r="B74" s="26">
        <v>1605</v>
      </c>
      <c r="C74" s="30">
        <v>67</v>
      </c>
      <c r="D74" s="28" t="s">
        <v>1499</v>
      </c>
      <c r="E74" s="29" t="s">
        <v>1532</v>
      </c>
      <c r="G74" s="26">
        <v>1608</v>
      </c>
      <c r="H74" s="27">
        <v>67</v>
      </c>
      <c r="I74" s="28" t="s">
        <v>1499</v>
      </c>
      <c r="J74" s="29" t="s">
        <v>1771</v>
      </c>
      <c r="L74" s="26">
        <v>1505</v>
      </c>
      <c r="M74" s="27">
        <v>67</v>
      </c>
      <c r="N74" s="28" t="s">
        <v>63</v>
      </c>
      <c r="O74" s="29" t="s">
        <v>63</v>
      </c>
      <c r="Q74" s="26">
        <v>1508</v>
      </c>
      <c r="R74" s="30">
        <v>67</v>
      </c>
      <c r="S74" s="28" t="s">
        <v>63</v>
      </c>
      <c r="T74" s="29" t="s">
        <v>63</v>
      </c>
      <c r="V74" s="26">
        <v>1502</v>
      </c>
      <c r="W74" s="30">
        <v>67</v>
      </c>
      <c r="X74" s="28" t="s">
        <v>1499</v>
      </c>
      <c r="Y74" s="29" t="s">
        <v>1581</v>
      </c>
      <c r="AA74" s="26">
        <v>1802</v>
      </c>
      <c r="AB74" s="30">
        <v>67</v>
      </c>
      <c r="AC74" s="28" t="s">
        <v>1499</v>
      </c>
      <c r="AD74" s="29" t="s">
        <v>2292</v>
      </c>
      <c r="AF74" s="26">
        <v>1805</v>
      </c>
      <c r="AG74" s="27">
        <v>67</v>
      </c>
      <c r="AH74" s="28" t="s">
        <v>63</v>
      </c>
      <c r="AI74" s="29" t="s">
        <v>63</v>
      </c>
      <c r="AK74" s="26">
        <v>1808</v>
      </c>
      <c r="AL74" s="27">
        <v>67</v>
      </c>
      <c r="AM74" s="28" t="s">
        <v>63</v>
      </c>
      <c r="AN74" s="29" t="s">
        <v>63</v>
      </c>
      <c r="AP74" s="26">
        <v>1602</v>
      </c>
      <c r="AQ74" s="27">
        <v>67</v>
      </c>
      <c r="AR74" s="28" t="s">
        <v>491</v>
      </c>
      <c r="AS74" s="29" t="s">
        <v>2835</v>
      </c>
      <c r="AU74" s="26">
        <v>1702</v>
      </c>
      <c r="AV74" s="30">
        <v>67</v>
      </c>
      <c r="AW74" s="28" t="s">
        <v>1499</v>
      </c>
      <c r="AX74" s="29" t="s">
        <v>1771</v>
      </c>
      <c r="AZ74" s="26">
        <v>1705</v>
      </c>
      <c r="BA74" s="27">
        <v>67</v>
      </c>
      <c r="BB74" s="28" t="s">
        <v>1499</v>
      </c>
      <c r="BC74" s="29" t="s">
        <v>1532</v>
      </c>
      <c r="BE74" s="26">
        <v>1708</v>
      </c>
      <c r="BF74" s="27">
        <v>67</v>
      </c>
      <c r="BG74" s="28" t="s">
        <v>63</v>
      </c>
      <c r="BH74" s="29" t="s">
        <v>63</v>
      </c>
    </row>
    <row r="75" spans="1:61">
      <c r="A75" s="9"/>
      <c r="B75" s="26">
        <v>1605</v>
      </c>
      <c r="C75" s="30">
        <v>68</v>
      </c>
      <c r="D75" s="28" t="s">
        <v>1499</v>
      </c>
      <c r="E75" s="29" t="s">
        <v>1538</v>
      </c>
      <c r="G75" s="26">
        <v>1608</v>
      </c>
      <c r="H75" s="27">
        <v>68</v>
      </c>
      <c r="I75" s="28" t="s">
        <v>63</v>
      </c>
      <c r="J75" s="29" t="s">
        <v>63</v>
      </c>
      <c r="L75" s="26">
        <v>1505</v>
      </c>
      <c r="M75" s="27">
        <v>68</v>
      </c>
      <c r="N75" s="28" t="s">
        <v>491</v>
      </c>
      <c r="O75" s="29" t="s">
        <v>2744</v>
      </c>
      <c r="Q75" s="26">
        <v>1508</v>
      </c>
      <c r="R75" s="30">
        <v>68</v>
      </c>
      <c r="S75" s="28" t="s">
        <v>63</v>
      </c>
      <c r="T75" s="29" t="s">
        <v>63</v>
      </c>
      <c r="V75" s="26">
        <v>1502</v>
      </c>
      <c r="W75" s="30">
        <v>68</v>
      </c>
      <c r="X75" s="28" t="s">
        <v>1499</v>
      </c>
      <c r="Y75" s="29" t="s">
        <v>1551</v>
      </c>
      <c r="AA75" s="26">
        <v>1802</v>
      </c>
      <c r="AB75" s="30">
        <v>68</v>
      </c>
      <c r="AC75" s="28" t="s">
        <v>1499</v>
      </c>
      <c r="AD75" s="29" t="s">
        <v>2402</v>
      </c>
      <c r="AF75" s="26">
        <v>1805</v>
      </c>
      <c r="AG75" s="27">
        <v>68</v>
      </c>
      <c r="AH75" s="28" t="s">
        <v>63</v>
      </c>
      <c r="AI75" s="29" t="s">
        <v>63</v>
      </c>
      <c r="AK75" s="26">
        <v>1808</v>
      </c>
      <c r="AL75" s="27">
        <v>68</v>
      </c>
      <c r="AM75" s="28" t="s">
        <v>63</v>
      </c>
      <c r="AN75" s="29" t="s">
        <v>63</v>
      </c>
      <c r="AP75" s="26">
        <v>1602</v>
      </c>
      <c r="AQ75" s="27">
        <v>68</v>
      </c>
      <c r="AR75" s="28" t="s">
        <v>63</v>
      </c>
      <c r="AS75" s="29" t="s">
        <v>63</v>
      </c>
      <c r="AU75" s="26">
        <v>1702</v>
      </c>
      <c r="AV75" s="30">
        <v>68</v>
      </c>
      <c r="AW75" s="28" t="s">
        <v>63</v>
      </c>
      <c r="AX75" s="29" t="s">
        <v>63</v>
      </c>
      <c r="AZ75" s="26">
        <v>1705</v>
      </c>
      <c r="BA75" s="27">
        <v>68</v>
      </c>
      <c r="BB75" s="28" t="s">
        <v>1499</v>
      </c>
      <c r="BC75" s="29" t="s">
        <v>1538</v>
      </c>
      <c r="BE75" s="26">
        <v>1708</v>
      </c>
      <c r="BF75" s="27">
        <v>68</v>
      </c>
      <c r="BG75" s="28" t="s">
        <v>63</v>
      </c>
      <c r="BH75" s="29" t="s">
        <v>63</v>
      </c>
    </row>
    <row r="76" spans="1:61">
      <c r="A76" s="9"/>
      <c r="B76" s="26">
        <v>1605</v>
      </c>
      <c r="C76" s="30">
        <v>69</v>
      </c>
      <c r="D76" s="28" t="s">
        <v>1499</v>
      </c>
      <c r="E76" s="29" t="s">
        <v>1894</v>
      </c>
      <c r="G76" s="26">
        <v>1608</v>
      </c>
      <c r="H76" s="27">
        <v>69</v>
      </c>
      <c r="I76" s="28" t="s">
        <v>1499</v>
      </c>
      <c r="J76" s="29" t="s">
        <v>1740</v>
      </c>
      <c r="L76" s="26">
        <v>1505</v>
      </c>
      <c r="M76" s="27">
        <v>69</v>
      </c>
      <c r="N76" s="28" t="s">
        <v>63</v>
      </c>
      <c r="O76" s="29" t="s">
        <v>63</v>
      </c>
      <c r="Q76" s="26">
        <v>1508</v>
      </c>
      <c r="R76" s="30">
        <v>69</v>
      </c>
      <c r="S76" s="28" t="s">
        <v>63</v>
      </c>
      <c r="T76" s="29" t="s">
        <v>63</v>
      </c>
      <c r="V76" s="26">
        <v>1502</v>
      </c>
      <c r="W76" s="30">
        <v>69</v>
      </c>
      <c r="X76" s="28" t="s">
        <v>1499</v>
      </c>
      <c r="Y76" s="29" t="s">
        <v>1557</v>
      </c>
      <c r="AA76" s="26">
        <v>1802</v>
      </c>
      <c r="AB76" s="30">
        <v>69</v>
      </c>
      <c r="AC76" s="28" t="s">
        <v>1499</v>
      </c>
      <c r="AD76" s="29" t="s">
        <v>2028</v>
      </c>
      <c r="AF76" s="26">
        <v>1805</v>
      </c>
      <c r="AG76" s="27">
        <v>69</v>
      </c>
      <c r="AH76" s="28" t="s">
        <v>1499</v>
      </c>
      <c r="AI76" s="29" t="s">
        <v>1796</v>
      </c>
      <c r="AK76" s="26">
        <v>1808</v>
      </c>
      <c r="AL76" s="27">
        <v>69</v>
      </c>
      <c r="AM76" s="28" t="s">
        <v>63</v>
      </c>
      <c r="AN76" s="29" t="s">
        <v>63</v>
      </c>
      <c r="AP76" s="26">
        <v>1602</v>
      </c>
      <c r="AQ76" s="27">
        <v>69</v>
      </c>
      <c r="AR76" s="28" t="s">
        <v>491</v>
      </c>
      <c r="AS76" s="29" t="s">
        <v>2842</v>
      </c>
      <c r="AU76" s="26">
        <v>1702</v>
      </c>
      <c r="AV76" s="30">
        <v>69</v>
      </c>
      <c r="AW76" s="28" t="s">
        <v>1499</v>
      </c>
      <c r="AX76" s="29" t="s">
        <v>1740</v>
      </c>
      <c r="AZ76" s="26">
        <v>1705</v>
      </c>
      <c r="BA76" s="27">
        <v>69</v>
      </c>
      <c r="BB76" s="28" t="s">
        <v>1499</v>
      </c>
      <c r="BC76" s="29" t="s">
        <v>1894</v>
      </c>
      <c r="BE76" s="26">
        <v>1708</v>
      </c>
      <c r="BF76" s="27">
        <v>69</v>
      </c>
      <c r="BG76" s="28" t="s">
        <v>63</v>
      </c>
      <c r="BH76" s="29" t="s">
        <v>63</v>
      </c>
    </row>
    <row r="77" spans="1:61">
      <c r="A77" s="9"/>
      <c r="B77" s="26">
        <v>1605</v>
      </c>
      <c r="C77" s="30">
        <v>70</v>
      </c>
      <c r="D77" s="28" t="s">
        <v>1499</v>
      </c>
      <c r="E77" s="29" t="s">
        <v>1887</v>
      </c>
      <c r="G77" s="26">
        <v>1608</v>
      </c>
      <c r="H77" s="27">
        <v>70</v>
      </c>
      <c r="I77" s="28" t="s">
        <v>63</v>
      </c>
      <c r="J77" s="29" t="s">
        <v>63</v>
      </c>
      <c r="L77" s="26">
        <v>1505</v>
      </c>
      <c r="M77" s="27">
        <v>70</v>
      </c>
      <c r="N77" s="28" t="s">
        <v>491</v>
      </c>
      <c r="O77" s="29" t="s">
        <v>2735</v>
      </c>
      <c r="Q77" s="26">
        <v>1508</v>
      </c>
      <c r="R77" s="30">
        <v>70</v>
      </c>
      <c r="S77" s="28" t="s">
        <v>63</v>
      </c>
      <c r="T77" s="29" t="s">
        <v>63</v>
      </c>
      <c r="V77" s="26">
        <v>1502</v>
      </c>
      <c r="W77" s="30">
        <v>70</v>
      </c>
      <c r="X77" s="28" t="s">
        <v>1499</v>
      </c>
      <c r="Y77" s="29" t="s">
        <v>1544</v>
      </c>
      <c r="AA77" s="26">
        <v>1802</v>
      </c>
      <c r="AB77" s="30">
        <v>70</v>
      </c>
      <c r="AC77" s="28" t="s">
        <v>1499</v>
      </c>
      <c r="AD77" s="29" t="s">
        <v>1636</v>
      </c>
      <c r="AF77" s="26">
        <v>1805</v>
      </c>
      <c r="AG77" s="27">
        <v>70</v>
      </c>
      <c r="AH77" s="28" t="s">
        <v>63</v>
      </c>
      <c r="AI77" s="29" t="s">
        <v>63</v>
      </c>
      <c r="AK77" s="26">
        <v>1808</v>
      </c>
      <c r="AL77" s="27">
        <v>70</v>
      </c>
      <c r="AM77" s="28" t="s">
        <v>63</v>
      </c>
      <c r="AN77" s="29" t="s">
        <v>63</v>
      </c>
      <c r="AP77" s="26">
        <v>1602</v>
      </c>
      <c r="AQ77" s="27">
        <v>70</v>
      </c>
      <c r="AR77" s="28" t="s">
        <v>63</v>
      </c>
      <c r="AS77" s="29" t="s">
        <v>63</v>
      </c>
      <c r="AU77" s="26">
        <v>1702</v>
      </c>
      <c r="AV77" s="30">
        <v>70</v>
      </c>
      <c r="AW77" s="28" t="s">
        <v>63</v>
      </c>
      <c r="AX77" s="29" t="s">
        <v>63</v>
      </c>
      <c r="AZ77" s="26">
        <v>1705</v>
      </c>
      <c r="BA77" s="27">
        <v>70</v>
      </c>
      <c r="BB77" s="28" t="s">
        <v>1499</v>
      </c>
      <c r="BC77" s="29" t="s">
        <v>1887</v>
      </c>
      <c r="BE77" s="26">
        <v>1708</v>
      </c>
      <c r="BF77" s="27">
        <v>70</v>
      </c>
      <c r="BG77" s="28" t="s">
        <v>63</v>
      </c>
      <c r="BH77" s="29" t="s">
        <v>63</v>
      </c>
    </row>
    <row r="78" spans="1:61">
      <c r="A78" s="9"/>
      <c r="B78" s="26">
        <v>1605</v>
      </c>
      <c r="C78" s="30">
        <v>71</v>
      </c>
      <c r="D78" s="28" t="s">
        <v>63</v>
      </c>
      <c r="E78" s="29" t="s">
        <v>63</v>
      </c>
      <c r="G78" s="26">
        <v>1608</v>
      </c>
      <c r="H78" s="27">
        <v>71</v>
      </c>
      <c r="I78" s="28" t="s">
        <v>1499</v>
      </c>
      <c r="J78" s="29" t="s">
        <v>1747</v>
      </c>
      <c r="L78" s="26">
        <v>1505</v>
      </c>
      <c r="M78" s="27">
        <v>71</v>
      </c>
      <c r="N78" s="28" t="s">
        <v>63</v>
      </c>
      <c r="O78" s="29" t="s">
        <v>63</v>
      </c>
      <c r="Q78" s="26">
        <v>1508</v>
      </c>
      <c r="R78" s="30">
        <v>71</v>
      </c>
      <c r="S78" s="28" t="s">
        <v>63</v>
      </c>
      <c r="T78" s="29" t="s">
        <v>63</v>
      </c>
      <c r="V78" s="26">
        <v>1502</v>
      </c>
      <c r="W78" s="30">
        <v>71</v>
      </c>
      <c r="X78" s="28" t="s">
        <v>1499</v>
      </c>
      <c r="Y78" s="29" t="s">
        <v>1587</v>
      </c>
      <c r="AA78" s="26">
        <v>1802</v>
      </c>
      <c r="AB78" s="30">
        <v>71</v>
      </c>
      <c r="AC78" s="28" t="s">
        <v>1499</v>
      </c>
      <c r="AD78" s="29" t="s">
        <v>1998</v>
      </c>
      <c r="AF78" s="26">
        <v>1805</v>
      </c>
      <c r="AG78" s="27">
        <v>71</v>
      </c>
      <c r="AH78" s="28" t="s">
        <v>1499</v>
      </c>
      <c r="AI78" s="29" t="s">
        <v>1832</v>
      </c>
      <c r="AK78" s="26">
        <v>1808</v>
      </c>
      <c r="AL78" s="27">
        <v>71</v>
      </c>
      <c r="AM78" s="28" t="s">
        <v>63</v>
      </c>
      <c r="AN78" s="29" t="s">
        <v>63</v>
      </c>
      <c r="AP78" s="26">
        <v>1602</v>
      </c>
      <c r="AQ78" s="27">
        <v>71</v>
      </c>
      <c r="AR78" s="28" t="s">
        <v>63</v>
      </c>
      <c r="AS78" s="29" t="s">
        <v>63</v>
      </c>
      <c r="AU78" s="26">
        <v>1702</v>
      </c>
      <c r="AV78" s="30">
        <v>71</v>
      </c>
      <c r="AW78" s="28" t="s">
        <v>1499</v>
      </c>
      <c r="AX78" s="29" t="s">
        <v>1747</v>
      </c>
      <c r="AZ78" s="26">
        <v>1705</v>
      </c>
      <c r="BA78" s="27">
        <v>71</v>
      </c>
      <c r="BB78" s="28" t="s">
        <v>63</v>
      </c>
      <c r="BC78" s="29" t="s">
        <v>63</v>
      </c>
      <c r="BE78" s="26">
        <v>1708</v>
      </c>
      <c r="BF78" s="27">
        <v>71</v>
      </c>
      <c r="BG78" s="28" t="s">
        <v>63</v>
      </c>
      <c r="BH78" s="29" t="s">
        <v>63</v>
      </c>
    </row>
    <row r="79" spans="1:61">
      <c r="A79" s="9"/>
      <c r="B79" s="26">
        <v>1605</v>
      </c>
      <c r="C79" s="30">
        <v>72</v>
      </c>
      <c r="D79" s="28" t="s">
        <v>1499</v>
      </c>
      <c r="E79" s="29" t="s">
        <v>2071</v>
      </c>
      <c r="G79" s="26">
        <v>1608</v>
      </c>
      <c r="H79" s="27">
        <v>72</v>
      </c>
      <c r="I79" s="28" t="s">
        <v>1499</v>
      </c>
      <c r="J79" s="29" t="s">
        <v>2292</v>
      </c>
      <c r="L79" s="26">
        <v>1505</v>
      </c>
      <c r="M79" s="27">
        <v>72</v>
      </c>
      <c r="N79" s="28" t="s">
        <v>63</v>
      </c>
      <c r="O79" s="29" t="s">
        <v>63</v>
      </c>
      <c r="Q79" s="26">
        <v>1508</v>
      </c>
      <c r="R79" s="30">
        <v>72</v>
      </c>
      <c r="S79" s="28" t="s">
        <v>63</v>
      </c>
      <c r="T79" s="29" t="s">
        <v>63</v>
      </c>
      <c r="V79" s="26">
        <v>1502</v>
      </c>
      <c r="W79" s="30">
        <v>72</v>
      </c>
      <c r="X79" s="28" t="s">
        <v>1499</v>
      </c>
      <c r="Y79" s="29" t="s">
        <v>1575</v>
      </c>
      <c r="AA79" s="26">
        <v>1802</v>
      </c>
      <c r="AB79" s="30">
        <v>72</v>
      </c>
      <c r="AC79" s="28" t="s">
        <v>1499</v>
      </c>
      <c r="AD79" s="29" t="s">
        <v>1630</v>
      </c>
      <c r="AF79" s="26">
        <v>1805</v>
      </c>
      <c r="AG79" s="27">
        <v>72</v>
      </c>
      <c r="AH79" s="28" t="s">
        <v>1499</v>
      </c>
      <c r="AI79" s="29" t="s">
        <v>1808</v>
      </c>
      <c r="AK79" s="26">
        <v>1808</v>
      </c>
      <c r="AL79" s="27">
        <v>72</v>
      </c>
      <c r="AM79" s="28" t="s">
        <v>63</v>
      </c>
      <c r="AN79" s="29" t="s">
        <v>63</v>
      </c>
      <c r="AP79" s="26">
        <v>1602</v>
      </c>
      <c r="AQ79" s="27">
        <v>72</v>
      </c>
      <c r="AR79" s="28" t="s">
        <v>63</v>
      </c>
      <c r="AS79" s="29" t="s">
        <v>63</v>
      </c>
      <c r="AU79" s="26">
        <v>1702</v>
      </c>
      <c r="AV79" s="30">
        <v>72</v>
      </c>
      <c r="AW79" s="28" t="s">
        <v>1499</v>
      </c>
      <c r="AX79" s="29" t="s">
        <v>2292</v>
      </c>
      <c r="AZ79" s="26">
        <v>1705</v>
      </c>
      <c r="BA79" s="27">
        <v>72</v>
      </c>
      <c r="BB79" s="28" t="s">
        <v>1499</v>
      </c>
      <c r="BC79" s="29" t="s">
        <v>2071</v>
      </c>
      <c r="BE79" s="26">
        <v>1708</v>
      </c>
      <c r="BF79" s="27">
        <v>72</v>
      </c>
      <c r="BG79" s="28" t="s">
        <v>63</v>
      </c>
      <c r="BH79" s="29" t="s">
        <v>63</v>
      </c>
    </row>
    <row r="80" spans="1:61">
      <c r="A80" s="9"/>
      <c r="B80" s="26">
        <v>1605</v>
      </c>
      <c r="C80" s="30">
        <v>73</v>
      </c>
      <c r="D80" s="28" t="s">
        <v>63</v>
      </c>
      <c r="E80" s="29" t="s">
        <v>63</v>
      </c>
      <c r="G80" s="26">
        <v>1608</v>
      </c>
      <c r="H80" s="27">
        <v>73</v>
      </c>
      <c r="I80" s="28" t="s">
        <v>1499</v>
      </c>
      <c r="J80" s="29" t="s">
        <v>1765</v>
      </c>
      <c r="L80" s="26">
        <v>1505</v>
      </c>
      <c r="M80" s="27">
        <v>73</v>
      </c>
      <c r="N80" s="28" t="s">
        <v>63</v>
      </c>
      <c r="O80" s="29" t="s">
        <v>63</v>
      </c>
      <c r="Q80" s="26">
        <v>1508</v>
      </c>
      <c r="R80" s="30">
        <v>73</v>
      </c>
      <c r="S80" s="28" t="s">
        <v>63</v>
      </c>
      <c r="T80" s="29" t="s">
        <v>63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63</v>
      </c>
      <c r="AD80" s="29" t="s">
        <v>63</v>
      </c>
      <c r="AF80" s="26">
        <v>1805</v>
      </c>
      <c r="AG80" s="27">
        <v>73</v>
      </c>
      <c r="AH80" s="28" t="s">
        <v>1499</v>
      </c>
      <c r="AI80" s="29" t="s">
        <v>1820</v>
      </c>
      <c r="AK80" s="26">
        <v>1808</v>
      </c>
      <c r="AL80" s="27">
        <v>73</v>
      </c>
      <c r="AM80" s="28" t="s">
        <v>63</v>
      </c>
      <c r="AN80" s="29" t="s">
        <v>63</v>
      </c>
      <c r="AP80" s="26">
        <v>1602</v>
      </c>
      <c r="AQ80" s="27">
        <v>73</v>
      </c>
      <c r="AR80" s="28" t="s">
        <v>63</v>
      </c>
      <c r="AS80" s="29" t="s">
        <v>63</v>
      </c>
      <c r="AU80" s="26">
        <v>1702</v>
      </c>
      <c r="AV80" s="30">
        <v>73</v>
      </c>
      <c r="AW80" s="28" t="s">
        <v>1499</v>
      </c>
      <c r="AX80" s="29" t="s">
        <v>1765</v>
      </c>
      <c r="AZ80" s="26">
        <v>1705</v>
      </c>
      <c r="BA80" s="27">
        <v>73</v>
      </c>
      <c r="BB80" s="28" t="s">
        <v>63</v>
      </c>
      <c r="BC80" s="29" t="s">
        <v>63</v>
      </c>
      <c r="BE80" s="26">
        <v>1708</v>
      </c>
      <c r="BF80" s="27">
        <v>73</v>
      </c>
      <c r="BG80" s="28" t="s">
        <v>63</v>
      </c>
      <c r="BH80" s="29" t="s">
        <v>63</v>
      </c>
    </row>
    <row r="81" spans="1:61">
      <c r="A81" s="9"/>
      <c r="B81" s="26">
        <v>1605</v>
      </c>
      <c r="C81" s="30">
        <v>74</v>
      </c>
      <c r="D81" s="28" t="s">
        <v>1499</v>
      </c>
      <c r="E81" s="29" t="s">
        <v>2077</v>
      </c>
      <c r="G81" s="26">
        <v>1608</v>
      </c>
      <c r="H81" s="27">
        <v>74</v>
      </c>
      <c r="I81" s="28" t="s">
        <v>1499</v>
      </c>
      <c r="J81" s="29" t="s">
        <v>2402</v>
      </c>
      <c r="L81" s="26">
        <v>1505</v>
      </c>
      <c r="M81" s="27">
        <v>74</v>
      </c>
      <c r="N81" s="28" t="s">
        <v>63</v>
      </c>
      <c r="O81" s="29" t="s">
        <v>63</v>
      </c>
      <c r="Q81" s="26">
        <v>1508</v>
      </c>
      <c r="R81" s="30">
        <v>74</v>
      </c>
      <c r="S81" s="28" t="s">
        <v>63</v>
      </c>
      <c r="T81" s="29" t="s">
        <v>63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1499</v>
      </c>
      <c r="AD81" s="29" t="s">
        <v>2016</v>
      </c>
      <c r="AF81" s="26">
        <v>1805</v>
      </c>
      <c r="AG81" s="27">
        <v>74</v>
      </c>
      <c r="AH81" s="28" t="s">
        <v>1499</v>
      </c>
      <c r="AI81" s="29" t="s">
        <v>1826</v>
      </c>
      <c r="AK81" s="26">
        <v>1808</v>
      </c>
      <c r="AL81" s="27">
        <v>74</v>
      </c>
      <c r="AM81" s="28" t="s">
        <v>63</v>
      </c>
      <c r="AN81" s="29" t="s">
        <v>63</v>
      </c>
      <c r="AP81" s="26">
        <v>1602</v>
      </c>
      <c r="AQ81" s="27">
        <v>74</v>
      </c>
      <c r="AR81" s="28" t="s">
        <v>63</v>
      </c>
      <c r="AS81" s="29" t="s">
        <v>63</v>
      </c>
      <c r="AU81" s="26">
        <v>1702</v>
      </c>
      <c r="AV81" s="30">
        <v>74</v>
      </c>
      <c r="AW81" s="28" t="s">
        <v>1499</v>
      </c>
      <c r="AX81" s="29" t="s">
        <v>2402</v>
      </c>
      <c r="AZ81" s="26">
        <v>1705</v>
      </c>
      <c r="BA81" s="27">
        <v>74</v>
      </c>
      <c r="BB81" s="28" t="s">
        <v>1499</v>
      </c>
      <c r="BC81" s="29" t="s">
        <v>2077</v>
      </c>
      <c r="BE81" s="26">
        <v>1708</v>
      </c>
      <c r="BF81" s="27">
        <v>74</v>
      </c>
      <c r="BG81" s="28" t="s">
        <v>63</v>
      </c>
      <c r="BH81" s="29" t="s">
        <v>63</v>
      </c>
    </row>
    <row r="82" spans="1:61">
      <c r="A82" s="9"/>
      <c r="B82" s="26">
        <v>1605</v>
      </c>
      <c r="C82" s="30">
        <v>75</v>
      </c>
      <c r="D82" s="28" t="s">
        <v>63</v>
      </c>
      <c r="E82" s="29" t="s">
        <v>63</v>
      </c>
      <c r="G82" s="26">
        <v>1608</v>
      </c>
      <c r="H82" s="27">
        <v>75</v>
      </c>
      <c r="I82" s="28" t="s">
        <v>1499</v>
      </c>
      <c r="J82" s="29" t="s">
        <v>2028</v>
      </c>
      <c r="L82" s="26">
        <v>1505</v>
      </c>
      <c r="M82" s="27">
        <v>75</v>
      </c>
      <c r="N82" s="28" t="s">
        <v>63</v>
      </c>
      <c r="O82" s="29" t="s">
        <v>63</v>
      </c>
      <c r="Q82" s="26">
        <v>1508</v>
      </c>
      <c r="R82" s="30">
        <v>75</v>
      </c>
      <c r="S82" s="28" t="s">
        <v>63</v>
      </c>
      <c r="T82" s="29" t="s">
        <v>63</v>
      </c>
      <c r="V82" s="26">
        <v>1502</v>
      </c>
      <c r="W82" s="30">
        <v>75</v>
      </c>
      <c r="X82" s="28" t="s">
        <v>63</v>
      </c>
      <c r="Y82" s="29" t="s">
        <v>63</v>
      </c>
      <c r="AA82" s="26">
        <v>1802</v>
      </c>
      <c r="AB82" s="30">
        <v>75</v>
      </c>
      <c r="AC82" s="28" t="s">
        <v>63</v>
      </c>
      <c r="AD82" s="29" t="s">
        <v>63</v>
      </c>
      <c r="AF82" s="26">
        <v>1805</v>
      </c>
      <c r="AG82" s="27">
        <v>75</v>
      </c>
      <c r="AH82" s="28" t="s">
        <v>63</v>
      </c>
      <c r="AI82" s="29" t="s">
        <v>63</v>
      </c>
      <c r="AK82" s="26">
        <v>1808</v>
      </c>
      <c r="AL82" s="27">
        <v>75</v>
      </c>
      <c r="AM82" s="28" t="s">
        <v>63</v>
      </c>
      <c r="AN82" s="29" t="s">
        <v>63</v>
      </c>
      <c r="AP82" s="26">
        <v>1602</v>
      </c>
      <c r="AQ82" s="27">
        <v>75</v>
      </c>
      <c r="AR82" s="28" t="s">
        <v>63</v>
      </c>
      <c r="AS82" s="29" t="s">
        <v>63</v>
      </c>
      <c r="AU82" s="26">
        <v>1702</v>
      </c>
      <c r="AV82" s="30">
        <v>75</v>
      </c>
      <c r="AW82" s="28" t="s">
        <v>1499</v>
      </c>
      <c r="AX82" s="29" t="s">
        <v>2028</v>
      </c>
      <c r="AZ82" s="26">
        <v>1705</v>
      </c>
      <c r="BA82" s="27">
        <v>75</v>
      </c>
      <c r="BB82" s="28" t="s">
        <v>63</v>
      </c>
      <c r="BC82" s="29" t="s">
        <v>63</v>
      </c>
      <c r="BE82" s="26">
        <v>1708</v>
      </c>
      <c r="BF82" s="27">
        <v>75</v>
      </c>
      <c r="BG82" s="28" t="s">
        <v>63</v>
      </c>
      <c r="BH82" s="29" t="s">
        <v>63</v>
      </c>
    </row>
    <row r="83" spans="1:61">
      <c r="A83" s="9"/>
      <c r="B83" s="26">
        <v>1605</v>
      </c>
      <c r="C83" s="30">
        <v>76</v>
      </c>
      <c r="D83" s="28" t="s">
        <v>63</v>
      </c>
      <c r="E83" s="29" t="s">
        <v>63</v>
      </c>
      <c r="G83" s="26">
        <v>1608</v>
      </c>
      <c r="H83" s="27">
        <v>76</v>
      </c>
      <c r="I83" s="28" t="s">
        <v>1499</v>
      </c>
      <c r="J83" s="29" t="s">
        <v>1998</v>
      </c>
      <c r="L83" s="26">
        <v>1505</v>
      </c>
      <c r="M83" s="27">
        <v>76</v>
      </c>
      <c r="N83" s="28" t="s">
        <v>63</v>
      </c>
      <c r="O83" s="29" t="s">
        <v>63</v>
      </c>
      <c r="Q83" s="26">
        <v>1508</v>
      </c>
      <c r="R83" s="30">
        <v>76</v>
      </c>
      <c r="S83" s="28" t="s">
        <v>63</v>
      </c>
      <c r="T83" s="29" t="s">
        <v>63</v>
      </c>
      <c r="V83" s="26">
        <v>1502</v>
      </c>
      <c r="W83" s="30">
        <v>76</v>
      </c>
      <c r="X83" s="28" t="s">
        <v>63</v>
      </c>
      <c r="Y83" s="29" t="s">
        <v>63</v>
      </c>
      <c r="AA83" s="26">
        <v>1802</v>
      </c>
      <c r="AB83" s="30">
        <v>76</v>
      </c>
      <c r="AC83" s="28" t="s">
        <v>1499</v>
      </c>
      <c r="AD83" s="29" t="s">
        <v>1985</v>
      </c>
      <c r="AF83" s="26">
        <v>1805</v>
      </c>
      <c r="AG83" s="27">
        <v>76</v>
      </c>
      <c r="AH83" s="28" t="s">
        <v>1499</v>
      </c>
      <c r="AI83" s="29" t="s">
        <v>1789</v>
      </c>
      <c r="AK83" s="26">
        <v>1808</v>
      </c>
      <c r="AL83" s="27">
        <v>76</v>
      </c>
      <c r="AM83" s="28" t="s">
        <v>63</v>
      </c>
      <c r="AN83" s="29" t="s">
        <v>63</v>
      </c>
      <c r="AP83" s="26">
        <v>1602</v>
      </c>
      <c r="AQ83" s="27">
        <v>76</v>
      </c>
      <c r="AR83" s="28" t="s">
        <v>63</v>
      </c>
      <c r="AS83" s="29" t="s">
        <v>63</v>
      </c>
      <c r="AU83" s="26">
        <v>1702</v>
      </c>
      <c r="AV83" s="30">
        <v>76</v>
      </c>
      <c r="AW83" s="28" t="s">
        <v>1499</v>
      </c>
      <c r="AX83" s="29" t="s">
        <v>1998</v>
      </c>
      <c r="AZ83" s="26">
        <v>1705</v>
      </c>
      <c r="BA83" s="27">
        <v>76</v>
      </c>
      <c r="BB83" s="28" t="s">
        <v>63</v>
      </c>
      <c r="BC83" s="29" t="s">
        <v>63</v>
      </c>
      <c r="BE83" s="26">
        <v>1708</v>
      </c>
      <c r="BF83" s="27">
        <v>76</v>
      </c>
      <c r="BG83" s="28" t="s">
        <v>63</v>
      </c>
      <c r="BH83" s="29" t="s">
        <v>63</v>
      </c>
    </row>
    <row r="84" spans="1:61">
      <c r="A84" s="9"/>
      <c r="B84" s="26">
        <v>1605</v>
      </c>
      <c r="C84" s="30">
        <v>77</v>
      </c>
      <c r="D84" s="28" t="s">
        <v>63</v>
      </c>
      <c r="E84" s="29" t="s">
        <v>63</v>
      </c>
      <c r="G84" s="26">
        <v>1608</v>
      </c>
      <c r="H84" s="27">
        <v>77</v>
      </c>
      <c r="I84" s="28" t="s">
        <v>63</v>
      </c>
      <c r="J84" s="29" t="s">
        <v>63</v>
      </c>
      <c r="L84" s="26">
        <v>1505</v>
      </c>
      <c r="M84" s="27">
        <v>77</v>
      </c>
      <c r="N84" s="28" t="s">
        <v>63</v>
      </c>
      <c r="O84" s="29" t="s">
        <v>63</v>
      </c>
      <c r="Q84" s="26">
        <v>1508</v>
      </c>
      <c r="R84" s="30">
        <v>77</v>
      </c>
      <c r="S84" s="28" t="s">
        <v>491</v>
      </c>
      <c r="T84" s="29" t="s">
        <v>480</v>
      </c>
      <c r="V84" s="26">
        <v>1502</v>
      </c>
      <c r="W84" s="30">
        <v>77</v>
      </c>
      <c r="X84" s="28" t="s">
        <v>63</v>
      </c>
      <c r="Y84" s="29" t="s">
        <v>63</v>
      </c>
      <c r="AA84" s="26">
        <v>1802</v>
      </c>
      <c r="AB84" s="30">
        <v>77</v>
      </c>
      <c r="AC84" s="28" t="s">
        <v>63</v>
      </c>
      <c r="AD84" s="29" t="s">
        <v>63</v>
      </c>
      <c r="AF84" s="26">
        <v>1805</v>
      </c>
      <c r="AG84" s="27">
        <v>77</v>
      </c>
      <c r="AH84" s="28" t="s">
        <v>63</v>
      </c>
      <c r="AI84" s="29" t="s">
        <v>63</v>
      </c>
      <c r="AK84" s="26">
        <v>1808</v>
      </c>
      <c r="AL84" s="27">
        <v>77</v>
      </c>
      <c r="AM84" s="28" t="s">
        <v>63</v>
      </c>
      <c r="AN84" s="29" t="s">
        <v>63</v>
      </c>
      <c r="AP84" s="26">
        <v>1602</v>
      </c>
      <c r="AQ84" s="27">
        <v>77</v>
      </c>
      <c r="AR84" s="28" t="s">
        <v>63</v>
      </c>
      <c r="AS84" s="29" t="s">
        <v>63</v>
      </c>
      <c r="AU84" s="26">
        <v>1702</v>
      </c>
      <c r="AV84" s="30">
        <v>77</v>
      </c>
      <c r="AW84" s="28" t="s">
        <v>63</v>
      </c>
      <c r="AX84" s="29" t="s">
        <v>63</v>
      </c>
      <c r="AZ84" s="26">
        <v>1705</v>
      </c>
      <c r="BA84" s="27">
        <v>77</v>
      </c>
      <c r="BB84" s="28" t="s">
        <v>63</v>
      </c>
      <c r="BC84" s="29" t="s">
        <v>63</v>
      </c>
      <c r="BE84" s="26">
        <v>1708</v>
      </c>
      <c r="BF84" s="27">
        <v>77</v>
      </c>
      <c r="BG84" s="28" t="s">
        <v>491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63</v>
      </c>
      <c r="E85" s="29" t="s">
        <v>63</v>
      </c>
      <c r="G85" s="26">
        <v>1608</v>
      </c>
      <c r="H85" s="27">
        <v>78</v>
      </c>
      <c r="I85" s="28" t="s">
        <v>63</v>
      </c>
      <c r="J85" s="29" t="s">
        <v>63</v>
      </c>
      <c r="L85" s="26">
        <v>1505</v>
      </c>
      <c r="M85" s="27">
        <v>78</v>
      </c>
      <c r="N85" s="28" t="s">
        <v>63</v>
      </c>
      <c r="O85" s="29" t="s">
        <v>63</v>
      </c>
      <c r="Q85" s="26">
        <v>1508</v>
      </c>
      <c r="R85" s="30">
        <v>78</v>
      </c>
      <c r="S85" s="28" t="s">
        <v>63</v>
      </c>
      <c r="T85" s="29" t="s">
        <v>63</v>
      </c>
      <c r="V85" s="26">
        <v>1502</v>
      </c>
      <c r="W85" s="30">
        <v>78</v>
      </c>
      <c r="X85" s="28" t="s">
        <v>63</v>
      </c>
      <c r="Y85" s="29" t="s">
        <v>63</v>
      </c>
      <c r="AA85" s="26">
        <v>1802</v>
      </c>
      <c r="AB85" s="30">
        <v>78</v>
      </c>
      <c r="AC85" s="28" t="s">
        <v>63</v>
      </c>
      <c r="AD85" s="29" t="s">
        <v>63</v>
      </c>
      <c r="AF85" s="26">
        <v>1805</v>
      </c>
      <c r="AG85" s="27">
        <v>78</v>
      </c>
      <c r="AH85" s="28" t="s">
        <v>63</v>
      </c>
      <c r="AI85" s="29" t="s">
        <v>63</v>
      </c>
      <c r="AK85" s="26">
        <v>1808</v>
      </c>
      <c r="AL85" s="27">
        <v>78</v>
      </c>
      <c r="AM85" s="28" t="s">
        <v>63</v>
      </c>
      <c r="AN85" s="29" t="s">
        <v>63</v>
      </c>
      <c r="AP85" s="26">
        <v>1602</v>
      </c>
      <c r="AQ85" s="27">
        <v>78</v>
      </c>
      <c r="AR85" s="28" t="s">
        <v>63</v>
      </c>
      <c r="AS85" s="29" t="s">
        <v>63</v>
      </c>
      <c r="AU85" s="26">
        <v>1702</v>
      </c>
      <c r="AV85" s="30">
        <v>78</v>
      </c>
      <c r="AW85" s="28" t="s">
        <v>63</v>
      </c>
      <c r="AX85" s="29" t="s">
        <v>63</v>
      </c>
      <c r="AZ85" s="26">
        <v>1705</v>
      </c>
      <c r="BA85" s="27">
        <v>78</v>
      </c>
      <c r="BB85" s="28" t="s">
        <v>63</v>
      </c>
      <c r="BC85" s="29" t="s">
        <v>63</v>
      </c>
      <c r="BE85" s="26">
        <v>1708</v>
      </c>
      <c r="BF85" s="27">
        <v>78</v>
      </c>
      <c r="BG85" s="28" t="s">
        <v>63</v>
      </c>
      <c r="BH85" s="29" t="s">
        <v>63</v>
      </c>
    </row>
    <row r="86" spans="1:61">
      <c r="A86" s="9"/>
      <c r="B86" s="26">
        <v>1605</v>
      </c>
      <c r="C86" s="30">
        <v>79</v>
      </c>
      <c r="D86" s="28" t="s">
        <v>63</v>
      </c>
      <c r="E86" s="29" t="s">
        <v>63</v>
      </c>
      <c r="G86" s="26">
        <v>1608</v>
      </c>
      <c r="H86" s="27">
        <v>79</v>
      </c>
      <c r="I86" s="28" t="s">
        <v>63</v>
      </c>
      <c r="J86" s="29" t="s">
        <v>63</v>
      </c>
      <c r="L86" s="26">
        <v>1505</v>
      </c>
      <c r="M86" s="27">
        <v>79</v>
      </c>
      <c r="N86" s="28" t="s">
        <v>63</v>
      </c>
      <c r="O86" s="29" t="s">
        <v>63</v>
      </c>
      <c r="Q86" s="26">
        <v>1508</v>
      </c>
      <c r="R86" s="30">
        <v>79</v>
      </c>
      <c r="S86" s="28" t="s">
        <v>491</v>
      </c>
      <c r="T86" s="29" t="s">
        <v>517</v>
      </c>
      <c r="V86" s="26">
        <v>1502</v>
      </c>
      <c r="W86" s="30">
        <v>79</v>
      </c>
      <c r="X86" s="28" t="s">
        <v>63</v>
      </c>
      <c r="Y86" s="29" t="s">
        <v>63</v>
      </c>
      <c r="AA86" s="26">
        <v>1802</v>
      </c>
      <c r="AB86" s="30">
        <v>79</v>
      </c>
      <c r="AC86" s="28" t="s">
        <v>63</v>
      </c>
      <c r="AD86" s="29" t="s">
        <v>63</v>
      </c>
      <c r="AF86" s="26">
        <v>1805</v>
      </c>
      <c r="AG86" s="27">
        <v>79</v>
      </c>
      <c r="AH86" s="28" t="s">
        <v>1499</v>
      </c>
      <c r="AI86" s="29" t="s">
        <v>2187</v>
      </c>
      <c r="AK86" s="26">
        <v>1808</v>
      </c>
      <c r="AL86" s="27">
        <v>79</v>
      </c>
      <c r="AM86" s="28" t="s">
        <v>491</v>
      </c>
      <c r="AN86" s="29" t="s">
        <v>2773</v>
      </c>
      <c r="AP86" s="26">
        <v>1602</v>
      </c>
      <c r="AQ86" s="27">
        <v>79</v>
      </c>
      <c r="AR86" s="28" t="s">
        <v>63</v>
      </c>
      <c r="AS86" s="29" t="s">
        <v>63</v>
      </c>
      <c r="AU86" s="26">
        <v>1702</v>
      </c>
      <c r="AV86" s="30">
        <v>79</v>
      </c>
      <c r="AW86" s="28" t="s">
        <v>63</v>
      </c>
      <c r="AX86" s="29" t="s">
        <v>63</v>
      </c>
      <c r="AZ86" s="26">
        <v>1705</v>
      </c>
      <c r="BA86" s="27">
        <v>79</v>
      </c>
      <c r="BB86" s="28" t="s">
        <v>63</v>
      </c>
      <c r="BC86" s="29" t="s">
        <v>63</v>
      </c>
      <c r="BE86" s="26">
        <v>1708</v>
      </c>
      <c r="BF86" s="27">
        <v>79</v>
      </c>
      <c r="BG86" s="28" t="s">
        <v>491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63</v>
      </c>
      <c r="E87" s="34" t="s">
        <v>63</v>
      </c>
      <c r="F87" s="35"/>
      <c r="G87" s="31">
        <v>1608</v>
      </c>
      <c r="H87" s="32">
        <v>80</v>
      </c>
      <c r="I87" s="33" t="s">
        <v>63</v>
      </c>
      <c r="J87" s="34" t="s">
        <v>63</v>
      </c>
      <c r="K87" s="35"/>
      <c r="L87" s="31">
        <v>1505</v>
      </c>
      <c r="M87" s="32">
        <v>80</v>
      </c>
      <c r="N87" s="33" t="s">
        <v>63</v>
      </c>
      <c r="O87" s="34" t="s">
        <v>63</v>
      </c>
      <c r="P87" s="35"/>
      <c r="Q87" s="31">
        <v>1508</v>
      </c>
      <c r="R87" s="36">
        <v>80</v>
      </c>
      <c r="S87" s="33" t="s">
        <v>63</v>
      </c>
      <c r="T87" s="34" t="s">
        <v>63</v>
      </c>
      <c r="U87" s="35"/>
      <c r="V87" s="31">
        <v>1502</v>
      </c>
      <c r="W87" s="36">
        <v>80</v>
      </c>
      <c r="X87" s="33" t="s">
        <v>63</v>
      </c>
      <c r="Y87" s="34" t="s">
        <v>63</v>
      </c>
      <c r="Z87" s="35"/>
      <c r="AA87" s="31">
        <v>1802</v>
      </c>
      <c r="AB87" s="36">
        <v>80</v>
      </c>
      <c r="AC87" s="33" t="s">
        <v>63</v>
      </c>
      <c r="AD87" s="34" t="s">
        <v>63</v>
      </c>
      <c r="AE87" s="35"/>
      <c r="AF87" s="31">
        <v>1805</v>
      </c>
      <c r="AG87" s="32">
        <v>80</v>
      </c>
      <c r="AH87" s="33" t="s">
        <v>1499</v>
      </c>
      <c r="AI87" s="34" t="s">
        <v>2180</v>
      </c>
      <c r="AJ87" s="35"/>
      <c r="AK87" s="31">
        <v>1808</v>
      </c>
      <c r="AL87" s="32">
        <v>80</v>
      </c>
      <c r="AM87" s="33" t="s">
        <v>491</v>
      </c>
      <c r="AN87" s="34" t="s">
        <v>2765</v>
      </c>
      <c r="AO87" s="35"/>
      <c r="AP87" s="31">
        <v>1602</v>
      </c>
      <c r="AQ87" s="32">
        <v>80</v>
      </c>
      <c r="AR87" s="33" t="s">
        <v>63</v>
      </c>
      <c r="AS87" s="34" t="s">
        <v>63</v>
      </c>
      <c r="AT87" s="35"/>
      <c r="AU87" s="31">
        <v>1702</v>
      </c>
      <c r="AV87" s="36">
        <v>80</v>
      </c>
      <c r="AW87" s="33" t="s">
        <v>63</v>
      </c>
      <c r="AX87" s="34" t="s">
        <v>63</v>
      </c>
      <c r="AY87" s="35"/>
      <c r="AZ87" s="31">
        <v>1705</v>
      </c>
      <c r="BA87" s="32">
        <v>80</v>
      </c>
      <c r="BB87" s="33" t="s">
        <v>63</v>
      </c>
      <c r="BC87" s="34" t="s">
        <v>63</v>
      </c>
      <c r="BD87" s="35"/>
      <c r="BE87" s="31">
        <v>1708</v>
      </c>
      <c r="BF87" s="32">
        <v>80</v>
      </c>
      <c r="BG87" s="33" t="s">
        <v>63</v>
      </c>
      <c r="BH87" s="34" t="s">
        <v>63</v>
      </c>
      <c r="BI87" s="35"/>
    </row>
    <row r="88" spans="1:61">
      <c r="A88" s="9"/>
      <c r="B88" s="20">
        <v>1605</v>
      </c>
      <c r="C88" s="25">
        <v>81</v>
      </c>
      <c r="D88" s="22" t="s">
        <v>1499</v>
      </c>
      <c r="E88" s="23" t="s">
        <v>1979</v>
      </c>
      <c r="F88" s="24"/>
      <c r="G88" s="20">
        <v>1608</v>
      </c>
      <c r="H88" s="21">
        <v>81</v>
      </c>
      <c r="I88" s="22" t="s">
        <v>63</v>
      </c>
      <c r="J88" s="23" t="s">
        <v>63</v>
      </c>
      <c r="K88" s="24"/>
      <c r="L88" s="20">
        <v>1505</v>
      </c>
      <c r="M88" s="21">
        <v>81</v>
      </c>
      <c r="N88" s="22" t="s">
        <v>491</v>
      </c>
      <c r="O88" s="23" t="s">
        <v>2828</v>
      </c>
      <c r="P88" s="24"/>
      <c r="Q88" s="20">
        <v>1508</v>
      </c>
      <c r="R88" s="25">
        <v>81</v>
      </c>
      <c r="S88" s="22" t="s">
        <v>63</v>
      </c>
      <c r="T88" s="23" t="s">
        <v>63</v>
      </c>
      <c r="U88" s="24"/>
      <c r="V88" s="20">
        <v>1502</v>
      </c>
      <c r="W88" s="25">
        <v>81</v>
      </c>
      <c r="X88" s="22" t="s">
        <v>63</v>
      </c>
      <c r="Y88" s="23" t="s">
        <v>63</v>
      </c>
      <c r="Z88" s="24"/>
      <c r="AA88" s="20">
        <v>1802</v>
      </c>
      <c r="AB88" s="25">
        <v>81</v>
      </c>
      <c r="AC88" s="22" t="s">
        <v>1499</v>
      </c>
      <c r="AD88" s="23" t="s">
        <v>1667</v>
      </c>
      <c r="AE88" s="24"/>
      <c r="AF88" s="20">
        <v>1805</v>
      </c>
      <c r="AG88" s="21">
        <v>81</v>
      </c>
      <c r="AH88" s="22" t="s">
        <v>63</v>
      </c>
      <c r="AI88" s="23" t="s">
        <v>63</v>
      </c>
      <c r="AJ88" s="24"/>
      <c r="AK88" s="20">
        <v>1808</v>
      </c>
      <c r="AL88" s="21">
        <v>81</v>
      </c>
      <c r="AM88" s="22" t="s">
        <v>491</v>
      </c>
      <c r="AN88" s="23" t="s">
        <v>2815</v>
      </c>
      <c r="AO88" s="24"/>
      <c r="AP88" s="20">
        <v>1602</v>
      </c>
      <c r="AQ88" s="21">
        <v>81</v>
      </c>
      <c r="AR88" s="22" t="s">
        <v>491</v>
      </c>
      <c r="AS88" s="23" t="s">
        <v>2863</v>
      </c>
      <c r="AT88" s="24"/>
      <c r="AU88" s="20">
        <v>1702</v>
      </c>
      <c r="AV88" s="25">
        <v>81</v>
      </c>
      <c r="AW88" s="22" t="s">
        <v>63</v>
      </c>
      <c r="AX88" s="23" t="s">
        <v>63</v>
      </c>
      <c r="AY88" s="24"/>
      <c r="AZ88" s="20">
        <v>1705</v>
      </c>
      <c r="BA88" s="21">
        <v>81</v>
      </c>
      <c r="BB88" s="22" t="s">
        <v>1499</v>
      </c>
      <c r="BC88" s="23" t="s">
        <v>1979</v>
      </c>
      <c r="BD88" s="24"/>
      <c r="BE88" s="20">
        <v>1708</v>
      </c>
      <c r="BF88" s="21">
        <v>81</v>
      </c>
      <c r="BG88" s="22" t="s">
        <v>63</v>
      </c>
      <c r="BH88" s="23" t="s">
        <v>63</v>
      </c>
      <c r="BI88" s="24"/>
    </row>
    <row r="89" spans="1:61">
      <c r="A89" s="9"/>
      <c r="B89" s="26">
        <v>1605</v>
      </c>
      <c r="C89" s="30">
        <v>82</v>
      </c>
      <c r="D89" s="28" t="s">
        <v>1499</v>
      </c>
      <c r="E89" s="29" t="s">
        <v>1955</v>
      </c>
      <c r="G89" s="26">
        <v>1608</v>
      </c>
      <c r="H89" s="27">
        <v>82</v>
      </c>
      <c r="I89" s="28" t="s">
        <v>63</v>
      </c>
      <c r="J89" s="29" t="s">
        <v>63</v>
      </c>
      <c r="L89" s="26">
        <v>1505</v>
      </c>
      <c r="M89" s="27">
        <v>82</v>
      </c>
      <c r="N89" s="28" t="s">
        <v>491</v>
      </c>
      <c r="O89" s="29" t="s">
        <v>2185</v>
      </c>
      <c r="Q89" s="26">
        <v>1508</v>
      </c>
      <c r="R89" s="30">
        <v>82</v>
      </c>
      <c r="S89" s="28" t="s">
        <v>63</v>
      </c>
      <c r="T89" s="29" t="s">
        <v>63</v>
      </c>
      <c r="V89" s="26">
        <v>1502</v>
      </c>
      <c r="W89" s="30">
        <v>82</v>
      </c>
      <c r="X89" s="28" t="s">
        <v>63</v>
      </c>
      <c r="Y89" s="29" t="s">
        <v>63</v>
      </c>
      <c r="AA89" s="26">
        <v>1802</v>
      </c>
      <c r="AB89" s="30">
        <v>82</v>
      </c>
      <c r="AC89" s="28" t="s">
        <v>1499</v>
      </c>
      <c r="AD89" s="29" t="s">
        <v>1649</v>
      </c>
      <c r="AF89" s="26">
        <v>1805</v>
      </c>
      <c r="AG89" s="27">
        <v>82</v>
      </c>
      <c r="AH89" s="28" t="s">
        <v>63</v>
      </c>
      <c r="AI89" s="29" t="s">
        <v>63</v>
      </c>
      <c r="AK89" s="26">
        <v>1808</v>
      </c>
      <c r="AL89" s="27">
        <v>82</v>
      </c>
      <c r="AM89" s="28" t="s">
        <v>491</v>
      </c>
      <c r="AN89" s="29" t="s">
        <v>2787</v>
      </c>
      <c r="AP89" s="26">
        <v>1602</v>
      </c>
      <c r="AQ89" s="27">
        <v>82</v>
      </c>
      <c r="AR89" s="28" t="s">
        <v>491</v>
      </c>
      <c r="AS89" s="29" t="s">
        <v>2849</v>
      </c>
      <c r="AU89" s="26">
        <v>1702</v>
      </c>
      <c r="AV89" s="30">
        <v>82</v>
      </c>
      <c r="AW89" s="28" t="s">
        <v>63</v>
      </c>
      <c r="AX89" s="29" t="s">
        <v>63</v>
      </c>
      <c r="AZ89" s="26">
        <v>1705</v>
      </c>
      <c r="BA89" s="27">
        <v>82</v>
      </c>
      <c r="BB89" s="28" t="s">
        <v>1499</v>
      </c>
      <c r="BC89" s="29" t="s">
        <v>1955</v>
      </c>
      <c r="BE89" s="26">
        <v>1708</v>
      </c>
      <c r="BF89" s="27">
        <v>82</v>
      </c>
      <c r="BG89" s="28" t="s">
        <v>63</v>
      </c>
      <c r="BH89" s="29" t="s">
        <v>63</v>
      </c>
    </row>
    <row r="90" spans="1:61">
      <c r="A90" s="9"/>
      <c r="B90" s="26">
        <v>1605</v>
      </c>
      <c r="C90" s="30">
        <v>83</v>
      </c>
      <c r="D90" s="28" t="s">
        <v>63</v>
      </c>
      <c r="E90" s="29" t="s">
        <v>63</v>
      </c>
      <c r="G90" s="26">
        <v>1608</v>
      </c>
      <c r="H90" s="27">
        <v>83</v>
      </c>
      <c r="I90" s="28" t="s">
        <v>63</v>
      </c>
      <c r="J90" s="29" t="s">
        <v>63</v>
      </c>
      <c r="L90" s="26">
        <v>1505</v>
      </c>
      <c r="M90" s="27">
        <v>83</v>
      </c>
      <c r="N90" s="28" t="s">
        <v>63</v>
      </c>
      <c r="O90" s="29" t="s">
        <v>63</v>
      </c>
      <c r="Q90" s="26">
        <v>1508</v>
      </c>
      <c r="R90" s="30">
        <v>83</v>
      </c>
      <c r="S90" s="28" t="s">
        <v>63</v>
      </c>
      <c r="T90" s="29" t="s">
        <v>63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1499</v>
      </c>
      <c r="AD90" s="29" t="s">
        <v>1673</v>
      </c>
      <c r="AF90" s="26">
        <v>1805</v>
      </c>
      <c r="AG90" s="27">
        <v>83</v>
      </c>
      <c r="AH90" s="28" t="s">
        <v>63</v>
      </c>
      <c r="AI90" s="29" t="s">
        <v>63</v>
      </c>
      <c r="AK90" s="26">
        <v>1808</v>
      </c>
      <c r="AL90" s="27">
        <v>83</v>
      </c>
      <c r="AM90" s="28" t="s">
        <v>63</v>
      </c>
      <c r="AN90" s="29" t="s">
        <v>63</v>
      </c>
      <c r="AP90" s="26">
        <v>1602</v>
      </c>
      <c r="AQ90" s="27">
        <v>83</v>
      </c>
      <c r="AR90" s="28" t="s">
        <v>63</v>
      </c>
      <c r="AS90" s="29" t="s">
        <v>63</v>
      </c>
      <c r="AU90" s="26">
        <v>1702</v>
      </c>
      <c r="AV90" s="30">
        <v>83</v>
      </c>
      <c r="AW90" s="28" t="s">
        <v>63</v>
      </c>
      <c r="AX90" s="29" t="s">
        <v>63</v>
      </c>
      <c r="AZ90" s="26">
        <v>1705</v>
      </c>
      <c r="BA90" s="27">
        <v>83</v>
      </c>
      <c r="BB90" s="28" t="s">
        <v>63</v>
      </c>
      <c r="BC90" s="29" t="s">
        <v>63</v>
      </c>
      <c r="BE90" s="26">
        <v>1708</v>
      </c>
      <c r="BF90" s="27">
        <v>83</v>
      </c>
      <c r="BG90" s="28" t="s">
        <v>63</v>
      </c>
      <c r="BH90" s="29" t="s">
        <v>63</v>
      </c>
    </row>
    <row r="91" spans="1:61">
      <c r="A91" s="9"/>
      <c r="B91" s="26">
        <v>1605</v>
      </c>
      <c r="C91" s="30">
        <v>84</v>
      </c>
      <c r="D91" s="28" t="s">
        <v>63</v>
      </c>
      <c r="E91" s="29" t="s">
        <v>63</v>
      </c>
      <c r="G91" s="26">
        <v>1608</v>
      </c>
      <c r="H91" s="27">
        <v>84</v>
      </c>
      <c r="I91" s="28" t="s">
        <v>63</v>
      </c>
      <c r="J91" s="29" t="s">
        <v>63</v>
      </c>
      <c r="L91" s="26">
        <v>1505</v>
      </c>
      <c r="M91" s="27">
        <v>84</v>
      </c>
      <c r="N91" s="28" t="s">
        <v>63</v>
      </c>
      <c r="O91" s="29" t="s">
        <v>63</v>
      </c>
      <c r="Q91" s="26">
        <v>1508</v>
      </c>
      <c r="R91" s="30">
        <v>84</v>
      </c>
      <c r="S91" s="28" t="s">
        <v>63</v>
      </c>
      <c r="T91" s="29" t="s">
        <v>63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1499</v>
      </c>
      <c r="AD91" s="29" t="s">
        <v>1642</v>
      </c>
      <c r="AF91" s="26">
        <v>1805</v>
      </c>
      <c r="AG91" s="27">
        <v>84</v>
      </c>
      <c r="AH91" s="28" t="s">
        <v>63</v>
      </c>
      <c r="AI91" s="29" t="s">
        <v>63</v>
      </c>
      <c r="AK91" s="26">
        <v>1808</v>
      </c>
      <c r="AL91" s="27">
        <v>84</v>
      </c>
      <c r="AM91" s="28" t="s">
        <v>63</v>
      </c>
      <c r="AN91" s="29" t="s">
        <v>63</v>
      </c>
      <c r="AP91" s="26">
        <v>1602</v>
      </c>
      <c r="AQ91" s="27">
        <v>84</v>
      </c>
      <c r="AR91" s="28" t="s">
        <v>63</v>
      </c>
      <c r="AS91" s="29" t="s">
        <v>63</v>
      </c>
      <c r="AU91" s="26">
        <v>1702</v>
      </c>
      <c r="AV91" s="30">
        <v>84</v>
      </c>
      <c r="AW91" s="28" t="s">
        <v>63</v>
      </c>
      <c r="AX91" s="29" t="s">
        <v>63</v>
      </c>
      <c r="AZ91" s="26">
        <v>1705</v>
      </c>
      <c r="BA91" s="27">
        <v>84</v>
      </c>
      <c r="BB91" s="28" t="s">
        <v>63</v>
      </c>
      <c r="BC91" s="29" t="s">
        <v>63</v>
      </c>
      <c r="BE91" s="26">
        <v>1708</v>
      </c>
      <c r="BF91" s="27">
        <v>84</v>
      </c>
      <c r="BG91" s="28" t="s">
        <v>63</v>
      </c>
      <c r="BH91" s="29" t="s">
        <v>63</v>
      </c>
    </row>
    <row r="92" spans="1:61">
      <c r="A92" s="9"/>
      <c r="B92" s="26">
        <v>1606</v>
      </c>
      <c r="C92" s="30">
        <v>85</v>
      </c>
      <c r="D92" s="28" t="s">
        <v>63</v>
      </c>
      <c r="E92" s="29" t="s">
        <v>63</v>
      </c>
      <c r="G92" s="26">
        <v>1609</v>
      </c>
      <c r="H92" s="27">
        <v>85</v>
      </c>
      <c r="I92" s="28" t="s">
        <v>1499</v>
      </c>
      <c r="J92" s="29" t="s">
        <v>2131</v>
      </c>
      <c r="L92" s="26">
        <v>1504</v>
      </c>
      <c r="M92" s="27">
        <v>85</v>
      </c>
      <c r="N92" s="28" t="s">
        <v>63</v>
      </c>
      <c r="O92" s="29" t="s">
        <v>63</v>
      </c>
      <c r="Q92" s="26">
        <v>1507</v>
      </c>
      <c r="R92" s="30">
        <v>85</v>
      </c>
      <c r="S92" s="28" t="s">
        <v>63</v>
      </c>
      <c r="T92" s="29" t="s">
        <v>63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1499</v>
      </c>
      <c r="AD92" s="29" t="s">
        <v>2467</v>
      </c>
      <c r="AF92" s="26">
        <v>1806</v>
      </c>
      <c r="AG92" s="27">
        <v>85</v>
      </c>
      <c r="AH92" s="28" t="s">
        <v>1499</v>
      </c>
      <c r="AI92" s="29" t="s">
        <v>2431</v>
      </c>
      <c r="AK92" s="26">
        <v>1809</v>
      </c>
      <c r="AL92" s="27">
        <v>85</v>
      </c>
      <c r="AM92" s="28" t="s">
        <v>63</v>
      </c>
      <c r="AN92" s="29" t="s">
        <v>63</v>
      </c>
      <c r="AP92" s="26">
        <v>1603</v>
      </c>
      <c r="AQ92" s="27">
        <v>85</v>
      </c>
      <c r="AR92" s="28" t="s">
        <v>63</v>
      </c>
      <c r="AS92" s="29" t="s">
        <v>63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63</v>
      </c>
      <c r="BC92" s="29" t="s">
        <v>63</v>
      </c>
      <c r="BE92" s="26">
        <v>1707</v>
      </c>
      <c r="BF92" s="27">
        <v>85</v>
      </c>
      <c r="BG92" s="28" t="s">
        <v>63</v>
      </c>
      <c r="BH92" s="29" t="s">
        <v>63</v>
      </c>
    </row>
    <row r="93" spans="1:61">
      <c r="A93" s="9"/>
      <c r="B93" s="26">
        <v>1606</v>
      </c>
      <c r="C93" s="30">
        <v>86</v>
      </c>
      <c r="D93" s="28" t="s">
        <v>63</v>
      </c>
      <c r="E93" s="29" t="s">
        <v>63</v>
      </c>
      <c r="G93" s="26">
        <v>1609</v>
      </c>
      <c r="H93" s="27">
        <v>86</v>
      </c>
      <c r="I93" s="28" t="s">
        <v>1499</v>
      </c>
      <c r="J93" s="29" t="s">
        <v>2369</v>
      </c>
      <c r="L93" s="26">
        <v>1504</v>
      </c>
      <c r="M93" s="27">
        <v>86</v>
      </c>
      <c r="N93" s="28" t="s">
        <v>63</v>
      </c>
      <c r="O93" s="29" t="s">
        <v>63</v>
      </c>
      <c r="Q93" s="26">
        <v>1507</v>
      </c>
      <c r="R93" s="30">
        <v>86</v>
      </c>
      <c r="S93" s="28" t="s">
        <v>63</v>
      </c>
      <c r="T93" s="29" t="s">
        <v>63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63</v>
      </c>
      <c r="AD93" s="29" t="s">
        <v>63</v>
      </c>
      <c r="AF93" s="26">
        <v>1806</v>
      </c>
      <c r="AG93" s="27">
        <v>86</v>
      </c>
      <c r="AH93" s="28" t="s">
        <v>63</v>
      </c>
      <c r="AI93" s="29" t="s">
        <v>63</v>
      </c>
      <c r="AK93" s="26">
        <v>1809</v>
      </c>
      <c r="AL93" s="27">
        <v>86</v>
      </c>
      <c r="AM93" s="28" t="s">
        <v>63</v>
      </c>
      <c r="AN93" s="29" t="s">
        <v>63</v>
      </c>
      <c r="AP93" s="26">
        <v>1603</v>
      </c>
      <c r="AQ93" s="27">
        <v>86</v>
      </c>
      <c r="AR93" s="28" t="s">
        <v>63</v>
      </c>
      <c r="AS93" s="29" t="s">
        <v>63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63</v>
      </c>
      <c r="BC93" s="29" t="s">
        <v>63</v>
      </c>
      <c r="BE93" s="26">
        <v>1707</v>
      </c>
      <c r="BF93" s="27">
        <v>86</v>
      </c>
      <c r="BG93" s="28" t="s">
        <v>63</v>
      </c>
      <c r="BH93" s="29" t="s">
        <v>63</v>
      </c>
    </row>
    <row r="94" spans="1:61">
      <c r="A94" s="9"/>
      <c r="B94" s="26">
        <v>1606</v>
      </c>
      <c r="C94" s="30">
        <v>87</v>
      </c>
      <c r="D94" s="28" t="s">
        <v>63</v>
      </c>
      <c r="E94" s="29" t="s">
        <v>63</v>
      </c>
      <c r="G94" s="26">
        <v>1609</v>
      </c>
      <c r="H94" s="27">
        <v>87</v>
      </c>
      <c r="I94" s="28" t="s">
        <v>1499</v>
      </c>
      <c r="J94" s="29" t="s">
        <v>2156</v>
      </c>
      <c r="L94" s="26">
        <v>1504</v>
      </c>
      <c r="M94" s="27">
        <v>87</v>
      </c>
      <c r="N94" s="28" t="s">
        <v>63</v>
      </c>
      <c r="O94" s="29" t="s">
        <v>63</v>
      </c>
      <c r="Q94" s="26">
        <v>1507</v>
      </c>
      <c r="R94" s="30">
        <v>87</v>
      </c>
      <c r="S94" s="28" t="s">
        <v>63</v>
      </c>
      <c r="T94" s="29" t="s">
        <v>63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1499</v>
      </c>
      <c r="AD94" s="29" t="s">
        <v>2369</v>
      </c>
      <c r="AF94" s="26">
        <v>1806</v>
      </c>
      <c r="AG94" s="27">
        <v>87</v>
      </c>
      <c r="AH94" s="28" t="s">
        <v>1499</v>
      </c>
      <c r="AI94" s="29" t="s">
        <v>2327</v>
      </c>
      <c r="AK94" s="26">
        <v>1809</v>
      </c>
      <c r="AL94" s="27">
        <v>87</v>
      </c>
      <c r="AM94" s="28" t="s">
        <v>63</v>
      </c>
      <c r="AN94" s="29" t="s">
        <v>63</v>
      </c>
      <c r="AP94" s="26">
        <v>1603</v>
      </c>
      <c r="AQ94" s="27">
        <v>87</v>
      </c>
      <c r="AR94" s="28" t="s">
        <v>63</v>
      </c>
      <c r="AS94" s="29" t="s">
        <v>63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63</v>
      </c>
      <c r="BC94" s="29" t="s">
        <v>63</v>
      </c>
      <c r="BE94" s="26">
        <v>1707</v>
      </c>
      <c r="BF94" s="27">
        <v>87</v>
      </c>
      <c r="BG94" s="28" t="s">
        <v>63</v>
      </c>
      <c r="BH94" s="29" t="s">
        <v>63</v>
      </c>
    </row>
    <row r="95" spans="1:61">
      <c r="A95" s="9"/>
      <c r="B95" s="26">
        <v>1606</v>
      </c>
      <c r="C95" s="30">
        <v>88</v>
      </c>
      <c r="D95" s="28" t="s">
        <v>63</v>
      </c>
      <c r="E95" s="29" t="s">
        <v>63</v>
      </c>
      <c r="G95" s="26">
        <v>1609</v>
      </c>
      <c r="H95" s="27">
        <v>88</v>
      </c>
      <c r="I95" s="28" t="s">
        <v>1499</v>
      </c>
      <c r="J95" s="29" t="s">
        <v>2467</v>
      </c>
      <c r="L95" s="26">
        <v>1504</v>
      </c>
      <c r="M95" s="27">
        <v>88</v>
      </c>
      <c r="N95" s="28" t="s">
        <v>63</v>
      </c>
      <c r="O95" s="29" t="s">
        <v>63</v>
      </c>
      <c r="Q95" s="26">
        <v>1507</v>
      </c>
      <c r="R95" s="30">
        <v>88</v>
      </c>
      <c r="S95" s="28" t="s">
        <v>63</v>
      </c>
      <c r="T95" s="29" t="s">
        <v>63</v>
      </c>
      <c r="V95" s="26">
        <v>1501</v>
      </c>
      <c r="W95" s="30">
        <v>88</v>
      </c>
      <c r="X95" s="28" t="s">
        <v>1499</v>
      </c>
      <c r="Y95" s="29" t="s">
        <v>2341</v>
      </c>
      <c r="AA95" s="26">
        <v>1803</v>
      </c>
      <c r="AB95" s="30">
        <v>88</v>
      </c>
      <c r="AC95" s="28" t="s">
        <v>63</v>
      </c>
      <c r="AD95" s="29" t="s">
        <v>63</v>
      </c>
      <c r="AF95" s="26">
        <v>1806</v>
      </c>
      <c r="AG95" s="27">
        <v>88</v>
      </c>
      <c r="AH95" s="28" t="s">
        <v>63</v>
      </c>
      <c r="AI95" s="29" t="s">
        <v>63</v>
      </c>
      <c r="AK95" s="26">
        <v>1809</v>
      </c>
      <c r="AL95" s="27">
        <v>88</v>
      </c>
      <c r="AM95" s="28" t="s">
        <v>63</v>
      </c>
      <c r="AN95" s="29" t="s">
        <v>63</v>
      </c>
      <c r="AP95" s="26">
        <v>1603</v>
      </c>
      <c r="AQ95" s="27">
        <v>88</v>
      </c>
      <c r="AR95" s="28" t="s">
        <v>63</v>
      </c>
      <c r="AS95" s="29" t="s">
        <v>63</v>
      </c>
      <c r="AU95" s="26">
        <v>1701</v>
      </c>
      <c r="AV95" s="30">
        <v>88</v>
      </c>
      <c r="AW95" s="28" t="s">
        <v>1499</v>
      </c>
      <c r="AX95" s="29" t="s">
        <v>2320</v>
      </c>
      <c r="AZ95" s="26">
        <v>1704</v>
      </c>
      <c r="BA95" s="27">
        <v>88</v>
      </c>
      <c r="BB95" s="28" t="s">
        <v>63</v>
      </c>
      <c r="BC95" s="29" t="s">
        <v>63</v>
      </c>
      <c r="BE95" s="26">
        <v>1707</v>
      </c>
      <c r="BF95" s="27">
        <v>88</v>
      </c>
      <c r="BG95" s="28" t="s">
        <v>63</v>
      </c>
      <c r="BH95" s="29" t="s">
        <v>63</v>
      </c>
    </row>
    <row r="96" spans="1:61">
      <c r="A96" s="9"/>
      <c r="B96" s="26">
        <v>1606</v>
      </c>
      <c r="C96" s="30">
        <v>89</v>
      </c>
      <c r="D96" s="28" t="s">
        <v>63</v>
      </c>
      <c r="E96" s="29" t="s">
        <v>63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63</v>
      </c>
      <c r="O96" s="29" t="s">
        <v>63</v>
      </c>
      <c r="Q96" s="26">
        <v>1507</v>
      </c>
      <c r="R96" s="30">
        <v>89</v>
      </c>
      <c r="S96" s="28" t="s">
        <v>63</v>
      </c>
      <c r="T96" s="29" t="s">
        <v>63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63</v>
      </c>
      <c r="AD96" s="29" t="s">
        <v>63</v>
      </c>
      <c r="AF96" s="26">
        <v>1806</v>
      </c>
      <c r="AG96" s="27">
        <v>89</v>
      </c>
      <c r="AH96" s="28" t="s">
        <v>63</v>
      </c>
      <c r="AI96" s="29" t="s">
        <v>63</v>
      </c>
      <c r="AK96" s="26">
        <v>1809</v>
      </c>
      <c r="AL96" s="27">
        <v>89</v>
      </c>
      <c r="AM96" s="28" t="s">
        <v>63</v>
      </c>
      <c r="AN96" s="29" t="s">
        <v>63</v>
      </c>
      <c r="AP96" s="26">
        <v>1603</v>
      </c>
      <c r="AQ96" s="27">
        <v>89</v>
      </c>
      <c r="AR96" s="28" t="s">
        <v>63</v>
      </c>
      <c r="AS96" s="29" t="s">
        <v>63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63</v>
      </c>
      <c r="BC96" s="29" t="s">
        <v>63</v>
      </c>
      <c r="BE96" s="26">
        <v>1707</v>
      </c>
      <c r="BF96" s="27">
        <v>89</v>
      </c>
      <c r="BG96" s="28" t="s">
        <v>63</v>
      </c>
      <c r="BH96" s="29" t="s">
        <v>63</v>
      </c>
    </row>
    <row r="97" spans="1:61">
      <c r="A97" s="9"/>
      <c r="B97" s="26">
        <v>1606</v>
      </c>
      <c r="C97" s="30">
        <v>90</v>
      </c>
      <c r="D97" s="28" t="s">
        <v>63</v>
      </c>
      <c r="E97" s="29" t="s">
        <v>63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63</v>
      </c>
      <c r="O97" s="29" t="s">
        <v>63</v>
      </c>
      <c r="Q97" s="26">
        <v>1507</v>
      </c>
      <c r="R97" s="30">
        <v>90</v>
      </c>
      <c r="S97" s="28" t="s">
        <v>63</v>
      </c>
      <c r="T97" s="29" t="s">
        <v>63</v>
      </c>
      <c r="V97" s="26">
        <v>1501</v>
      </c>
      <c r="W97" s="30">
        <v>90</v>
      </c>
      <c r="X97" s="28" t="s">
        <v>1499</v>
      </c>
      <c r="Y97" s="29" t="s">
        <v>2443</v>
      </c>
      <c r="AA97" s="26">
        <v>1803</v>
      </c>
      <c r="AB97" s="30">
        <v>90</v>
      </c>
      <c r="AC97" s="28" t="s">
        <v>63</v>
      </c>
      <c r="AD97" s="29" t="s">
        <v>63</v>
      </c>
      <c r="AF97" s="26">
        <v>1806</v>
      </c>
      <c r="AG97" s="27">
        <v>90</v>
      </c>
      <c r="AH97" s="28" t="s">
        <v>63</v>
      </c>
      <c r="AI97" s="29" t="s">
        <v>63</v>
      </c>
      <c r="AK97" s="26">
        <v>1809</v>
      </c>
      <c r="AL97" s="27">
        <v>90</v>
      </c>
      <c r="AM97" s="28" t="s">
        <v>63</v>
      </c>
      <c r="AN97" s="29" t="s">
        <v>63</v>
      </c>
      <c r="AP97" s="26">
        <v>1603</v>
      </c>
      <c r="AQ97" s="27">
        <v>90</v>
      </c>
      <c r="AR97" s="28" t="s">
        <v>63</v>
      </c>
      <c r="AS97" s="29" t="s">
        <v>63</v>
      </c>
      <c r="AU97" s="26">
        <v>1701</v>
      </c>
      <c r="AV97" s="30">
        <v>90</v>
      </c>
      <c r="AW97" s="28" t="s">
        <v>1499</v>
      </c>
      <c r="AX97" s="29" t="s">
        <v>2425</v>
      </c>
      <c r="AZ97" s="26">
        <v>1704</v>
      </c>
      <c r="BA97" s="27">
        <v>90</v>
      </c>
      <c r="BB97" s="28" t="s">
        <v>63</v>
      </c>
      <c r="BC97" s="29" t="s">
        <v>63</v>
      </c>
      <c r="BE97" s="26">
        <v>1707</v>
      </c>
      <c r="BF97" s="27">
        <v>90</v>
      </c>
      <c r="BG97" s="28" t="s">
        <v>63</v>
      </c>
      <c r="BH97" s="29" t="s">
        <v>63</v>
      </c>
    </row>
    <row r="98" spans="1:61">
      <c r="A98" s="9"/>
      <c r="B98" s="26">
        <v>1606</v>
      </c>
      <c r="C98" s="30">
        <v>91</v>
      </c>
      <c r="D98" s="28" t="s">
        <v>1499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63</v>
      </c>
      <c r="O98" s="29" t="s">
        <v>63</v>
      </c>
      <c r="Q98" s="26">
        <v>1507</v>
      </c>
      <c r="R98" s="30">
        <v>91</v>
      </c>
      <c r="S98" s="28" t="s">
        <v>63</v>
      </c>
      <c r="T98" s="29" t="s">
        <v>63</v>
      </c>
      <c r="V98" s="26">
        <v>1501</v>
      </c>
      <c r="W98" s="30">
        <v>91</v>
      </c>
      <c r="X98" s="28" t="s">
        <v>1499</v>
      </c>
      <c r="Y98" s="29" t="s">
        <v>1955</v>
      </c>
      <c r="AA98" s="26">
        <v>1803</v>
      </c>
      <c r="AB98" s="30">
        <v>91</v>
      </c>
      <c r="AC98" s="28" t="s">
        <v>63</v>
      </c>
      <c r="AD98" s="29" t="s">
        <v>63</v>
      </c>
      <c r="AF98" s="26">
        <v>1806</v>
      </c>
      <c r="AG98" s="27">
        <v>91</v>
      </c>
      <c r="AH98" s="28" t="s">
        <v>1499</v>
      </c>
      <c r="AI98" s="29" t="s">
        <v>2242</v>
      </c>
      <c r="AK98" s="26">
        <v>1809</v>
      </c>
      <c r="AL98" s="27">
        <v>91</v>
      </c>
      <c r="AM98" s="28" t="s">
        <v>63</v>
      </c>
      <c r="AN98" s="29" t="s">
        <v>63</v>
      </c>
      <c r="AP98" s="26">
        <v>1603</v>
      </c>
      <c r="AQ98" s="27">
        <v>91</v>
      </c>
      <c r="AR98" s="28" t="s">
        <v>63</v>
      </c>
      <c r="AS98" s="29" t="s">
        <v>63</v>
      </c>
      <c r="AU98" s="26">
        <v>1701</v>
      </c>
      <c r="AV98" s="30">
        <v>91</v>
      </c>
      <c r="AW98" s="28" t="s">
        <v>1499</v>
      </c>
      <c r="AX98" s="29" t="s">
        <v>1832</v>
      </c>
      <c r="AZ98" s="26">
        <v>1704</v>
      </c>
      <c r="BA98" s="27">
        <v>91</v>
      </c>
      <c r="BB98" s="28" t="s">
        <v>1499</v>
      </c>
      <c r="BC98" s="29" t="s">
        <v>1557</v>
      </c>
      <c r="BE98" s="26">
        <v>1707</v>
      </c>
      <c r="BF98" s="27">
        <v>91</v>
      </c>
      <c r="BG98" s="28" t="s">
        <v>63</v>
      </c>
      <c r="BH98" s="29" t="s">
        <v>63</v>
      </c>
    </row>
    <row r="99" spans="1:61">
      <c r="A99" s="9"/>
      <c r="B99" s="26">
        <v>1606</v>
      </c>
      <c r="C99" s="30">
        <v>92</v>
      </c>
      <c r="D99" s="28" t="s">
        <v>1499</v>
      </c>
      <c r="E99" s="29" t="s">
        <v>1679</v>
      </c>
      <c r="G99" s="26">
        <v>1609</v>
      </c>
      <c r="H99" s="27">
        <v>92</v>
      </c>
      <c r="I99" s="28" t="s">
        <v>1499</v>
      </c>
      <c r="J99" s="29" t="s">
        <v>2320</v>
      </c>
      <c r="L99" s="26">
        <v>1504</v>
      </c>
      <c r="M99" s="27">
        <v>92</v>
      </c>
      <c r="N99" s="28" t="s">
        <v>63</v>
      </c>
      <c r="O99" s="29" t="s">
        <v>63</v>
      </c>
      <c r="Q99" s="26">
        <v>1507</v>
      </c>
      <c r="R99" s="30">
        <v>92</v>
      </c>
      <c r="S99" s="28" t="s">
        <v>63</v>
      </c>
      <c r="T99" s="29" t="s">
        <v>63</v>
      </c>
      <c r="V99" s="26">
        <v>1501</v>
      </c>
      <c r="W99" s="30">
        <v>92</v>
      </c>
      <c r="X99" s="28" t="s">
        <v>1499</v>
      </c>
      <c r="Y99" s="29" t="s">
        <v>1979</v>
      </c>
      <c r="AA99" s="26">
        <v>1803</v>
      </c>
      <c r="AB99" s="30">
        <v>92</v>
      </c>
      <c r="AC99" s="28" t="s">
        <v>63</v>
      </c>
      <c r="AD99" s="29" t="s">
        <v>63</v>
      </c>
      <c r="AF99" s="26">
        <v>1806</v>
      </c>
      <c r="AG99" s="27">
        <v>92</v>
      </c>
      <c r="AH99" s="28" t="s">
        <v>1499</v>
      </c>
      <c r="AI99" s="29" t="s">
        <v>2479</v>
      </c>
      <c r="AK99" s="26">
        <v>1809</v>
      </c>
      <c r="AL99" s="27">
        <v>92</v>
      </c>
      <c r="AM99" s="28" t="s">
        <v>63</v>
      </c>
      <c r="AN99" s="29" t="s">
        <v>63</v>
      </c>
      <c r="AP99" s="26">
        <v>1603</v>
      </c>
      <c r="AQ99" s="27">
        <v>92</v>
      </c>
      <c r="AR99" s="28" t="s">
        <v>63</v>
      </c>
      <c r="AS99" s="29" t="s">
        <v>63</v>
      </c>
      <c r="AU99" s="26">
        <v>1701</v>
      </c>
      <c r="AV99" s="30">
        <v>92</v>
      </c>
      <c r="AW99" s="28" t="s">
        <v>1499</v>
      </c>
      <c r="AX99" s="29" t="s">
        <v>1820</v>
      </c>
      <c r="AZ99" s="26">
        <v>1704</v>
      </c>
      <c r="BA99" s="27">
        <v>92</v>
      </c>
      <c r="BB99" s="28" t="s">
        <v>1499</v>
      </c>
      <c r="BC99" s="29" t="s">
        <v>1587</v>
      </c>
      <c r="BE99" s="26">
        <v>1707</v>
      </c>
      <c r="BF99" s="27">
        <v>92</v>
      </c>
      <c r="BG99" s="28" t="s">
        <v>63</v>
      </c>
      <c r="BH99" s="29" t="s">
        <v>63</v>
      </c>
    </row>
    <row r="100" spans="1:61">
      <c r="A100" s="9"/>
      <c r="B100" s="26">
        <v>1606</v>
      </c>
      <c r="C100" s="30">
        <v>93</v>
      </c>
      <c r="D100" s="28" t="s">
        <v>1499</v>
      </c>
      <c r="E100" s="29" t="s">
        <v>1673</v>
      </c>
      <c r="G100" s="26">
        <v>1609</v>
      </c>
      <c r="H100" s="27">
        <v>93</v>
      </c>
      <c r="I100" s="28" t="s">
        <v>1499</v>
      </c>
      <c r="J100" s="29" t="s">
        <v>1820</v>
      </c>
      <c r="L100" s="26">
        <v>1504</v>
      </c>
      <c r="M100" s="27">
        <v>93</v>
      </c>
      <c r="N100" s="28" t="s">
        <v>63</v>
      </c>
      <c r="O100" s="29" t="s">
        <v>63</v>
      </c>
      <c r="Q100" s="26">
        <v>1507</v>
      </c>
      <c r="R100" s="30">
        <v>93</v>
      </c>
      <c r="S100" s="28" t="s">
        <v>63</v>
      </c>
      <c r="T100" s="29" t="s">
        <v>63</v>
      </c>
      <c r="V100" s="26">
        <v>1501</v>
      </c>
      <c r="W100" s="30">
        <v>93</v>
      </c>
      <c r="X100" s="28" t="s">
        <v>1499</v>
      </c>
      <c r="Y100" s="29" t="s">
        <v>1949</v>
      </c>
      <c r="AA100" s="26">
        <v>1803</v>
      </c>
      <c r="AB100" s="30">
        <v>93</v>
      </c>
      <c r="AC100" s="28" t="s">
        <v>1499</v>
      </c>
      <c r="AD100" s="29" t="s">
        <v>10</v>
      </c>
      <c r="AF100" s="26">
        <v>1806</v>
      </c>
      <c r="AG100" s="27">
        <v>93</v>
      </c>
      <c r="AH100" s="28" t="s">
        <v>1499</v>
      </c>
      <c r="AI100" s="29" t="s">
        <v>2266</v>
      </c>
      <c r="AK100" s="26">
        <v>1809</v>
      </c>
      <c r="AL100" s="27">
        <v>93</v>
      </c>
      <c r="AM100" s="28" t="s">
        <v>63</v>
      </c>
      <c r="AN100" s="29" t="s">
        <v>63</v>
      </c>
      <c r="AP100" s="26">
        <v>1603</v>
      </c>
      <c r="AQ100" s="27">
        <v>93</v>
      </c>
      <c r="AR100" s="28" t="s">
        <v>63</v>
      </c>
      <c r="AS100" s="29" t="s">
        <v>63</v>
      </c>
      <c r="AU100" s="26">
        <v>1701</v>
      </c>
      <c r="AV100" s="30">
        <v>93</v>
      </c>
      <c r="AW100" s="28" t="s">
        <v>1499</v>
      </c>
      <c r="AX100" s="29" t="s">
        <v>1808</v>
      </c>
      <c r="AZ100" s="26">
        <v>1704</v>
      </c>
      <c r="BA100" s="27">
        <v>93</v>
      </c>
      <c r="BB100" s="28" t="s">
        <v>1499</v>
      </c>
      <c r="BC100" s="29" t="s">
        <v>2131</v>
      </c>
      <c r="BE100" s="26">
        <v>1707</v>
      </c>
      <c r="BF100" s="27">
        <v>93</v>
      </c>
      <c r="BG100" s="28" t="s">
        <v>491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1499</v>
      </c>
      <c r="E101" s="29" t="s">
        <v>1661</v>
      </c>
      <c r="G101" s="26">
        <v>1609</v>
      </c>
      <c r="H101" s="27">
        <v>94</v>
      </c>
      <c r="I101" s="28" t="s">
        <v>1499</v>
      </c>
      <c r="J101" s="29" t="s">
        <v>2425</v>
      </c>
      <c r="L101" s="26">
        <v>1504</v>
      </c>
      <c r="M101" s="27">
        <v>94</v>
      </c>
      <c r="N101" s="28" t="s">
        <v>63</v>
      </c>
      <c r="O101" s="29" t="s">
        <v>63</v>
      </c>
      <c r="Q101" s="26">
        <v>1507</v>
      </c>
      <c r="R101" s="30">
        <v>94</v>
      </c>
      <c r="S101" s="28" t="s">
        <v>491</v>
      </c>
      <c r="T101" s="29" t="s">
        <v>2808</v>
      </c>
      <c r="V101" s="26">
        <v>1501</v>
      </c>
      <c r="W101" s="30">
        <v>94</v>
      </c>
      <c r="X101" s="28" t="s">
        <v>1499</v>
      </c>
      <c r="Y101" s="29" t="s">
        <v>1973</v>
      </c>
      <c r="AA101" s="26">
        <v>1803</v>
      </c>
      <c r="AB101" s="30">
        <v>94</v>
      </c>
      <c r="AC101" s="28" t="s">
        <v>63</v>
      </c>
      <c r="AD101" s="29" t="s">
        <v>63</v>
      </c>
      <c r="AF101" s="26">
        <v>1806</v>
      </c>
      <c r="AG101" s="27">
        <v>94</v>
      </c>
      <c r="AH101" s="28" t="s">
        <v>1499</v>
      </c>
      <c r="AI101" s="29" t="s">
        <v>2383</v>
      </c>
      <c r="AK101" s="26">
        <v>1809</v>
      </c>
      <c r="AL101" s="27">
        <v>94</v>
      </c>
      <c r="AM101" s="28" t="s">
        <v>63</v>
      </c>
      <c r="AN101" s="29" t="s">
        <v>63</v>
      </c>
      <c r="AP101" s="26">
        <v>1603</v>
      </c>
      <c r="AQ101" s="27">
        <v>94</v>
      </c>
      <c r="AR101" s="28" t="s">
        <v>63</v>
      </c>
      <c r="AS101" s="29" t="s">
        <v>63</v>
      </c>
      <c r="AU101" s="26">
        <v>1701</v>
      </c>
      <c r="AV101" s="30">
        <v>94</v>
      </c>
      <c r="AW101" s="28" t="s">
        <v>1499</v>
      </c>
      <c r="AX101" s="29" t="s">
        <v>1796</v>
      </c>
      <c r="AZ101" s="26">
        <v>1704</v>
      </c>
      <c r="BA101" s="27">
        <v>94</v>
      </c>
      <c r="BB101" s="28" t="s">
        <v>1499</v>
      </c>
      <c r="BC101" s="29" t="s">
        <v>2369</v>
      </c>
      <c r="BE101" s="26">
        <v>1707</v>
      </c>
      <c r="BF101" s="27">
        <v>94</v>
      </c>
      <c r="BG101" s="28" t="s">
        <v>63</v>
      </c>
      <c r="BH101" s="29" t="s">
        <v>63</v>
      </c>
    </row>
    <row r="102" spans="1:61">
      <c r="A102" s="9"/>
      <c r="B102" s="26">
        <v>1606</v>
      </c>
      <c r="C102" s="30">
        <v>95</v>
      </c>
      <c r="D102" s="28" t="s">
        <v>1499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63</v>
      </c>
      <c r="O102" s="29" t="s">
        <v>63</v>
      </c>
      <c r="Q102" s="26">
        <v>1507</v>
      </c>
      <c r="R102" s="30">
        <v>95</v>
      </c>
      <c r="S102" s="28" t="s">
        <v>63</v>
      </c>
      <c r="T102" s="29" t="s">
        <v>63</v>
      </c>
      <c r="V102" s="26">
        <v>1501</v>
      </c>
      <c r="W102" s="30">
        <v>95</v>
      </c>
      <c r="X102" s="28" t="s">
        <v>1499</v>
      </c>
      <c r="Y102" s="29" t="s">
        <v>1936</v>
      </c>
      <c r="AA102" s="26">
        <v>1803</v>
      </c>
      <c r="AB102" s="30">
        <v>95</v>
      </c>
      <c r="AC102" s="28" t="s">
        <v>1499</v>
      </c>
      <c r="AD102" s="29" t="s">
        <v>2299</v>
      </c>
      <c r="AF102" s="26">
        <v>1806</v>
      </c>
      <c r="AG102" s="27">
        <v>95</v>
      </c>
      <c r="AH102" s="28" t="s">
        <v>1499</v>
      </c>
      <c r="AI102" s="29" t="s">
        <v>2248</v>
      </c>
      <c r="AK102" s="26">
        <v>1809</v>
      </c>
      <c r="AL102" s="27">
        <v>95</v>
      </c>
      <c r="AM102" s="28" t="s">
        <v>63</v>
      </c>
      <c r="AN102" s="29" t="s">
        <v>63</v>
      </c>
      <c r="AP102" s="26">
        <v>1603</v>
      </c>
      <c r="AQ102" s="27">
        <v>95</v>
      </c>
      <c r="AR102" s="28" t="s">
        <v>63</v>
      </c>
      <c r="AS102" s="29" t="s">
        <v>63</v>
      </c>
      <c r="AU102" s="26">
        <v>1701</v>
      </c>
      <c r="AV102" s="30">
        <v>95</v>
      </c>
      <c r="AW102" s="28" t="s">
        <v>1499</v>
      </c>
      <c r="AX102" s="29" t="s">
        <v>1789</v>
      </c>
      <c r="AZ102" s="26">
        <v>1704</v>
      </c>
      <c r="BA102" s="27">
        <v>95</v>
      </c>
      <c r="BB102" s="28" t="s">
        <v>1499</v>
      </c>
      <c r="BC102" s="29" t="s">
        <v>2156</v>
      </c>
      <c r="BE102" s="26">
        <v>1707</v>
      </c>
      <c r="BF102" s="27">
        <v>95</v>
      </c>
      <c r="BG102" s="28" t="s">
        <v>491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1499</v>
      </c>
      <c r="E103" s="34" t="s">
        <v>1667</v>
      </c>
      <c r="F103" s="35"/>
      <c r="G103" s="31">
        <v>1609</v>
      </c>
      <c r="H103" s="32">
        <v>96</v>
      </c>
      <c r="I103" s="33" t="s">
        <v>1499</v>
      </c>
      <c r="J103" s="34" t="s">
        <v>1832</v>
      </c>
      <c r="K103" s="35"/>
      <c r="L103" s="31">
        <v>1504</v>
      </c>
      <c r="M103" s="32">
        <v>96</v>
      </c>
      <c r="N103" s="33" t="s">
        <v>63</v>
      </c>
      <c r="O103" s="34" t="s">
        <v>63</v>
      </c>
      <c r="P103" s="35"/>
      <c r="Q103" s="31">
        <v>1507</v>
      </c>
      <c r="R103" s="36">
        <v>96</v>
      </c>
      <c r="S103" s="33" t="s">
        <v>491</v>
      </c>
      <c r="T103" s="34" t="s">
        <v>2801</v>
      </c>
      <c r="U103" s="35"/>
      <c r="V103" s="31">
        <v>1501</v>
      </c>
      <c r="W103" s="36">
        <v>96</v>
      </c>
      <c r="X103" s="33" t="s">
        <v>1499</v>
      </c>
      <c r="Y103" s="34" t="s">
        <v>1961</v>
      </c>
      <c r="Z103" s="35"/>
      <c r="AA103" s="31">
        <v>1803</v>
      </c>
      <c r="AB103" s="36">
        <v>96</v>
      </c>
      <c r="AC103" s="33" t="s">
        <v>63</v>
      </c>
      <c r="AD103" s="34" t="s">
        <v>63</v>
      </c>
      <c r="AE103" s="35"/>
      <c r="AF103" s="31">
        <v>1806</v>
      </c>
      <c r="AG103" s="32">
        <v>96</v>
      </c>
      <c r="AH103" s="33" t="s">
        <v>1499</v>
      </c>
      <c r="AI103" s="34" t="s">
        <v>2229</v>
      </c>
      <c r="AJ103" s="35"/>
      <c r="AK103" s="31">
        <v>1809</v>
      </c>
      <c r="AL103" s="32">
        <v>96</v>
      </c>
      <c r="AM103" s="33" t="s">
        <v>63</v>
      </c>
      <c r="AN103" s="34" t="s">
        <v>63</v>
      </c>
      <c r="AO103" s="35"/>
      <c r="AP103" s="31">
        <v>1603</v>
      </c>
      <c r="AQ103" s="32">
        <v>96</v>
      </c>
      <c r="AR103" s="33" t="s">
        <v>63</v>
      </c>
      <c r="AS103" s="34" t="s">
        <v>63</v>
      </c>
      <c r="AT103" s="35"/>
      <c r="AU103" s="31">
        <v>1701</v>
      </c>
      <c r="AV103" s="36">
        <v>96</v>
      </c>
      <c r="AW103" s="33" t="s">
        <v>1499</v>
      </c>
      <c r="AX103" s="34" t="s">
        <v>1826</v>
      </c>
      <c r="AY103" s="35"/>
      <c r="AZ103" s="31">
        <v>1704</v>
      </c>
      <c r="BA103" s="32">
        <v>96</v>
      </c>
      <c r="BB103" s="33" t="s">
        <v>1499</v>
      </c>
      <c r="BC103" s="34" t="s">
        <v>2467</v>
      </c>
      <c r="BD103" s="35"/>
      <c r="BE103" s="31">
        <v>1707</v>
      </c>
      <c r="BF103" s="32">
        <v>96</v>
      </c>
      <c r="BG103" s="33" t="s">
        <v>63</v>
      </c>
      <c r="BH103" s="34" t="s">
        <v>63</v>
      </c>
      <c r="BI103" s="35"/>
    </row>
    <row r="104" spans="1:61">
      <c r="A104" s="9"/>
      <c r="B104" s="20">
        <v>1606</v>
      </c>
      <c r="C104" s="25">
        <v>97</v>
      </c>
      <c r="D104" s="22" t="s">
        <v>63</v>
      </c>
      <c r="E104" s="23" t="s">
        <v>63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491</v>
      </c>
      <c r="O104" s="23" t="s">
        <v>2842</v>
      </c>
      <c r="P104" s="24"/>
      <c r="Q104" s="20">
        <v>1507</v>
      </c>
      <c r="R104" s="25">
        <v>97</v>
      </c>
      <c r="S104" s="22" t="s">
        <v>491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63</v>
      </c>
      <c r="AD104" s="23" t="s">
        <v>63</v>
      </c>
      <c r="AE104" s="24"/>
      <c r="AF104" s="20">
        <v>1806</v>
      </c>
      <c r="AG104" s="21">
        <v>97</v>
      </c>
      <c r="AH104" s="22" t="s">
        <v>63</v>
      </c>
      <c r="AI104" s="23" t="s">
        <v>63</v>
      </c>
      <c r="AJ104" s="24"/>
      <c r="AK104" s="20">
        <v>1809</v>
      </c>
      <c r="AL104" s="21">
        <v>97</v>
      </c>
      <c r="AM104" s="22" t="s">
        <v>63</v>
      </c>
      <c r="AN104" s="23" t="s">
        <v>63</v>
      </c>
      <c r="AO104" s="24"/>
      <c r="AP104" s="20">
        <v>1603</v>
      </c>
      <c r="AQ104" s="21">
        <v>97</v>
      </c>
      <c r="AR104" s="22" t="s">
        <v>63</v>
      </c>
      <c r="AS104" s="23" t="s">
        <v>63</v>
      </c>
      <c r="AT104" s="24"/>
      <c r="AU104" s="20">
        <v>1701</v>
      </c>
      <c r="AV104" s="25">
        <v>97</v>
      </c>
      <c r="AW104" s="22" t="s">
        <v>63</v>
      </c>
      <c r="AX104" s="23" t="s">
        <v>63</v>
      </c>
      <c r="AY104" s="24"/>
      <c r="AZ104" s="20">
        <v>1704</v>
      </c>
      <c r="BA104" s="21">
        <v>97</v>
      </c>
      <c r="BB104" s="22" t="s">
        <v>63</v>
      </c>
      <c r="BC104" s="23" t="s">
        <v>63</v>
      </c>
      <c r="BD104" s="24"/>
      <c r="BE104" s="20">
        <v>1707</v>
      </c>
      <c r="BF104" s="21">
        <v>97</v>
      </c>
      <c r="BG104" s="22" t="s">
        <v>63</v>
      </c>
      <c r="BH104" s="23" t="s">
        <v>63</v>
      </c>
      <c r="BI104" s="24"/>
    </row>
    <row r="105" spans="1:61">
      <c r="A105" s="9"/>
      <c r="B105" s="26">
        <v>1606</v>
      </c>
      <c r="C105" s="30">
        <v>98</v>
      </c>
      <c r="D105" s="28" t="s">
        <v>63</v>
      </c>
      <c r="E105" s="29" t="s">
        <v>63</v>
      </c>
      <c r="G105" s="26">
        <v>1609</v>
      </c>
      <c r="H105" s="27">
        <v>98</v>
      </c>
      <c r="I105" s="28" t="s">
        <v>1499</v>
      </c>
      <c r="J105" s="29" t="s">
        <v>2306</v>
      </c>
      <c r="L105" s="26">
        <v>1504</v>
      </c>
      <c r="M105" s="27">
        <v>98</v>
      </c>
      <c r="N105" s="28" t="s">
        <v>63</v>
      </c>
      <c r="O105" s="29" t="s">
        <v>63</v>
      </c>
      <c r="Q105" s="26">
        <v>1507</v>
      </c>
      <c r="R105" s="30">
        <v>98</v>
      </c>
      <c r="S105" s="28" t="s">
        <v>491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63</v>
      </c>
      <c r="AD105" s="29" t="s">
        <v>63</v>
      </c>
      <c r="AF105" s="26">
        <v>1806</v>
      </c>
      <c r="AG105" s="27">
        <v>98</v>
      </c>
      <c r="AH105" s="28" t="s">
        <v>63</v>
      </c>
      <c r="AI105" s="29" t="s">
        <v>63</v>
      </c>
      <c r="AK105" s="26">
        <v>1809</v>
      </c>
      <c r="AL105" s="27">
        <v>98</v>
      </c>
      <c r="AM105" s="28" t="s">
        <v>63</v>
      </c>
      <c r="AN105" s="29" t="s">
        <v>63</v>
      </c>
      <c r="AP105" s="26">
        <v>1603</v>
      </c>
      <c r="AQ105" s="27">
        <v>98</v>
      </c>
      <c r="AR105" s="28" t="s">
        <v>63</v>
      </c>
      <c r="AS105" s="29" t="s">
        <v>63</v>
      </c>
      <c r="AU105" s="26">
        <v>1701</v>
      </c>
      <c r="AV105" s="30">
        <v>98</v>
      </c>
      <c r="AW105" s="28" t="s">
        <v>1499</v>
      </c>
      <c r="AX105" s="29" t="s">
        <v>2306</v>
      </c>
      <c r="AZ105" s="26">
        <v>1704</v>
      </c>
      <c r="BA105" s="27">
        <v>98</v>
      </c>
      <c r="BB105" s="28" t="s">
        <v>63</v>
      </c>
      <c r="BC105" s="29" t="s">
        <v>63</v>
      </c>
      <c r="BE105" s="26">
        <v>1707</v>
      </c>
      <c r="BF105" s="27">
        <v>98</v>
      </c>
      <c r="BG105" s="28" t="s">
        <v>63</v>
      </c>
      <c r="BH105" s="29" t="s">
        <v>63</v>
      </c>
    </row>
    <row r="106" spans="1:61">
      <c r="A106" s="9"/>
      <c r="B106" s="26">
        <v>1606</v>
      </c>
      <c r="C106" s="30">
        <v>99</v>
      </c>
      <c r="D106" s="28" t="s">
        <v>1499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491</v>
      </c>
      <c r="O106" s="29" t="s">
        <v>2849</v>
      </c>
      <c r="Q106" s="26">
        <v>1507</v>
      </c>
      <c r="R106" s="30">
        <v>99</v>
      </c>
      <c r="S106" s="28" t="s">
        <v>63</v>
      </c>
      <c r="T106" s="29" t="s">
        <v>63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63</v>
      </c>
      <c r="AD106" s="29" t="s">
        <v>63</v>
      </c>
      <c r="AF106" s="26">
        <v>1806</v>
      </c>
      <c r="AG106" s="27">
        <v>99</v>
      </c>
      <c r="AH106" s="28" t="s">
        <v>63</v>
      </c>
      <c r="AI106" s="29" t="s">
        <v>63</v>
      </c>
      <c r="AK106" s="26">
        <v>1809</v>
      </c>
      <c r="AL106" s="27">
        <v>99</v>
      </c>
      <c r="AM106" s="28" t="s">
        <v>63</v>
      </c>
      <c r="AN106" s="29" t="s">
        <v>63</v>
      </c>
      <c r="AP106" s="26">
        <v>1603</v>
      </c>
      <c r="AQ106" s="27">
        <v>99</v>
      </c>
      <c r="AR106" s="28" t="s">
        <v>63</v>
      </c>
      <c r="AS106" s="29" t="s">
        <v>63</v>
      </c>
      <c r="AU106" s="26">
        <v>1701</v>
      </c>
      <c r="AV106" s="30">
        <v>99</v>
      </c>
      <c r="AW106" s="28" t="s">
        <v>63</v>
      </c>
      <c r="AX106" s="29" t="s">
        <v>63</v>
      </c>
      <c r="AZ106" s="26">
        <v>1704</v>
      </c>
      <c r="BA106" s="27">
        <v>99</v>
      </c>
      <c r="BB106" s="28" t="s">
        <v>1499</v>
      </c>
      <c r="BC106" s="29" t="s">
        <v>1918</v>
      </c>
      <c r="BE106" s="26">
        <v>1707</v>
      </c>
      <c r="BF106" s="27">
        <v>99</v>
      </c>
      <c r="BG106" s="28" t="s">
        <v>63</v>
      </c>
      <c r="BH106" s="29" t="s">
        <v>63</v>
      </c>
    </row>
    <row r="107" spans="1:61">
      <c r="A107" s="9"/>
      <c r="B107" s="26">
        <v>1606</v>
      </c>
      <c r="C107" s="30">
        <v>100</v>
      </c>
      <c r="D107" s="28" t="s">
        <v>1499</v>
      </c>
      <c r="E107" s="29" t="s">
        <v>2334</v>
      </c>
      <c r="G107" s="26">
        <v>1609</v>
      </c>
      <c r="H107" s="27">
        <v>100</v>
      </c>
      <c r="I107" s="28" t="s">
        <v>1499</v>
      </c>
      <c r="J107" s="29" t="s">
        <v>2413</v>
      </c>
      <c r="L107" s="26">
        <v>1504</v>
      </c>
      <c r="M107" s="27">
        <v>100</v>
      </c>
      <c r="N107" s="28" t="s">
        <v>63</v>
      </c>
      <c r="O107" s="29" t="s">
        <v>63</v>
      </c>
      <c r="Q107" s="26">
        <v>1507</v>
      </c>
      <c r="R107" s="30">
        <v>100</v>
      </c>
      <c r="S107" s="28" t="s">
        <v>63</v>
      </c>
      <c r="T107" s="29" t="s">
        <v>63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1499</v>
      </c>
      <c r="AD107" s="29" t="s">
        <v>1814</v>
      </c>
      <c r="AF107" s="26">
        <v>1806</v>
      </c>
      <c r="AG107" s="27">
        <v>100</v>
      </c>
      <c r="AH107" s="28" t="s">
        <v>63</v>
      </c>
      <c r="AI107" s="29" t="s">
        <v>63</v>
      </c>
      <c r="AK107" s="26">
        <v>1809</v>
      </c>
      <c r="AL107" s="27">
        <v>100</v>
      </c>
      <c r="AM107" s="28" t="s">
        <v>63</v>
      </c>
      <c r="AN107" s="29" t="s">
        <v>63</v>
      </c>
      <c r="AP107" s="26">
        <v>1603</v>
      </c>
      <c r="AQ107" s="27">
        <v>100</v>
      </c>
      <c r="AR107" s="28" t="s">
        <v>63</v>
      </c>
      <c r="AS107" s="29" t="s">
        <v>63</v>
      </c>
      <c r="AU107" s="26">
        <v>1701</v>
      </c>
      <c r="AV107" s="30">
        <v>100</v>
      </c>
      <c r="AW107" s="28" t="s">
        <v>1499</v>
      </c>
      <c r="AX107" s="29" t="s">
        <v>2413</v>
      </c>
      <c r="AZ107" s="26">
        <v>1704</v>
      </c>
      <c r="BA107" s="27">
        <v>100</v>
      </c>
      <c r="BB107" s="28" t="s">
        <v>1499</v>
      </c>
      <c r="BC107" s="29" t="s">
        <v>2334</v>
      </c>
      <c r="BE107" s="26">
        <v>1707</v>
      </c>
      <c r="BF107" s="27">
        <v>100</v>
      </c>
      <c r="BG107" s="28" t="s">
        <v>63</v>
      </c>
      <c r="BH107" s="29" t="s">
        <v>63</v>
      </c>
    </row>
    <row r="108" spans="1:61">
      <c r="A108" s="9"/>
      <c r="B108" s="26">
        <v>1606</v>
      </c>
      <c r="C108" s="30">
        <v>101</v>
      </c>
      <c r="D108" s="28" t="s">
        <v>1499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63</v>
      </c>
      <c r="O108" s="29" t="s">
        <v>63</v>
      </c>
      <c r="Q108" s="26">
        <v>1507</v>
      </c>
      <c r="R108" s="30">
        <v>101</v>
      </c>
      <c r="S108" s="28" t="s">
        <v>63</v>
      </c>
      <c r="T108" s="29" t="s">
        <v>63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63</v>
      </c>
      <c r="AD108" s="29" t="s">
        <v>63</v>
      </c>
      <c r="AF108" s="26">
        <v>1806</v>
      </c>
      <c r="AG108" s="27">
        <v>101</v>
      </c>
      <c r="AH108" s="28" t="s">
        <v>63</v>
      </c>
      <c r="AI108" s="29" t="s">
        <v>63</v>
      </c>
      <c r="AK108" s="26">
        <v>1809</v>
      </c>
      <c r="AL108" s="27">
        <v>101</v>
      </c>
      <c r="AM108" s="28" t="s">
        <v>63</v>
      </c>
      <c r="AN108" s="29" t="s">
        <v>63</v>
      </c>
      <c r="AP108" s="26">
        <v>1603</v>
      </c>
      <c r="AQ108" s="27">
        <v>101</v>
      </c>
      <c r="AR108" s="28" t="s">
        <v>63</v>
      </c>
      <c r="AS108" s="29" t="s">
        <v>63</v>
      </c>
      <c r="AU108" s="26">
        <v>1701</v>
      </c>
      <c r="AV108" s="30">
        <v>101</v>
      </c>
      <c r="AW108" s="28" t="s">
        <v>63</v>
      </c>
      <c r="AX108" s="29" t="s">
        <v>63</v>
      </c>
      <c r="AZ108" s="26">
        <v>1704</v>
      </c>
      <c r="BA108" s="27">
        <v>101</v>
      </c>
      <c r="BB108" s="28" t="s">
        <v>1499</v>
      </c>
      <c r="BC108" s="29" t="s">
        <v>1912</v>
      </c>
      <c r="BE108" s="26">
        <v>1707</v>
      </c>
      <c r="BF108" s="27">
        <v>101</v>
      </c>
      <c r="BG108" s="28" t="s">
        <v>63</v>
      </c>
      <c r="BH108" s="29" t="s">
        <v>63</v>
      </c>
    </row>
    <row r="109" spans="1:61">
      <c r="A109" s="9"/>
      <c r="B109" s="26">
        <v>1606</v>
      </c>
      <c r="C109" s="30">
        <v>102</v>
      </c>
      <c r="D109" s="28" t="s">
        <v>1499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63</v>
      </c>
      <c r="O109" s="29" t="s">
        <v>63</v>
      </c>
      <c r="Q109" s="26">
        <v>1507</v>
      </c>
      <c r="R109" s="30">
        <v>102</v>
      </c>
      <c r="S109" s="28" t="s">
        <v>63</v>
      </c>
      <c r="T109" s="29" t="s">
        <v>63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1499</v>
      </c>
      <c r="AD109" s="29" t="s">
        <v>1802</v>
      </c>
      <c r="AF109" s="26">
        <v>1806</v>
      </c>
      <c r="AG109" s="27">
        <v>102</v>
      </c>
      <c r="AH109" s="28" t="s">
        <v>63</v>
      </c>
      <c r="AI109" s="29" t="s">
        <v>63</v>
      </c>
      <c r="AK109" s="26">
        <v>1809</v>
      </c>
      <c r="AL109" s="27">
        <v>102</v>
      </c>
      <c r="AM109" s="28" t="s">
        <v>63</v>
      </c>
      <c r="AN109" s="29" t="s">
        <v>63</v>
      </c>
      <c r="AP109" s="26">
        <v>1603</v>
      </c>
      <c r="AQ109" s="27">
        <v>102</v>
      </c>
      <c r="AR109" s="28" t="s">
        <v>63</v>
      </c>
      <c r="AS109" s="29" t="s">
        <v>63</v>
      </c>
      <c r="AU109" s="26">
        <v>1701</v>
      </c>
      <c r="AV109" s="30">
        <v>102</v>
      </c>
      <c r="AW109" s="28" t="s">
        <v>63</v>
      </c>
      <c r="AX109" s="29" t="s">
        <v>63</v>
      </c>
      <c r="AZ109" s="26">
        <v>1704</v>
      </c>
      <c r="BA109" s="27">
        <v>102</v>
      </c>
      <c r="BB109" s="28" t="s">
        <v>1499</v>
      </c>
      <c r="BC109" s="29" t="s">
        <v>2437</v>
      </c>
      <c r="BE109" s="26">
        <v>1707</v>
      </c>
      <c r="BF109" s="27">
        <v>102</v>
      </c>
      <c r="BG109" s="28" t="s">
        <v>63</v>
      </c>
      <c r="BH109" s="29" t="s">
        <v>63</v>
      </c>
    </row>
    <row r="110" spans="1:61">
      <c r="A110" s="9"/>
      <c r="B110" s="26">
        <v>1606</v>
      </c>
      <c r="C110" s="30">
        <v>103</v>
      </c>
      <c r="D110" s="28" t="s">
        <v>1499</v>
      </c>
      <c r="E110" s="29" t="s">
        <v>1624</v>
      </c>
      <c r="G110" s="26">
        <v>1609</v>
      </c>
      <c r="H110" s="27">
        <v>103</v>
      </c>
      <c r="I110" s="28" t="s">
        <v>63</v>
      </c>
      <c r="J110" s="29" t="s">
        <v>63</v>
      </c>
      <c r="L110" s="26">
        <v>1504</v>
      </c>
      <c r="M110" s="27">
        <v>103</v>
      </c>
      <c r="N110" s="28" t="s">
        <v>63</v>
      </c>
      <c r="O110" s="29" t="s">
        <v>63</v>
      </c>
      <c r="Q110" s="26">
        <v>1507</v>
      </c>
      <c r="R110" s="30">
        <v>103</v>
      </c>
      <c r="S110" s="28" t="s">
        <v>63</v>
      </c>
      <c r="T110" s="29" t="s">
        <v>63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63</v>
      </c>
      <c r="AD110" s="29" t="s">
        <v>63</v>
      </c>
      <c r="AF110" s="26">
        <v>1806</v>
      </c>
      <c r="AG110" s="27">
        <v>103</v>
      </c>
      <c r="AH110" s="28" t="s">
        <v>1499</v>
      </c>
      <c r="AI110" s="29" t="s">
        <v>2320</v>
      </c>
      <c r="AK110" s="26">
        <v>1809</v>
      </c>
      <c r="AL110" s="27">
        <v>103</v>
      </c>
      <c r="AM110" s="28" t="s">
        <v>491</v>
      </c>
      <c r="AN110" s="29" t="s">
        <v>517</v>
      </c>
      <c r="AP110" s="26">
        <v>1603</v>
      </c>
      <c r="AQ110" s="27">
        <v>103</v>
      </c>
      <c r="AR110" s="28" t="s">
        <v>63</v>
      </c>
      <c r="AS110" s="29" t="s">
        <v>63</v>
      </c>
      <c r="AU110" s="26">
        <v>1701</v>
      </c>
      <c r="AV110" s="30">
        <v>103</v>
      </c>
      <c r="AW110" s="28" t="s">
        <v>63</v>
      </c>
      <c r="AX110" s="29" t="s">
        <v>63</v>
      </c>
      <c r="AZ110" s="26">
        <v>1704</v>
      </c>
      <c r="BA110" s="27">
        <v>103</v>
      </c>
      <c r="BB110" s="28" t="s">
        <v>1499</v>
      </c>
      <c r="BC110" s="29" t="s">
        <v>1624</v>
      </c>
      <c r="BE110" s="26">
        <v>1707</v>
      </c>
      <c r="BF110" s="27">
        <v>103</v>
      </c>
      <c r="BG110" s="28" t="s">
        <v>491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63</v>
      </c>
      <c r="E111" s="29" t="s">
        <v>63</v>
      </c>
      <c r="G111" s="26">
        <v>1609</v>
      </c>
      <c r="H111" s="27">
        <v>104</v>
      </c>
      <c r="I111" s="28" t="s">
        <v>63</v>
      </c>
      <c r="J111" s="29" t="s">
        <v>63</v>
      </c>
      <c r="L111" s="26">
        <v>1504</v>
      </c>
      <c r="M111" s="27">
        <v>104</v>
      </c>
      <c r="N111" s="28" t="s">
        <v>63</v>
      </c>
      <c r="O111" s="29" t="s">
        <v>63</v>
      </c>
      <c r="Q111" s="26">
        <v>1507</v>
      </c>
      <c r="R111" s="30">
        <v>104</v>
      </c>
      <c r="S111" s="28" t="s">
        <v>63</v>
      </c>
      <c r="T111" s="29" t="s">
        <v>63</v>
      </c>
      <c r="V111" s="26">
        <v>1501</v>
      </c>
      <c r="W111" s="30">
        <v>104</v>
      </c>
      <c r="X111" s="28" t="s">
        <v>1499</v>
      </c>
      <c r="Y111" s="29" t="s">
        <v>1514</v>
      </c>
      <c r="AA111" s="26">
        <v>1803</v>
      </c>
      <c r="AB111" s="30">
        <v>104</v>
      </c>
      <c r="AC111" s="28" t="s">
        <v>63</v>
      </c>
      <c r="AD111" s="29" t="s">
        <v>63</v>
      </c>
      <c r="AF111" s="26">
        <v>1806</v>
      </c>
      <c r="AG111" s="27">
        <v>104</v>
      </c>
      <c r="AH111" s="28" t="s">
        <v>1499</v>
      </c>
      <c r="AI111" s="29" t="s">
        <v>2306</v>
      </c>
      <c r="AK111" s="26">
        <v>1809</v>
      </c>
      <c r="AL111" s="27">
        <v>104</v>
      </c>
      <c r="AM111" s="28" t="s">
        <v>63</v>
      </c>
      <c r="AN111" s="29" t="s">
        <v>63</v>
      </c>
      <c r="AP111" s="26">
        <v>1603</v>
      </c>
      <c r="AQ111" s="27">
        <v>104</v>
      </c>
      <c r="AR111" s="28" t="s">
        <v>63</v>
      </c>
      <c r="AS111" s="29" t="s">
        <v>63</v>
      </c>
      <c r="AU111" s="26">
        <v>1701</v>
      </c>
      <c r="AV111" s="30">
        <v>104</v>
      </c>
      <c r="AW111" s="28" t="s">
        <v>63</v>
      </c>
      <c r="AX111" s="29" t="s">
        <v>63</v>
      </c>
      <c r="AZ111" s="26">
        <v>1704</v>
      </c>
      <c r="BA111" s="27">
        <v>104</v>
      </c>
      <c r="BB111" s="28" t="s">
        <v>63</v>
      </c>
      <c r="BC111" s="29" t="s">
        <v>63</v>
      </c>
      <c r="BE111" s="26">
        <v>1707</v>
      </c>
      <c r="BF111" s="27">
        <v>104</v>
      </c>
      <c r="BG111" s="28" t="s">
        <v>63</v>
      </c>
      <c r="BH111" s="29" t="s">
        <v>63</v>
      </c>
    </row>
    <row r="112" spans="1:61">
      <c r="A112" s="9"/>
      <c r="B112" s="26">
        <v>1606</v>
      </c>
      <c r="C112" s="30">
        <v>105</v>
      </c>
      <c r="D112" s="28" t="s">
        <v>1499</v>
      </c>
      <c r="E112" s="29" t="s">
        <v>1600</v>
      </c>
      <c r="G112" s="26">
        <v>1609</v>
      </c>
      <c r="H112" s="27">
        <v>105</v>
      </c>
      <c r="I112" s="28" t="s">
        <v>63</v>
      </c>
      <c r="J112" s="29" t="s">
        <v>63</v>
      </c>
      <c r="L112" s="26">
        <v>1504</v>
      </c>
      <c r="M112" s="27">
        <v>105</v>
      </c>
      <c r="N112" s="28" t="s">
        <v>63</v>
      </c>
      <c r="O112" s="29" t="s">
        <v>63</v>
      </c>
      <c r="Q112" s="26">
        <v>1507</v>
      </c>
      <c r="R112" s="30">
        <v>105</v>
      </c>
      <c r="S112" s="28" t="s">
        <v>63</v>
      </c>
      <c r="T112" s="29" t="s">
        <v>63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63</v>
      </c>
      <c r="AD112" s="29" t="s">
        <v>63</v>
      </c>
      <c r="AF112" s="26">
        <v>1806</v>
      </c>
      <c r="AG112" s="27">
        <v>105</v>
      </c>
      <c r="AH112" s="28" t="s">
        <v>1499</v>
      </c>
      <c r="AI112" s="29" t="s">
        <v>2425</v>
      </c>
      <c r="AK112" s="26">
        <v>1809</v>
      </c>
      <c r="AL112" s="27">
        <v>105</v>
      </c>
      <c r="AM112" s="28" t="s">
        <v>491</v>
      </c>
      <c r="AN112" s="29" t="s">
        <v>480</v>
      </c>
      <c r="AP112" s="26">
        <v>1603</v>
      </c>
      <c r="AQ112" s="27">
        <v>105</v>
      </c>
      <c r="AR112" s="28" t="s">
        <v>491</v>
      </c>
      <c r="AS112" s="29" t="s">
        <v>2773</v>
      </c>
      <c r="AU112" s="26">
        <v>1701</v>
      </c>
      <c r="AV112" s="30">
        <v>105</v>
      </c>
      <c r="AW112" s="28" t="s">
        <v>63</v>
      </c>
      <c r="AX112" s="29" t="s">
        <v>63</v>
      </c>
      <c r="AZ112" s="26">
        <v>1704</v>
      </c>
      <c r="BA112" s="27">
        <v>105</v>
      </c>
      <c r="BB112" s="28" t="s">
        <v>1499</v>
      </c>
      <c r="BC112" s="29" t="s">
        <v>1600</v>
      </c>
      <c r="BE112" s="26">
        <v>1707</v>
      </c>
      <c r="BF112" s="27">
        <v>105</v>
      </c>
      <c r="BG112" s="28" t="s">
        <v>63</v>
      </c>
      <c r="BH112" s="29" t="s">
        <v>63</v>
      </c>
    </row>
    <row r="113" spans="1:61">
      <c r="A113" s="9"/>
      <c r="B113" s="26">
        <v>1606</v>
      </c>
      <c r="C113" s="30">
        <v>106</v>
      </c>
      <c r="D113" s="28" t="s">
        <v>63</v>
      </c>
      <c r="E113" s="29" t="s">
        <v>63</v>
      </c>
      <c r="G113" s="26">
        <v>1609</v>
      </c>
      <c r="H113" s="27">
        <v>106</v>
      </c>
      <c r="I113" s="28" t="s">
        <v>1499</v>
      </c>
      <c r="J113" s="29" t="s">
        <v>2313</v>
      </c>
      <c r="L113" s="26">
        <v>1504</v>
      </c>
      <c r="M113" s="27">
        <v>106</v>
      </c>
      <c r="N113" s="28" t="s">
        <v>63</v>
      </c>
      <c r="O113" s="29" t="s">
        <v>63</v>
      </c>
      <c r="Q113" s="26">
        <v>1507</v>
      </c>
      <c r="R113" s="30">
        <v>106</v>
      </c>
      <c r="S113" s="28" t="s">
        <v>63</v>
      </c>
      <c r="T113" s="29" t="s">
        <v>63</v>
      </c>
      <c r="V113" s="26">
        <v>1501</v>
      </c>
      <c r="W113" s="30">
        <v>106</v>
      </c>
      <c r="X113" s="28" t="s">
        <v>1499</v>
      </c>
      <c r="Y113" s="29" t="s">
        <v>1508</v>
      </c>
      <c r="AA113" s="26">
        <v>1803</v>
      </c>
      <c r="AB113" s="30">
        <v>106</v>
      </c>
      <c r="AC113" s="28" t="s">
        <v>1499</v>
      </c>
      <c r="AD113" s="29" t="s">
        <v>2083</v>
      </c>
      <c r="AF113" s="26">
        <v>1806</v>
      </c>
      <c r="AG113" s="27">
        <v>106</v>
      </c>
      <c r="AH113" s="28" t="s">
        <v>1499</v>
      </c>
      <c r="AI113" s="29" t="s">
        <v>2413</v>
      </c>
      <c r="AK113" s="26">
        <v>1809</v>
      </c>
      <c r="AL113" s="27">
        <v>106</v>
      </c>
      <c r="AM113" s="28" t="s">
        <v>63</v>
      </c>
      <c r="AN113" s="29" t="s">
        <v>63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1499</v>
      </c>
      <c r="AX113" s="29" t="s">
        <v>2313</v>
      </c>
      <c r="AZ113" s="26">
        <v>1704</v>
      </c>
      <c r="BA113" s="27">
        <v>106</v>
      </c>
      <c r="BB113" s="28" t="s">
        <v>63</v>
      </c>
      <c r="BC113" s="29" t="s">
        <v>63</v>
      </c>
      <c r="BE113" s="26">
        <v>1707</v>
      </c>
      <c r="BF113" s="27">
        <v>106</v>
      </c>
      <c r="BG113" s="28" t="s">
        <v>63</v>
      </c>
      <c r="BH113" s="29" t="s">
        <v>63</v>
      </c>
    </row>
    <row r="114" spans="1:61">
      <c r="A114" s="9"/>
      <c r="B114" s="26">
        <v>1606</v>
      </c>
      <c r="C114" s="30">
        <v>107</v>
      </c>
      <c r="D114" s="28" t="s">
        <v>63</v>
      </c>
      <c r="E114" s="29" t="s">
        <v>63</v>
      </c>
      <c r="G114" s="26">
        <v>1609</v>
      </c>
      <c r="H114" s="27">
        <v>107</v>
      </c>
      <c r="I114" s="28" t="s">
        <v>63</v>
      </c>
      <c r="J114" s="29" t="s">
        <v>63</v>
      </c>
      <c r="L114" s="26">
        <v>1504</v>
      </c>
      <c r="M114" s="27">
        <v>107</v>
      </c>
      <c r="N114" s="28" t="s">
        <v>63</v>
      </c>
      <c r="O114" s="29" t="s">
        <v>63</v>
      </c>
      <c r="Q114" s="26">
        <v>1507</v>
      </c>
      <c r="R114" s="30">
        <v>107</v>
      </c>
      <c r="S114" s="28" t="s">
        <v>63</v>
      </c>
      <c r="T114" s="29" t="s">
        <v>63</v>
      </c>
      <c r="V114" s="26">
        <v>1501</v>
      </c>
      <c r="W114" s="30">
        <v>107</v>
      </c>
      <c r="X114" s="28" t="s">
        <v>1499</v>
      </c>
      <c r="Y114" s="29" t="s">
        <v>1520</v>
      </c>
      <c r="AA114" s="26">
        <v>1803</v>
      </c>
      <c r="AB114" s="30">
        <v>107</v>
      </c>
      <c r="AC114" s="28" t="s">
        <v>63</v>
      </c>
      <c r="AD114" s="29" t="s">
        <v>63</v>
      </c>
      <c r="AF114" s="26">
        <v>1806</v>
      </c>
      <c r="AG114" s="27">
        <v>107</v>
      </c>
      <c r="AH114" s="28" t="s">
        <v>1499</v>
      </c>
      <c r="AI114" s="29" t="s">
        <v>1710</v>
      </c>
      <c r="AK114" s="26">
        <v>1809</v>
      </c>
      <c r="AL114" s="27">
        <v>107</v>
      </c>
      <c r="AM114" s="28" t="s">
        <v>63</v>
      </c>
      <c r="AN114" s="29" t="s">
        <v>63</v>
      </c>
      <c r="AP114" s="26">
        <v>1603</v>
      </c>
      <c r="AQ114" s="27">
        <v>107</v>
      </c>
      <c r="AR114" s="28" t="s">
        <v>63</v>
      </c>
      <c r="AS114" s="29" t="s">
        <v>63</v>
      </c>
      <c r="AU114" s="26">
        <v>1701</v>
      </c>
      <c r="AV114" s="30">
        <v>107</v>
      </c>
      <c r="AW114" s="28" t="s">
        <v>63</v>
      </c>
      <c r="AX114" s="29" t="s">
        <v>63</v>
      </c>
      <c r="AZ114" s="26">
        <v>1704</v>
      </c>
      <c r="BA114" s="27">
        <v>107</v>
      </c>
      <c r="BB114" s="28" t="s">
        <v>63</v>
      </c>
      <c r="BC114" s="29" t="s">
        <v>63</v>
      </c>
      <c r="BE114" s="26">
        <v>1707</v>
      </c>
      <c r="BF114" s="27">
        <v>107</v>
      </c>
      <c r="BG114" s="28" t="s">
        <v>63</v>
      </c>
      <c r="BH114" s="29" t="s">
        <v>63</v>
      </c>
    </row>
    <row r="115" spans="1:61">
      <c r="A115" s="9"/>
      <c r="B115" s="26">
        <v>1606</v>
      </c>
      <c r="C115" s="30">
        <v>108</v>
      </c>
      <c r="D115" s="28" t="s">
        <v>63</v>
      </c>
      <c r="E115" s="29" t="s">
        <v>63</v>
      </c>
      <c r="G115" s="26">
        <v>1609</v>
      </c>
      <c r="H115" s="27">
        <v>108</v>
      </c>
      <c r="I115" s="28" t="s">
        <v>1499</v>
      </c>
      <c r="J115" s="29" t="s">
        <v>2419</v>
      </c>
      <c r="L115" s="26">
        <v>1504</v>
      </c>
      <c r="M115" s="27">
        <v>108</v>
      </c>
      <c r="N115" s="28" t="s">
        <v>63</v>
      </c>
      <c r="O115" s="29" t="s">
        <v>63</v>
      </c>
      <c r="Q115" s="26">
        <v>1507</v>
      </c>
      <c r="R115" s="30">
        <v>108</v>
      </c>
      <c r="S115" s="28" t="s">
        <v>63</v>
      </c>
      <c r="T115" s="29" t="s">
        <v>63</v>
      </c>
      <c r="V115" s="26">
        <v>1501</v>
      </c>
      <c r="W115" s="30">
        <v>108</v>
      </c>
      <c r="X115" s="28" t="s">
        <v>1499</v>
      </c>
      <c r="Y115" s="29" t="s">
        <v>1532</v>
      </c>
      <c r="AA115" s="26">
        <v>1803</v>
      </c>
      <c r="AB115" s="30">
        <v>108</v>
      </c>
      <c r="AC115" s="28" t="s">
        <v>1499</v>
      </c>
      <c r="AD115" s="29" t="s">
        <v>2089</v>
      </c>
      <c r="AF115" s="26">
        <v>1806</v>
      </c>
      <c r="AG115" s="27">
        <v>108</v>
      </c>
      <c r="AH115" s="28" t="s">
        <v>1499</v>
      </c>
      <c r="AI115" s="29" t="s">
        <v>1734</v>
      </c>
      <c r="AK115" s="26">
        <v>1809</v>
      </c>
      <c r="AL115" s="27">
        <v>108</v>
      </c>
      <c r="AM115" s="28" t="s">
        <v>63</v>
      </c>
      <c r="AN115" s="29" t="s">
        <v>63</v>
      </c>
      <c r="AP115" s="26">
        <v>1603</v>
      </c>
      <c r="AQ115" s="27">
        <v>108</v>
      </c>
      <c r="AR115" s="28" t="s">
        <v>63</v>
      </c>
      <c r="AS115" s="29" t="s">
        <v>63</v>
      </c>
      <c r="AU115" s="26">
        <v>1701</v>
      </c>
      <c r="AV115" s="30">
        <v>108</v>
      </c>
      <c r="AW115" s="28" t="s">
        <v>1499</v>
      </c>
      <c r="AX115" s="29" t="s">
        <v>2419</v>
      </c>
      <c r="AZ115" s="26">
        <v>1704</v>
      </c>
      <c r="BA115" s="27">
        <v>108</v>
      </c>
      <c r="BB115" s="28" t="s">
        <v>63</v>
      </c>
      <c r="BC115" s="29" t="s">
        <v>63</v>
      </c>
      <c r="BE115" s="26">
        <v>1707</v>
      </c>
      <c r="BF115" s="27">
        <v>108</v>
      </c>
      <c r="BG115" s="28" t="s">
        <v>63</v>
      </c>
      <c r="BH115" s="29" t="s">
        <v>63</v>
      </c>
    </row>
    <row r="116" spans="1:61">
      <c r="A116" s="9"/>
      <c r="B116" s="26">
        <v>1606</v>
      </c>
      <c r="C116" s="30">
        <v>109</v>
      </c>
      <c r="D116" s="28" t="s">
        <v>63</v>
      </c>
      <c r="E116" s="29" t="s">
        <v>63</v>
      </c>
      <c r="G116" s="26">
        <v>1609</v>
      </c>
      <c r="H116" s="27">
        <v>109</v>
      </c>
      <c r="I116" s="28" t="s">
        <v>1499</v>
      </c>
      <c r="J116" s="29" t="s">
        <v>1783</v>
      </c>
      <c r="L116" s="26">
        <v>1504</v>
      </c>
      <c r="M116" s="27">
        <v>109</v>
      </c>
      <c r="N116" s="28" t="s">
        <v>63</v>
      </c>
      <c r="O116" s="29" t="s">
        <v>63</v>
      </c>
      <c r="Q116" s="26">
        <v>1507</v>
      </c>
      <c r="R116" s="30">
        <v>109</v>
      </c>
      <c r="S116" s="28" t="s">
        <v>63</v>
      </c>
      <c r="T116" s="29" t="s">
        <v>63</v>
      </c>
      <c r="V116" s="26">
        <v>1501</v>
      </c>
      <c r="W116" s="30">
        <v>109</v>
      </c>
      <c r="X116" s="28" t="s">
        <v>1499</v>
      </c>
      <c r="Y116" s="29" t="s">
        <v>1526</v>
      </c>
      <c r="AA116" s="26">
        <v>1803</v>
      </c>
      <c r="AB116" s="30">
        <v>109</v>
      </c>
      <c r="AC116" s="28" t="s">
        <v>1499</v>
      </c>
      <c r="AD116" s="29" t="s">
        <v>1759</v>
      </c>
      <c r="AF116" s="26">
        <v>1806</v>
      </c>
      <c r="AG116" s="27">
        <v>109</v>
      </c>
      <c r="AH116" s="28" t="s">
        <v>1499</v>
      </c>
      <c r="AI116" s="29" t="s">
        <v>1704</v>
      </c>
      <c r="AK116" s="26">
        <v>1809</v>
      </c>
      <c r="AL116" s="27">
        <v>109</v>
      </c>
      <c r="AM116" s="28" t="s">
        <v>63</v>
      </c>
      <c r="AN116" s="29" t="s">
        <v>63</v>
      </c>
      <c r="AP116" s="26">
        <v>1603</v>
      </c>
      <c r="AQ116" s="27">
        <v>109</v>
      </c>
      <c r="AR116" s="28" t="s">
        <v>63</v>
      </c>
      <c r="AS116" s="29" t="s">
        <v>63</v>
      </c>
      <c r="AU116" s="26">
        <v>1701</v>
      </c>
      <c r="AV116" s="30">
        <v>109</v>
      </c>
      <c r="AW116" s="28" t="s">
        <v>1499</v>
      </c>
      <c r="AX116" s="29" t="s">
        <v>1783</v>
      </c>
      <c r="AZ116" s="26">
        <v>1704</v>
      </c>
      <c r="BA116" s="27">
        <v>109</v>
      </c>
      <c r="BB116" s="28" t="s">
        <v>63</v>
      </c>
      <c r="BC116" s="29" t="s">
        <v>63</v>
      </c>
      <c r="BE116" s="26">
        <v>1707</v>
      </c>
      <c r="BF116" s="27">
        <v>109</v>
      </c>
      <c r="BG116" s="28" t="s">
        <v>63</v>
      </c>
      <c r="BH116" s="29" t="s">
        <v>63</v>
      </c>
    </row>
    <row r="117" spans="1:61">
      <c r="A117" s="9"/>
      <c r="B117" s="26">
        <v>1606</v>
      </c>
      <c r="C117" s="30">
        <v>110</v>
      </c>
      <c r="D117" s="28" t="s">
        <v>63</v>
      </c>
      <c r="E117" s="29" t="s">
        <v>63</v>
      </c>
      <c r="G117" s="26">
        <v>1609</v>
      </c>
      <c r="H117" s="27">
        <v>110</v>
      </c>
      <c r="I117" s="28" t="s">
        <v>1499</v>
      </c>
      <c r="J117" s="29" t="s">
        <v>1777</v>
      </c>
      <c r="L117" s="26">
        <v>1504</v>
      </c>
      <c r="M117" s="27">
        <v>110</v>
      </c>
      <c r="N117" s="28" t="s">
        <v>63</v>
      </c>
      <c r="O117" s="29" t="s">
        <v>63</v>
      </c>
      <c r="Q117" s="26">
        <v>1507</v>
      </c>
      <c r="R117" s="30">
        <v>110</v>
      </c>
      <c r="S117" s="28" t="s">
        <v>63</v>
      </c>
      <c r="T117" s="29" t="s">
        <v>63</v>
      </c>
      <c r="V117" s="26">
        <v>1501</v>
      </c>
      <c r="W117" s="30">
        <v>110</v>
      </c>
      <c r="X117" s="28" t="s">
        <v>1499</v>
      </c>
      <c r="Y117" s="29" t="s">
        <v>1538</v>
      </c>
      <c r="AA117" s="26">
        <v>1803</v>
      </c>
      <c r="AB117" s="30">
        <v>110</v>
      </c>
      <c r="AC117" s="28" t="s">
        <v>1499</v>
      </c>
      <c r="AD117" s="29" t="s">
        <v>1753</v>
      </c>
      <c r="AF117" s="26">
        <v>1806</v>
      </c>
      <c r="AG117" s="27">
        <v>110</v>
      </c>
      <c r="AH117" s="28" t="s">
        <v>1499</v>
      </c>
      <c r="AI117" s="29" t="s">
        <v>1728</v>
      </c>
      <c r="AK117" s="26">
        <v>1809</v>
      </c>
      <c r="AL117" s="27">
        <v>110</v>
      </c>
      <c r="AM117" s="28" t="s">
        <v>63</v>
      </c>
      <c r="AN117" s="29" t="s">
        <v>63</v>
      </c>
      <c r="AP117" s="26">
        <v>1603</v>
      </c>
      <c r="AQ117" s="27">
        <v>110</v>
      </c>
      <c r="AR117" s="28" t="s">
        <v>63</v>
      </c>
      <c r="AS117" s="29" t="s">
        <v>63</v>
      </c>
      <c r="AU117" s="26">
        <v>1701</v>
      </c>
      <c r="AV117" s="30">
        <v>110</v>
      </c>
      <c r="AW117" s="28" t="s">
        <v>1499</v>
      </c>
      <c r="AX117" s="29" t="s">
        <v>1777</v>
      </c>
      <c r="AZ117" s="26">
        <v>1704</v>
      </c>
      <c r="BA117" s="27">
        <v>110</v>
      </c>
      <c r="BB117" s="28" t="s">
        <v>63</v>
      </c>
      <c r="BC117" s="29" t="s">
        <v>63</v>
      </c>
      <c r="BE117" s="26">
        <v>1707</v>
      </c>
      <c r="BF117" s="27">
        <v>110</v>
      </c>
      <c r="BG117" s="28" t="s">
        <v>63</v>
      </c>
      <c r="BH117" s="29" t="s">
        <v>63</v>
      </c>
    </row>
    <row r="118" spans="1:61">
      <c r="A118" s="9"/>
      <c r="B118" s="26">
        <v>1606</v>
      </c>
      <c r="C118" s="30">
        <v>111</v>
      </c>
      <c r="D118" s="28" t="s">
        <v>1499</v>
      </c>
      <c r="E118" s="29" t="s">
        <v>1593</v>
      </c>
      <c r="G118" s="26">
        <v>1609</v>
      </c>
      <c r="H118" s="27">
        <v>111</v>
      </c>
      <c r="I118" s="28" t="s">
        <v>1499</v>
      </c>
      <c r="J118" s="29" t="s">
        <v>1753</v>
      </c>
      <c r="L118" s="26">
        <v>1504</v>
      </c>
      <c r="M118" s="27">
        <v>111</v>
      </c>
      <c r="N118" s="28" t="s">
        <v>63</v>
      </c>
      <c r="O118" s="29" t="s">
        <v>63</v>
      </c>
      <c r="Q118" s="26">
        <v>1507</v>
      </c>
      <c r="R118" s="30">
        <v>111</v>
      </c>
      <c r="S118" s="28" t="s">
        <v>63</v>
      </c>
      <c r="T118" s="29" t="s">
        <v>63</v>
      </c>
      <c r="V118" s="26">
        <v>1501</v>
      </c>
      <c r="W118" s="30">
        <v>111</v>
      </c>
      <c r="X118" s="28" t="s">
        <v>1499</v>
      </c>
      <c r="Y118" s="29" t="s">
        <v>1494</v>
      </c>
      <c r="AA118" s="26">
        <v>1803</v>
      </c>
      <c r="AB118" s="30">
        <v>111</v>
      </c>
      <c r="AC118" s="28" t="s">
        <v>1499</v>
      </c>
      <c r="AD118" s="29" t="s">
        <v>1765</v>
      </c>
      <c r="AF118" s="26">
        <v>1806</v>
      </c>
      <c r="AG118" s="27">
        <v>111</v>
      </c>
      <c r="AH118" s="28" t="s">
        <v>63</v>
      </c>
      <c r="AI118" s="29" t="s">
        <v>63</v>
      </c>
      <c r="AK118" s="26">
        <v>1809</v>
      </c>
      <c r="AL118" s="27">
        <v>111</v>
      </c>
      <c r="AM118" s="28" t="s">
        <v>63</v>
      </c>
      <c r="AN118" s="29" t="s">
        <v>63</v>
      </c>
      <c r="AP118" s="26">
        <v>1603</v>
      </c>
      <c r="AQ118" s="27">
        <v>111</v>
      </c>
      <c r="AR118" s="28" t="s">
        <v>491</v>
      </c>
      <c r="AS118" s="29" t="s">
        <v>2765</v>
      </c>
      <c r="AU118" s="26">
        <v>1701</v>
      </c>
      <c r="AV118" s="30">
        <v>111</v>
      </c>
      <c r="AW118" s="28" t="s">
        <v>1499</v>
      </c>
      <c r="AX118" s="29" t="s">
        <v>1753</v>
      </c>
      <c r="AZ118" s="26">
        <v>1704</v>
      </c>
      <c r="BA118" s="27">
        <v>111</v>
      </c>
      <c r="BB118" s="28" t="s">
        <v>1499</v>
      </c>
      <c r="BC118" s="29" t="s">
        <v>1593</v>
      </c>
      <c r="BE118" s="26">
        <v>1707</v>
      </c>
      <c r="BF118" s="27">
        <v>111</v>
      </c>
      <c r="BG118" s="28" t="s">
        <v>63</v>
      </c>
      <c r="BH118" s="29" t="s">
        <v>63</v>
      </c>
    </row>
    <row r="119" spans="1:61" ht="15" thickBot="1">
      <c r="A119" s="9"/>
      <c r="B119" s="31">
        <v>1606</v>
      </c>
      <c r="C119" s="36">
        <v>112</v>
      </c>
      <c r="D119" s="33" t="s">
        <v>1499</v>
      </c>
      <c r="E119" s="34" t="s">
        <v>1618</v>
      </c>
      <c r="F119" s="35"/>
      <c r="G119" s="31">
        <v>1609</v>
      </c>
      <c r="H119" s="32">
        <v>112</v>
      </c>
      <c r="I119" s="33" t="s">
        <v>1499</v>
      </c>
      <c r="J119" s="34" t="s">
        <v>1759</v>
      </c>
      <c r="K119" s="35"/>
      <c r="L119" s="31">
        <v>1504</v>
      </c>
      <c r="M119" s="32">
        <v>112</v>
      </c>
      <c r="N119" s="33" t="s">
        <v>63</v>
      </c>
      <c r="O119" s="34" t="s">
        <v>63</v>
      </c>
      <c r="P119" s="35"/>
      <c r="Q119" s="31">
        <v>1507</v>
      </c>
      <c r="R119" s="36">
        <v>112</v>
      </c>
      <c r="S119" s="33" t="s">
        <v>63</v>
      </c>
      <c r="T119" s="34" t="s">
        <v>63</v>
      </c>
      <c r="U119" s="35"/>
      <c r="V119" s="31">
        <v>1501</v>
      </c>
      <c r="W119" s="36">
        <v>112</v>
      </c>
      <c r="X119" s="33" t="s">
        <v>1499</v>
      </c>
      <c r="Y119" s="34" t="s">
        <v>1502</v>
      </c>
      <c r="Z119" s="35"/>
      <c r="AA119" s="31">
        <v>1803</v>
      </c>
      <c r="AB119" s="36">
        <v>112</v>
      </c>
      <c r="AC119" s="33" t="s">
        <v>1499</v>
      </c>
      <c r="AD119" s="34" t="s">
        <v>1747</v>
      </c>
      <c r="AE119" s="35"/>
      <c r="AF119" s="31">
        <v>1806</v>
      </c>
      <c r="AG119" s="32">
        <v>112</v>
      </c>
      <c r="AH119" s="33" t="s">
        <v>63</v>
      </c>
      <c r="AI119" s="34" t="s">
        <v>63</v>
      </c>
      <c r="AJ119" s="35"/>
      <c r="AK119" s="31">
        <v>1809</v>
      </c>
      <c r="AL119" s="32">
        <v>112</v>
      </c>
      <c r="AM119" s="33" t="s">
        <v>63</v>
      </c>
      <c r="AN119" s="34" t="s">
        <v>63</v>
      </c>
      <c r="AO119" s="35"/>
      <c r="AP119" s="31">
        <v>1603</v>
      </c>
      <c r="AQ119" s="32">
        <v>112</v>
      </c>
      <c r="AR119" s="33" t="s">
        <v>63</v>
      </c>
      <c r="AS119" s="34" t="s">
        <v>63</v>
      </c>
      <c r="AT119" s="35"/>
      <c r="AU119" s="31">
        <v>1701</v>
      </c>
      <c r="AV119" s="36">
        <v>112</v>
      </c>
      <c r="AW119" s="33" t="s">
        <v>1499</v>
      </c>
      <c r="AX119" s="34" t="s">
        <v>1759</v>
      </c>
      <c r="AY119" s="35"/>
      <c r="AZ119" s="31">
        <v>1704</v>
      </c>
      <c r="BA119" s="32">
        <v>112</v>
      </c>
      <c r="BB119" s="33" t="s">
        <v>1499</v>
      </c>
      <c r="BC119" s="34" t="s">
        <v>1618</v>
      </c>
      <c r="BD119" s="35"/>
      <c r="BE119" s="31">
        <v>1707</v>
      </c>
      <c r="BF119" s="32">
        <v>112</v>
      </c>
      <c r="BG119" s="33" t="s">
        <v>491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1499</v>
      </c>
      <c r="E120" s="23" t="s">
        <v>1930</v>
      </c>
      <c r="F120" s="24"/>
      <c r="G120" s="20">
        <v>1609</v>
      </c>
      <c r="H120" s="21">
        <v>113</v>
      </c>
      <c r="I120" s="22" t="s">
        <v>1499</v>
      </c>
      <c r="J120" s="23" t="s">
        <v>1710</v>
      </c>
      <c r="K120" s="24"/>
      <c r="L120" s="20">
        <v>1504</v>
      </c>
      <c r="M120" s="21">
        <v>113</v>
      </c>
      <c r="N120" s="22" t="s">
        <v>63</v>
      </c>
      <c r="O120" s="23" t="s">
        <v>63</v>
      </c>
      <c r="P120" s="24"/>
      <c r="Q120" s="20">
        <v>1507</v>
      </c>
      <c r="R120" s="25">
        <v>113</v>
      </c>
      <c r="S120" s="22" t="s">
        <v>63</v>
      </c>
      <c r="T120" s="23" t="s">
        <v>63</v>
      </c>
      <c r="U120" s="24"/>
      <c r="V120" s="20">
        <v>1501</v>
      </c>
      <c r="W120" s="25">
        <v>113</v>
      </c>
      <c r="X120" s="22" t="s">
        <v>1499</v>
      </c>
      <c r="Y120" s="23" t="s">
        <v>1924</v>
      </c>
      <c r="Z120" s="24"/>
      <c r="AA120" s="20">
        <v>1803</v>
      </c>
      <c r="AB120" s="25">
        <v>113</v>
      </c>
      <c r="AC120" s="22" t="s">
        <v>1499</v>
      </c>
      <c r="AD120" s="23" t="s">
        <v>2362</v>
      </c>
      <c r="AE120" s="24"/>
      <c r="AF120" s="20">
        <v>1806</v>
      </c>
      <c r="AG120" s="21">
        <v>113</v>
      </c>
      <c r="AH120" s="22" t="s">
        <v>63</v>
      </c>
      <c r="AI120" s="23" t="s">
        <v>63</v>
      </c>
      <c r="AJ120" s="24"/>
      <c r="AK120" s="20">
        <v>1809</v>
      </c>
      <c r="AL120" s="21">
        <v>113</v>
      </c>
      <c r="AM120" s="22" t="s">
        <v>63</v>
      </c>
      <c r="AN120" s="23" t="s">
        <v>63</v>
      </c>
      <c r="AO120" s="24"/>
      <c r="AP120" s="20">
        <v>1603</v>
      </c>
      <c r="AQ120" s="21">
        <v>113</v>
      </c>
      <c r="AR120" s="22" t="s">
        <v>491</v>
      </c>
      <c r="AS120" s="23" t="s">
        <v>2185</v>
      </c>
      <c r="AT120" s="24"/>
      <c r="AU120" s="20">
        <v>1701</v>
      </c>
      <c r="AV120" s="25">
        <v>113</v>
      </c>
      <c r="AW120" s="22" t="s">
        <v>1499</v>
      </c>
      <c r="AX120" s="23" t="s">
        <v>1710</v>
      </c>
      <c r="AY120" s="24"/>
      <c r="AZ120" s="20">
        <v>1704</v>
      </c>
      <c r="BA120" s="21">
        <v>113</v>
      </c>
      <c r="BB120" s="22" t="s">
        <v>1499</v>
      </c>
      <c r="BC120" s="23" t="s">
        <v>1930</v>
      </c>
      <c r="BD120" s="24"/>
      <c r="BE120" s="20">
        <v>1707</v>
      </c>
      <c r="BF120" s="21">
        <v>113</v>
      </c>
      <c r="BG120" s="22" t="s">
        <v>63</v>
      </c>
      <c r="BH120" s="23" t="s">
        <v>63</v>
      </c>
      <c r="BI120" s="24"/>
    </row>
    <row r="121" spans="1:61">
      <c r="A121" s="9"/>
      <c r="B121" s="26">
        <v>1606</v>
      </c>
      <c r="C121" s="30">
        <v>114</v>
      </c>
      <c r="D121" s="28" t="s">
        <v>1499</v>
      </c>
      <c r="E121" s="29" t="s">
        <v>1906</v>
      </c>
      <c r="G121" s="26">
        <v>1609</v>
      </c>
      <c r="H121" s="27">
        <v>114</v>
      </c>
      <c r="I121" s="28" t="s">
        <v>1499</v>
      </c>
      <c r="J121" s="29" t="s">
        <v>2348</v>
      </c>
      <c r="L121" s="26">
        <v>1504</v>
      </c>
      <c r="M121" s="27">
        <v>114</v>
      </c>
      <c r="N121" s="28" t="s">
        <v>63</v>
      </c>
      <c r="O121" s="29" t="s">
        <v>63</v>
      </c>
      <c r="Q121" s="26">
        <v>1507</v>
      </c>
      <c r="R121" s="30">
        <v>114</v>
      </c>
      <c r="S121" s="28" t="s">
        <v>63</v>
      </c>
      <c r="T121" s="29" t="s">
        <v>63</v>
      </c>
      <c r="V121" s="26">
        <v>1501</v>
      </c>
      <c r="W121" s="30">
        <v>114</v>
      </c>
      <c r="X121" s="28" t="s">
        <v>1499</v>
      </c>
      <c r="Y121" s="29" t="s">
        <v>1894</v>
      </c>
      <c r="AA121" s="26">
        <v>1803</v>
      </c>
      <c r="AB121" s="30">
        <v>114</v>
      </c>
      <c r="AC121" s="28" t="s">
        <v>1499</v>
      </c>
      <c r="AD121" s="29" t="s">
        <v>2348</v>
      </c>
      <c r="AF121" s="26">
        <v>1806</v>
      </c>
      <c r="AG121" s="27">
        <v>114</v>
      </c>
      <c r="AH121" s="28" t="s">
        <v>1499</v>
      </c>
      <c r="AI121" s="29" t="s">
        <v>1716</v>
      </c>
      <c r="AK121" s="26">
        <v>1809</v>
      </c>
      <c r="AL121" s="27">
        <v>114</v>
      </c>
      <c r="AM121" s="28" t="s">
        <v>63</v>
      </c>
      <c r="AN121" s="29" t="s">
        <v>63</v>
      </c>
      <c r="AP121" s="26">
        <v>1603</v>
      </c>
      <c r="AQ121" s="27">
        <v>114</v>
      </c>
      <c r="AR121" s="28" t="s">
        <v>63</v>
      </c>
      <c r="AS121" s="29" t="s">
        <v>63</v>
      </c>
      <c r="AU121" s="26">
        <v>1701</v>
      </c>
      <c r="AV121" s="30">
        <v>114</v>
      </c>
      <c r="AW121" s="28" t="s">
        <v>1499</v>
      </c>
      <c r="AX121" s="29" t="s">
        <v>2348</v>
      </c>
      <c r="AZ121" s="26">
        <v>1704</v>
      </c>
      <c r="BA121" s="27">
        <v>114</v>
      </c>
      <c r="BB121" s="28" t="s">
        <v>1499</v>
      </c>
      <c r="BC121" s="29" t="s">
        <v>1906</v>
      </c>
      <c r="BE121" s="26">
        <v>1707</v>
      </c>
      <c r="BF121" s="27">
        <v>114</v>
      </c>
      <c r="BG121" s="28" t="s">
        <v>63</v>
      </c>
      <c r="BH121" s="29" t="s">
        <v>63</v>
      </c>
    </row>
    <row r="122" spans="1:61">
      <c r="A122" s="9"/>
      <c r="B122" s="26">
        <v>1606</v>
      </c>
      <c r="C122" s="30">
        <v>115</v>
      </c>
      <c r="D122" s="28" t="s">
        <v>1499</v>
      </c>
      <c r="E122" s="29" t="s">
        <v>2461</v>
      </c>
      <c r="G122" s="26">
        <v>1609</v>
      </c>
      <c r="H122" s="27">
        <v>115</v>
      </c>
      <c r="I122" s="28" t="s">
        <v>1499</v>
      </c>
      <c r="J122" s="29" t="s">
        <v>1704</v>
      </c>
      <c r="L122" s="26">
        <v>1504</v>
      </c>
      <c r="M122" s="27">
        <v>115</v>
      </c>
      <c r="N122" s="28" t="s">
        <v>63</v>
      </c>
      <c r="O122" s="29" t="s">
        <v>63</v>
      </c>
      <c r="Q122" s="26">
        <v>1507</v>
      </c>
      <c r="R122" s="30">
        <v>115</v>
      </c>
      <c r="S122" s="28" t="s">
        <v>63</v>
      </c>
      <c r="T122" s="29" t="s">
        <v>63</v>
      </c>
      <c r="V122" s="26">
        <v>1501</v>
      </c>
      <c r="W122" s="30">
        <v>115</v>
      </c>
      <c r="X122" s="28" t="s">
        <v>1499</v>
      </c>
      <c r="Y122" s="29" t="s">
        <v>1900</v>
      </c>
      <c r="AA122" s="26">
        <v>1803</v>
      </c>
      <c r="AB122" s="30">
        <v>115</v>
      </c>
      <c r="AC122" s="28" t="s">
        <v>1499</v>
      </c>
      <c r="AD122" s="29" t="s">
        <v>2461</v>
      </c>
      <c r="AF122" s="26">
        <v>1806</v>
      </c>
      <c r="AG122" s="27">
        <v>115</v>
      </c>
      <c r="AH122" s="28" t="s">
        <v>63</v>
      </c>
      <c r="AI122" s="29" t="s">
        <v>63</v>
      </c>
      <c r="AK122" s="26">
        <v>1809</v>
      </c>
      <c r="AL122" s="27">
        <v>115</v>
      </c>
      <c r="AM122" s="28" t="s">
        <v>63</v>
      </c>
      <c r="AN122" s="29" t="s">
        <v>63</v>
      </c>
      <c r="AP122" s="26">
        <v>1603</v>
      </c>
      <c r="AQ122" s="27">
        <v>115</v>
      </c>
      <c r="AR122" s="28" t="s">
        <v>491</v>
      </c>
      <c r="AS122" s="29" t="s">
        <v>2828</v>
      </c>
      <c r="AU122" s="26">
        <v>1701</v>
      </c>
      <c r="AV122" s="30">
        <v>115</v>
      </c>
      <c r="AW122" s="28" t="s">
        <v>1499</v>
      </c>
      <c r="AX122" s="29" t="s">
        <v>1704</v>
      </c>
      <c r="AZ122" s="26">
        <v>1704</v>
      </c>
      <c r="BA122" s="27">
        <v>115</v>
      </c>
      <c r="BB122" s="28" t="s">
        <v>1499</v>
      </c>
      <c r="BC122" s="29" t="s">
        <v>2461</v>
      </c>
      <c r="BE122" s="26">
        <v>1707</v>
      </c>
      <c r="BF122" s="27">
        <v>115</v>
      </c>
      <c r="BG122" s="28" t="s">
        <v>63</v>
      </c>
      <c r="BH122" s="29" t="s">
        <v>63</v>
      </c>
    </row>
    <row r="123" spans="1:61">
      <c r="A123" s="9"/>
      <c r="B123" s="26">
        <v>1606</v>
      </c>
      <c r="C123" s="30">
        <v>116</v>
      </c>
      <c r="D123" s="28" t="s">
        <v>1499</v>
      </c>
      <c r="E123" s="29" t="s">
        <v>2125</v>
      </c>
      <c r="G123" s="26">
        <v>1609</v>
      </c>
      <c r="H123" s="27">
        <v>116</v>
      </c>
      <c r="I123" s="28" t="s">
        <v>1499</v>
      </c>
      <c r="J123" s="29" t="s">
        <v>2449</v>
      </c>
      <c r="L123" s="26">
        <v>1504</v>
      </c>
      <c r="M123" s="27">
        <v>116</v>
      </c>
      <c r="N123" s="28" t="s">
        <v>63</v>
      </c>
      <c r="O123" s="29" t="s">
        <v>63</v>
      </c>
      <c r="Q123" s="26">
        <v>1507</v>
      </c>
      <c r="R123" s="30">
        <v>116</v>
      </c>
      <c r="S123" s="28" t="s">
        <v>63</v>
      </c>
      <c r="T123" s="29" t="s">
        <v>63</v>
      </c>
      <c r="V123" s="26">
        <v>1501</v>
      </c>
      <c r="W123" s="30">
        <v>116</v>
      </c>
      <c r="X123" s="28" t="s">
        <v>1499</v>
      </c>
      <c r="Y123" s="29" t="s">
        <v>1887</v>
      </c>
      <c r="AA123" s="26">
        <v>1803</v>
      </c>
      <c r="AB123" s="30">
        <v>116</v>
      </c>
      <c r="AC123" s="28" t="s">
        <v>1499</v>
      </c>
      <c r="AD123" s="29" t="s">
        <v>2449</v>
      </c>
      <c r="AF123" s="26">
        <v>1806</v>
      </c>
      <c r="AG123" s="27">
        <v>116</v>
      </c>
      <c r="AH123" s="28" t="s">
        <v>1499</v>
      </c>
      <c r="AI123" s="29" t="s">
        <v>1722</v>
      </c>
      <c r="AK123" s="26">
        <v>1809</v>
      </c>
      <c r="AL123" s="27">
        <v>116</v>
      </c>
      <c r="AM123" s="28" t="s">
        <v>63</v>
      </c>
      <c r="AN123" s="29" t="s">
        <v>63</v>
      </c>
      <c r="AP123" s="26">
        <v>1603</v>
      </c>
      <c r="AQ123" s="27">
        <v>116</v>
      </c>
      <c r="AR123" s="28" t="s">
        <v>63</v>
      </c>
      <c r="AS123" s="29" t="s">
        <v>63</v>
      </c>
      <c r="AU123" s="26">
        <v>1701</v>
      </c>
      <c r="AV123" s="30">
        <v>116</v>
      </c>
      <c r="AW123" s="28" t="s">
        <v>1499</v>
      </c>
      <c r="AX123" s="29" t="s">
        <v>2449</v>
      </c>
      <c r="AZ123" s="26">
        <v>1704</v>
      </c>
      <c r="BA123" s="27">
        <v>116</v>
      </c>
      <c r="BB123" s="28" t="s">
        <v>1499</v>
      </c>
      <c r="BC123" s="29" t="s">
        <v>2125</v>
      </c>
      <c r="BE123" s="26">
        <v>1707</v>
      </c>
      <c r="BF123" s="27">
        <v>116</v>
      </c>
      <c r="BG123" s="28" t="s">
        <v>63</v>
      </c>
      <c r="BH123" s="29" t="s">
        <v>63</v>
      </c>
    </row>
    <row r="124" spans="1:61">
      <c r="A124" s="9"/>
      <c r="B124" s="26">
        <v>1606</v>
      </c>
      <c r="C124" s="30">
        <v>117</v>
      </c>
      <c r="D124" s="28" t="s">
        <v>1499</v>
      </c>
      <c r="E124" s="29" t="s">
        <v>2362</v>
      </c>
      <c r="G124" s="26">
        <v>1609</v>
      </c>
      <c r="H124" s="27">
        <v>117</v>
      </c>
      <c r="I124" s="28" t="s">
        <v>1499</v>
      </c>
      <c r="J124" s="29" t="s">
        <v>1734</v>
      </c>
      <c r="L124" s="26">
        <v>1504</v>
      </c>
      <c r="M124" s="27">
        <v>117</v>
      </c>
      <c r="N124" s="28" t="s">
        <v>63</v>
      </c>
      <c r="O124" s="29" t="s">
        <v>63</v>
      </c>
      <c r="Q124" s="26">
        <v>1507</v>
      </c>
      <c r="R124" s="30">
        <v>117</v>
      </c>
      <c r="S124" s="28" t="s">
        <v>63</v>
      </c>
      <c r="T124" s="29" t="s">
        <v>63</v>
      </c>
      <c r="V124" s="26">
        <v>1501</v>
      </c>
      <c r="W124" s="30">
        <v>117</v>
      </c>
      <c r="X124" s="28" t="s">
        <v>1499</v>
      </c>
      <c r="Y124" s="29" t="s">
        <v>1906</v>
      </c>
      <c r="AA124" s="26">
        <v>1803</v>
      </c>
      <c r="AB124" s="30">
        <v>117</v>
      </c>
      <c r="AC124" s="28" t="s">
        <v>1499</v>
      </c>
      <c r="AD124" s="29" t="s">
        <v>2107</v>
      </c>
      <c r="AF124" s="26">
        <v>1806</v>
      </c>
      <c r="AG124" s="27">
        <v>117</v>
      </c>
      <c r="AH124" s="28" t="s">
        <v>63</v>
      </c>
      <c r="AI124" s="29" t="s">
        <v>63</v>
      </c>
      <c r="AK124" s="26">
        <v>1809</v>
      </c>
      <c r="AL124" s="27">
        <v>117</v>
      </c>
      <c r="AM124" s="28" t="s">
        <v>63</v>
      </c>
      <c r="AN124" s="29" t="s">
        <v>63</v>
      </c>
      <c r="AP124" s="26">
        <v>1603</v>
      </c>
      <c r="AQ124" s="27">
        <v>117</v>
      </c>
      <c r="AR124" s="28" t="s">
        <v>63</v>
      </c>
      <c r="AS124" s="29" t="s">
        <v>63</v>
      </c>
      <c r="AU124" s="26">
        <v>1701</v>
      </c>
      <c r="AV124" s="30">
        <v>117</v>
      </c>
      <c r="AW124" s="28" t="s">
        <v>1499</v>
      </c>
      <c r="AX124" s="29" t="s">
        <v>1734</v>
      </c>
      <c r="AZ124" s="26">
        <v>1704</v>
      </c>
      <c r="BA124" s="27">
        <v>117</v>
      </c>
      <c r="BB124" s="28" t="s">
        <v>1499</v>
      </c>
      <c r="BC124" s="29" t="s">
        <v>2362</v>
      </c>
      <c r="BE124" s="26">
        <v>1707</v>
      </c>
      <c r="BF124" s="27">
        <v>117</v>
      </c>
      <c r="BG124" s="28" t="s">
        <v>63</v>
      </c>
      <c r="BH124" s="29" t="s">
        <v>63</v>
      </c>
    </row>
    <row r="125" spans="1:61">
      <c r="A125" s="9"/>
      <c r="B125" s="26">
        <v>1606</v>
      </c>
      <c r="C125" s="30">
        <v>118</v>
      </c>
      <c r="D125" s="28" t="s">
        <v>1499</v>
      </c>
      <c r="E125" s="29" t="s">
        <v>2285</v>
      </c>
      <c r="G125" s="26">
        <v>1609</v>
      </c>
      <c r="H125" s="27">
        <v>118</v>
      </c>
      <c r="I125" s="28" t="s">
        <v>63</v>
      </c>
      <c r="J125" s="29" t="s">
        <v>63</v>
      </c>
      <c r="L125" s="26">
        <v>1504</v>
      </c>
      <c r="M125" s="27">
        <v>118</v>
      </c>
      <c r="N125" s="28" t="s">
        <v>63</v>
      </c>
      <c r="O125" s="29" t="s">
        <v>63</v>
      </c>
      <c r="Q125" s="26">
        <v>1507</v>
      </c>
      <c r="R125" s="30">
        <v>118</v>
      </c>
      <c r="S125" s="28" t="s">
        <v>63</v>
      </c>
      <c r="T125" s="29" t="s">
        <v>63</v>
      </c>
      <c r="V125" s="26">
        <v>1501</v>
      </c>
      <c r="W125" s="30">
        <v>118</v>
      </c>
      <c r="X125" s="28" t="s">
        <v>1499</v>
      </c>
      <c r="Y125" s="29" t="s">
        <v>1967</v>
      </c>
      <c r="AA125" s="26">
        <v>1803</v>
      </c>
      <c r="AB125" s="30">
        <v>118</v>
      </c>
      <c r="AC125" s="28" t="s">
        <v>1499</v>
      </c>
      <c r="AD125" s="29" t="s">
        <v>2125</v>
      </c>
      <c r="AF125" s="26">
        <v>1806</v>
      </c>
      <c r="AG125" s="27">
        <v>118</v>
      </c>
      <c r="AH125" s="28" t="s">
        <v>63</v>
      </c>
      <c r="AI125" s="29" t="s">
        <v>63</v>
      </c>
      <c r="AK125" s="26">
        <v>1809</v>
      </c>
      <c r="AL125" s="27">
        <v>118</v>
      </c>
      <c r="AM125" s="28" t="s">
        <v>63</v>
      </c>
      <c r="AN125" s="29" t="s">
        <v>63</v>
      </c>
      <c r="AP125" s="26">
        <v>1603</v>
      </c>
      <c r="AQ125" s="27">
        <v>118</v>
      </c>
      <c r="AR125" s="28" t="s">
        <v>63</v>
      </c>
      <c r="AS125" s="29" t="s">
        <v>63</v>
      </c>
      <c r="AU125" s="26">
        <v>1701</v>
      </c>
      <c r="AV125" s="30">
        <v>118</v>
      </c>
      <c r="AW125" s="28" t="s">
        <v>63</v>
      </c>
      <c r="AX125" s="29" t="s">
        <v>63</v>
      </c>
      <c r="AZ125" s="26">
        <v>1704</v>
      </c>
      <c r="BA125" s="27">
        <v>118</v>
      </c>
      <c r="BB125" s="28" t="s">
        <v>63</v>
      </c>
      <c r="BC125" s="29" t="s">
        <v>63</v>
      </c>
      <c r="BE125" s="26">
        <v>1707</v>
      </c>
      <c r="BF125" s="27">
        <v>118</v>
      </c>
      <c r="BG125" s="28" t="s">
        <v>63</v>
      </c>
      <c r="BH125" s="29" t="s">
        <v>63</v>
      </c>
    </row>
    <row r="126" spans="1:61">
      <c r="A126" s="9"/>
      <c r="B126" s="26">
        <v>1606</v>
      </c>
      <c r="C126" s="30">
        <v>119</v>
      </c>
      <c r="D126" s="28" t="s">
        <v>1499</v>
      </c>
      <c r="E126" s="29" t="s">
        <v>2107</v>
      </c>
      <c r="G126" s="26">
        <v>1609</v>
      </c>
      <c r="H126" s="27">
        <v>119</v>
      </c>
      <c r="I126" s="28" t="s">
        <v>1499</v>
      </c>
      <c r="J126" s="29" t="s">
        <v>1728</v>
      </c>
      <c r="L126" s="26">
        <v>1504</v>
      </c>
      <c r="M126" s="27">
        <v>119</v>
      </c>
      <c r="N126" s="28" t="s">
        <v>491</v>
      </c>
      <c r="O126" s="29" t="s">
        <v>2751</v>
      </c>
      <c r="Q126" s="26">
        <v>1507</v>
      </c>
      <c r="R126" s="30">
        <v>119</v>
      </c>
      <c r="S126" s="28" t="s">
        <v>63</v>
      </c>
      <c r="T126" s="29" t="s">
        <v>63</v>
      </c>
      <c r="V126" s="26">
        <v>1501</v>
      </c>
      <c r="W126" s="30">
        <v>119</v>
      </c>
      <c r="X126" s="28" t="s">
        <v>1499</v>
      </c>
      <c r="Y126" s="29" t="s">
        <v>1930</v>
      </c>
      <c r="AA126" s="26">
        <v>1803</v>
      </c>
      <c r="AB126" s="30">
        <v>119</v>
      </c>
      <c r="AC126" s="28" t="s">
        <v>63</v>
      </c>
      <c r="AD126" s="29" t="s">
        <v>63</v>
      </c>
      <c r="AF126" s="26">
        <v>1806</v>
      </c>
      <c r="AG126" s="27">
        <v>119</v>
      </c>
      <c r="AH126" s="28" t="s">
        <v>63</v>
      </c>
      <c r="AI126" s="29" t="s">
        <v>63</v>
      </c>
      <c r="AK126" s="26">
        <v>1809</v>
      </c>
      <c r="AL126" s="27">
        <v>119</v>
      </c>
      <c r="AM126" s="28" t="s">
        <v>63</v>
      </c>
      <c r="AN126" s="29" t="s">
        <v>63</v>
      </c>
      <c r="AP126" s="26">
        <v>1603</v>
      </c>
      <c r="AQ126" s="27">
        <v>119</v>
      </c>
      <c r="AR126" s="28" t="s">
        <v>63</v>
      </c>
      <c r="AS126" s="29" t="s">
        <v>63</v>
      </c>
      <c r="AU126" s="26">
        <v>1701</v>
      </c>
      <c r="AV126" s="30">
        <v>119</v>
      </c>
      <c r="AW126" s="28" t="s">
        <v>1499</v>
      </c>
      <c r="AX126" s="29" t="s">
        <v>1728</v>
      </c>
      <c r="AZ126" s="26">
        <v>1704</v>
      </c>
      <c r="BA126" s="27">
        <v>119</v>
      </c>
      <c r="BB126" s="28" t="s">
        <v>1499</v>
      </c>
      <c r="BC126" s="29" t="s">
        <v>2107</v>
      </c>
      <c r="BE126" s="26">
        <v>1707</v>
      </c>
      <c r="BF126" s="27">
        <v>119</v>
      </c>
      <c r="BG126" s="28" t="s">
        <v>63</v>
      </c>
      <c r="BH126" s="29" t="s">
        <v>63</v>
      </c>
    </row>
    <row r="127" spans="1:61">
      <c r="A127" s="9"/>
      <c r="B127" s="26">
        <v>1606</v>
      </c>
      <c r="C127" s="30">
        <v>120</v>
      </c>
      <c r="D127" s="28" t="s">
        <v>1499</v>
      </c>
      <c r="E127" s="29" t="s">
        <v>2396</v>
      </c>
      <c r="G127" s="26">
        <v>1609</v>
      </c>
      <c r="H127" s="27">
        <v>120</v>
      </c>
      <c r="I127" s="28" t="s">
        <v>63</v>
      </c>
      <c r="J127" s="29" t="s">
        <v>63</v>
      </c>
      <c r="L127" s="26">
        <v>1504</v>
      </c>
      <c r="M127" s="27">
        <v>120</v>
      </c>
      <c r="N127" s="28" t="s">
        <v>63</v>
      </c>
      <c r="O127" s="29" t="s">
        <v>63</v>
      </c>
      <c r="Q127" s="26">
        <v>1507</v>
      </c>
      <c r="R127" s="30">
        <v>120</v>
      </c>
      <c r="S127" s="28" t="s">
        <v>63</v>
      </c>
      <c r="T127" s="29" t="s">
        <v>63</v>
      </c>
      <c r="V127" s="26">
        <v>1501</v>
      </c>
      <c r="W127" s="30">
        <v>120</v>
      </c>
      <c r="X127" s="28" t="s">
        <v>1499</v>
      </c>
      <c r="Y127" s="29" t="s">
        <v>1943</v>
      </c>
      <c r="AA127" s="26">
        <v>1803</v>
      </c>
      <c r="AB127" s="30">
        <v>120</v>
      </c>
      <c r="AC127" s="28" t="s">
        <v>1499</v>
      </c>
      <c r="AD127" s="29" t="s">
        <v>1655</v>
      </c>
      <c r="AF127" s="26">
        <v>1806</v>
      </c>
      <c r="AG127" s="27">
        <v>120</v>
      </c>
      <c r="AH127" s="28" t="s">
        <v>63</v>
      </c>
      <c r="AI127" s="29" t="s">
        <v>63</v>
      </c>
      <c r="AK127" s="26">
        <v>1809</v>
      </c>
      <c r="AL127" s="27">
        <v>120</v>
      </c>
      <c r="AM127" s="28" t="s">
        <v>63</v>
      </c>
      <c r="AN127" s="29" t="s">
        <v>63</v>
      </c>
      <c r="AP127" s="26">
        <v>1603</v>
      </c>
      <c r="AQ127" s="27">
        <v>120</v>
      </c>
      <c r="AR127" s="28" t="s">
        <v>63</v>
      </c>
      <c r="AS127" s="29" t="s">
        <v>63</v>
      </c>
      <c r="AU127" s="26">
        <v>1701</v>
      </c>
      <c r="AV127" s="30">
        <v>120</v>
      </c>
      <c r="AW127" s="28" t="s">
        <v>63</v>
      </c>
      <c r="AX127" s="29" t="s">
        <v>63</v>
      </c>
      <c r="AZ127" s="26">
        <v>1704</v>
      </c>
      <c r="BA127" s="27">
        <v>120</v>
      </c>
      <c r="BB127" s="28" t="s">
        <v>63</v>
      </c>
      <c r="BC127" s="29" t="s">
        <v>63</v>
      </c>
      <c r="BE127" s="26">
        <v>1707</v>
      </c>
      <c r="BF127" s="27">
        <v>120</v>
      </c>
      <c r="BG127" s="28" t="s">
        <v>63</v>
      </c>
      <c r="BH127" s="29" t="s">
        <v>63</v>
      </c>
    </row>
    <row r="128" spans="1:61">
      <c r="A128" s="9"/>
      <c r="B128" s="26">
        <v>1606</v>
      </c>
      <c r="C128" s="30">
        <v>121</v>
      </c>
      <c r="D128" s="28" t="s">
        <v>63</v>
      </c>
      <c r="E128" s="29" t="s">
        <v>63</v>
      </c>
      <c r="G128" s="26">
        <v>1609</v>
      </c>
      <c r="H128" s="27">
        <v>121</v>
      </c>
      <c r="I128" s="28" t="s">
        <v>1499</v>
      </c>
      <c r="J128" s="29" t="s">
        <v>1808</v>
      </c>
      <c r="L128" s="26">
        <v>1504</v>
      </c>
      <c r="M128" s="27">
        <v>121</v>
      </c>
      <c r="N128" s="28" t="s">
        <v>63</v>
      </c>
      <c r="O128" s="29" t="s">
        <v>63</v>
      </c>
      <c r="Q128" s="26">
        <v>1507</v>
      </c>
      <c r="R128" s="30">
        <v>121</v>
      </c>
      <c r="S128" s="28" t="s">
        <v>63</v>
      </c>
      <c r="T128" s="29" t="s">
        <v>63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63</v>
      </c>
      <c r="AD128" s="29" t="s">
        <v>63</v>
      </c>
      <c r="AF128" s="26">
        <v>1806</v>
      </c>
      <c r="AG128" s="27">
        <v>121</v>
      </c>
      <c r="AH128" s="28" t="s">
        <v>63</v>
      </c>
      <c r="AI128" s="29" t="s">
        <v>63</v>
      </c>
      <c r="AK128" s="26">
        <v>1809</v>
      </c>
      <c r="AL128" s="27">
        <v>121</v>
      </c>
      <c r="AM128" s="28" t="s">
        <v>491</v>
      </c>
      <c r="AN128" s="29" t="s">
        <v>495</v>
      </c>
      <c r="AP128" s="26">
        <v>1603</v>
      </c>
      <c r="AQ128" s="27">
        <v>121</v>
      </c>
      <c r="AR128" s="28" t="s">
        <v>63</v>
      </c>
      <c r="AS128" s="29" t="s">
        <v>63</v>
      </c>
      <c r="AU128" s="26">
        <v>1701</v>
      </c>
      <c r="AV128" s="30">
        <v>121</v>
      </c>
      <c r="AW128" s="28" t="s">
        <v>63</v>
      </c>
      <c r="AX128" s="29" t="s">
        <v>63</v>
      </c>
      <c r="AZ128" s="26">
        <v>1704</v>
      </c>
      <c r="BA128" s="27">
        <v>121</v>
      </c>
      <c r="BB128" s="28" t="s">
        <v>63</v>
      </c>
      <c r="BC128" s="29" t="s">
        <v>63</v>
      </c>
      <c r="BE128" s="26">
        <v>1707</v>
      </c>
      <c r="BF128" s="27">
        <v>121</v>
      </c>
      <c r="BG128" s="28" t="s">
        <v>63</v>
      </c>
      <c r="BH128" s="29" t="s">
        <v>63</v>
      </c>
    </row>
    <row r="129" spans="1:61">
      <c r="B129" s="26">
        <v>1606</v>
      </c>
      <c r="C129" s="30">
        <v>122</v>
      </c>
      <c r="D129" s="28" t="s">
        <v>63</v>
      </c>
      <c r="E129" s="29" t="s">
        <v>63</v>
      </c>
      <c r="G129" s="26">
        <v>1609</v>
      </c>
      <c r="H129" s="27">
        <v>122</v>
      </c>
      <c r="I129" s="28" t="s">
        <v>63</v>
      </c>
      <c r="J129" s="29" t="s">
        <v>63</v>
      </c>
      <c r="L129" s="26">
        <v>1504</v>
      </c>
      <c r="M129" s="27">
        <v>122</v>
      </c>
      <c r="N129" s="28" t="s">
        <v>491</v>
      </c>
      <c r="O129" s="29" t="s">
        <v>2758</v>
      </c>
      <c r="Q129" s="26">
        <v>1507</v>
      </c>
      <c r="R129" s="30">
        <v>122</v>
      </c>
      <c r="S129" s="28" t="s">
        <v>63</v>
      </c>
      <c r="T129" s="29" t="s">
        <v>63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1499</v>
      </c>
      <c r="AD129" s="29" t="s">
        <v>1685</v>
      </c>
      <c r="AF129" s="26">
        <v>1806</v>
      </c>
      <c r="AG129" s="27">
        <v>122</v>
      </c>
      <c r="AH129" s="28" t="s">
        <v>63</v>
      </c>
      <c r="AI129" s="29" t="s">
        <v>63</v>
      </c>
      <c r="AK129" s="26">
        <v>1809</v>
      </c>
      <c r="AL129" s="27">
        <v>122</v>
      </c>
      <c r="AM129" s="28" t="s">
        <v>491</v>
      </c>
      <c r="AN129" s="29" t="s">
        <v>506</v>
      </c>
      <c r="AP129" s="26">
        <v>1603</v>
      </c>
      <c r="AQ129" s="27">
        <v>122</v>
      </c>
      <c r="AR129" s="28" t="s">
        <v>63</v>
      </c>
      <c r="AS129" s="29" t="s">
        <v>63</v>
      </c>
      <c r="AU129" s="26">
        <v>1701</v>
      </c>
      <c r="AV129" s="30">
        <v>122</v>
      </c>
      <c r="AW129" s="28" t="s">
        <v>63</v>
      </c>
      <c r="AX129" s="29" t="s">
        <v>63</v>
      </c>
      <c r="AZ129" s="26">
        <v>1704</v>
      </c>
      <c r="BA129" s="27">
        <v>122</v>
      </c>
      <c r="BB129" s="28" t="s">
        <v>63</v>
      </c>
      <c r="BC129" s="29" t="s">
        <v>63</v>
      </c>
      <c r="BE129" s="26">
        <v>1707</v>
      </c>
      <c r="BF129" s="27">
        <v>122</v>
      </c>
      <c r="BG129" s="28" t="s">
        <v>63</v>
      </c>
      <c r="BH129" s="29" t="s">
        <v>63</v>
      </c>
    </row>
    <row r="130" spans="1:61">
      <c r="B130" s="26">
        <v>1606</v>
      </c>
      <c r="C130" s="30">
        <v>123</v>
      </c>
      <c r="D130" s="28" t="s">
        <v>63</v>
      </c>
      <c r="E130" s="29" t="s">
        <v>63</v>
      </c>
      <c r="G130" s="26">
        <v>1609</v>
      </c>
      <c r="H130" s="27">
        <v>123</v>
      </c>
      <c r="I130" s="28" t="s">
        <v>1499</v>
      </c>
      <c r="J130" s="29" t="s">
        <v>1796</v>
      </c>
      <c r="L130" s="26">
        <v>1504</v>
      </c>
      <c r="M130" s="27">
        <v>123</v>
      </c>
      <c r="N130" s="28" t="s">
        <v>63</v>
      </c>
      <c r="O130" s="29" t="s">
        <v>63</v>
      </c>
      <c r="Q130" s="26">
        <v>1507</v>
      </c>
      <c r="R130" s="30">
        <v>123</v>
      </c>
      <c r="S130" s="28" t="s">
        <v>63</v>
      </c>
      <c r="T130" s="29" t="s">
        <v>63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63</v>
      </c>
      <c r="AD130" s="29" t="s">
        <v>63</v>
      </c>
      <c r="AF130" s="26">
        <v>1806</v>
      </c>
      <c r="AG130" s="27">
        <v>123</v>
      </c>
      <c r="AH130" s="28" t="s">
        <v>1499</v>
      </c>
      <c r="AI130" s="29" t="s">
        <v>2217</v>
      </c>
      <c r="AK130" s="26">
        <v>1809</v>
      </c>
      <c r="AL130" s="27">
        <v>123</v>
      </c>
      <c r="AM130" s="28" t="s">
        <v>63</v>
      </c>
      <c r="AN130" s="29" t="s">
        <v>63</v>
      </c>
      <c r="AP130" s="26">
        <v>1603</v>
      </c>
      <c r="AQ130" s="27">
        <v>123</v>
      </c>
      <c r="AR130" s="28" t="s">
        <v>63</v>
      </c>
      <c r="AS130" s="29" t="s">
        <v>63</v>
      </c>
      <c r="AU130" s="26">
        <v>1701</v>
      </c>
      <c r="AV130" s="30">
        <v>123</v>
      </c>
      <c r="AW130" s="28" t="s">
        <v>63</v>
      </c>
      <c r="AX130" s="29" t="s">
        <v>63</v>
      </c>
      <c r="AZ130" s="26">
        <v>1704</v>
      </c>
      <c r="BA130" s="27">
        <v>123</v>
      </c>
      <c r="BB130" s="28" t="s">
        <v>63</v>
      </c>
      <c r="BC130" s="29" t="s">
        <v>63</v>
      </c>
      <c r="BE130" s="26">
        <v>1707</v>
      </c>
      <c r="BF130" s="27">
        <v>123</v>
      </c>
      <c r="BG130" s="28" t="s">
        <v>63</v>
      </c>
      <c r="BH130" s="29" t="s">
        <v>63</v>
      </c>
    </row>
    <row r="131" spans="1:61">
      <c r="B131" s="26">
        <v>1606</v>
      </c>
      <c r="C131" s="30">
        <v>124</v>
      </c>
      <c r="D131" s="28" t="s">
        <v>63</v>
      </c>
      <c r="E131" s="29" t="s">
        <v>63</v>
      </c>
      <c r="G131" s="26">
        <v>1609</v>
      </c>
      <c r="H131" s="27">
        <v>124</v>
      </c>
      <c r="I131" s="28" t="s">
        <v>63</v>
      </c>
      <c r="J131" s="29" t="s">
        <v>63</v>
      </c>
      <c r="L131" s="26">
        <v>1504</v>
      </c>
      <c r="M131" s="27">
        <v>124</v>
      </c>
      <c r="N131" s="28" t="s">
        <v>63</v>
      </c>
      <c r="O131" s="29" t="s">
        <v>63</v>
      </c>
      <c r="Q131" s="26">
        <v>1507</v>
      </c>
      <c r="R131" s="30">
        <v>124</v>
      </c>
      <c r="S131" s="28" t="s">
        <v>63</v>
      </c>
      <c r="T131" s="29" t="s">
        <v>63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63</v>
      </c>
      <c r="AD131" s="29" t="s">
        <v>63</v>
      </c>
      <c r="AF131" s="26">
        <v>1806</v>
      </c>
      <c r="AG131" s="27">
        <v>124</v>
      </c>
      <c r="AH131" s="28" t="s">
        <v>1499</v>
      </c>
      <c r="AI131" s="29" t="s">
        <v>2223</v>
      </c>
      <c r="AK131" s="26">
        <v>1809</v>
      </c>
      <c r="AL131" s="27">
        <v>124</v>
      </c>
      <c r="AM131" s="28" t="s">
        <v>63</v>
      </c>
      <c r="AN131" s="29" t="s">
        <v>63</v>
      </c>
      <c r="AP131" s="26">
        <v>1603</v>
      </c>
      <c r="AQ131" s="27">
        <v>124</v>
      </c>
      <c r="AR131" s="28" t="s">
        <v>63</v>
      </c>
      <c r="AS131" s="29" t="s">
        <v>63</v>
      </c>
      <c r="AU131" s="26">
        <v>1701</v>
      </c>
      <c r="AV131" s="30">
        <v>124</v>
      </c>
      <c r="AW131" s="28" t="s">
        <v>63</v>
      </c>
      <c r="AX131" s="29" t="s">
        <v>63</v>
      </c>
      <c r="AZ131" s="26">
        <v>1704</v>
      </c>
      <c r="BA131" s="27">
        <v>124</v>
      </c>
      <c r="BB131" s="28" t="s">
        <v>63</v>
      </c>
      <c r="BC131" s="29" t="s">
        <v>63</v>
      </c>
      <c r="BE131" s="26">
        <v>1707</v>
      </c>
      <c r="BF131" s="27">
        <v>124</v>
      </c>
      <c r="BG131" s="28" t="s">
        <v>63</v>
      </c>
      <c r="BH131" s="29" t="s">
        <v>63</v>
      </c>
    </row>
    <row r="132" spans="1:61">
      <c r="B132" s="26">
        <v>1606</v>
      </c>
      <c r="C132" s="30">
        <v>125</v>
      </c>
      <c r="D132" s="28" t="s">
        <v>63</v>
      </c>
      <c r="E132" s="29" t="s">
        <v>63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63</v>
      </c>
      <c r="O132" s="29" t="s">
        <v>63</v>
      </c>
      <c r="Q132" s="26">
        <v>1507</v>
      </c>
      <c r="R132" s="30">
        <v>125</v>
      </c>
      <c r="S132" s="28" t="s">
        <v>63</v>
      </c>
      <c r="T132" s="29" t="s">
        <v>63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63</v>
      </c>
      <c r="AD132" s="29" t="s">
        <v>63</v>
      </c>
      <c r="AF132" s="26">
        <v>1806</v>
      </c>
      <c r="AG132" s="27">
        <v>125</v>
      </c>
      <c r="AH132" s="28" t="s">
        <v>1499</v>
      </c>
      <c r="AI132" s="29" t="s">
        <v>1863</v>
      </c>
      <c r="AK132" s="26">
        <v>1809</v>
      </c>
      <c r="AL132" s="27">
        <v>125</v>
      </c>
      <c r="AM132" s="28" t="s">
        <v>63</v>
      </c>
      <c r="AN132" s="29" t="s">
        <v>63</v>
      </c>
      <c r="AP132" s="26">
        <v>1603</v>
      </c>
      <c r="AQ132" s="27">
        <v>125</v>
      </c>
      <c r="AR132" s="28" t="s">
        <v>63</v>
      </c>
      <c r="AS132" s="29" t="s">
        <v>63</v>
      </c>
      <c r="AU132" s="26">
        <v>1701</v>
      </c>
      <c r="AV132" s="30">
        <v>125</v>
      </c>
      <c r="AW132" s="28" t="s">
        <v>1499</v>
      </c>
      <c r="AX132" s="29" t="s">
        <v>1814</v>
      </c>
      <c r="AZ132" s="26">
        <v>1704</v>
      </c>
      <c r="BA132" s="27">
        <v>125</v>
      </c>
      <c r="BB132" s="28" t="s">
        <v>63</v>
      </c>
      <c r="BC132" s="29" t="s">
        <v>63</v>
      </c>
      <c r="BE132" s="26">
        <v>1707</v>
      </c>
      <c r="BF132" s="27">
        <v>125</v>
      </c>
      <c r="BG132" s="28" t="s">
        <v>491</v>
      </c>
      <c r="BH132" s="29" t="s">
        <v>2808</v>
      </c>
    </row>
    <row r="133" spans="1:61">
      <c r="B133" s="26">
        <v>1606</v>
      </c>
      <c r="C133" s="30">
        <v>126</v>
      </c>
      <c r="D133" s="28" t="s">
        <v>63</v>
      </c>
      <c r="E133" s="29" t="s">
        <v>63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63</v>
      </c>
      <c r="T133" s="29" t="s">
        <v>63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63</v>
      </c>
      <c r="AD133" s="29" t="s">
        <v>63</v>
      </c>
      <c r="AF133" s="26">
        <v>1806</v>
      </c>
      <c r="AG133" s="27">
        <v>126</v>
      </c>
      <c r="AH133" s="28" t="s">
        <v>1499</v>
      </c>
      <c r="AI133" s="29" t="s">
        <v>1875</v>
      </c>
      <c r="AK133" s="26">
        <v>1809</v>
      </c>
      <c r="AL133" s="27">
        <v>126</v>
      </c>
      <c r="AM133" s="28" t="s">
        <v>63</v>
      </c>
      <c r="AN133" s="29" t="s">
        <v>63</v>
      </c>
      <c r="AP133" s="26">
        <v>1603</v>
      </c>
      <c r="AQ133" s="27">
        <v>126</v>
      </c>
      <c r="AR133" s="28" t="s">
        <v>63</v>
      </c>
      <c r="AS133" s="29" t="s">
        <v>63</v>
      </c>
      <c r="AU133" s="26">
        <v>1701</v>
      </c>
      <c r="AV133" s="30">
        <v>126</v>
      </c>
      <c r="AW133" s="28" t="s">
        <v>1499</v>
      </c>
      <c r="AX133" s="29" t="s">
        <v>1802</v>
      </c>
      <c r="AZ133" s="26">
        <v>1704</v>
      </c>
      <c r="BA133" s="27">
        <v>126</v>
      </c>
      <c r="BB133" s="28" t="s">
        <v>63</v>
      </c>
      <c r="BC133" s="29" t="s">
        <v>63</v>
      </c>
      <c r="BE133" s="26">
        <v>1707</v>
      </c>
      <c r="BF133" s="27">
        <v>126</v>
      </c>
      <c r="BG133" s="28" t="s">
        <v>491</v>
      </c>
      <c r="BH133" s="29" t="s">
        <v>2794</v>
      </c>
    </row>
    <row r="134" spans="1:61">
      <c r="B134" s="26">
        <v>1606</v>
      </c>
      <c r="C134" s="30">
        <v>127</v>
      </c>
      <c r="D134" s="28" t="s">
        <v>63</v>
      </c>
      <c r="E134" s="29" t="s">
        <v>63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491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63</v>
      </c>
      <c r="AD134" s="29" t="s">
        <v>63</v>
      </c>
      <c r="AF134" s="26">
        <v>1806</v>
      </c>
      <c r="AG134" s="27">
        <v>127</v>
      </c>
      <c r="AH134" s="28" t="s">
        <v>1499</v>
      </c>
      <c r="AI134" s="29" t="s">
        <v>1845</v>
      </c>
      <c r="AK134" s="26">
        <v>1809</v>
      </c>
      <c r="AL134" s="27">
        <v>127</v>
      </c>
      <c r="AM134" s="28" t="s">
        <v>63</v>
      </c>
      <c r="AN134" s="29" t="s">
        <v>63</v>
      </c>
      <c r="AP134" s="26">
        <v>1603</v>
      </c>
      <c r="AQ134" s="27">
        <v>127</v>
      </c>
      <c r="AR134" s="28" t="s">
        <v>63</v>
      </c>
      <c r="AS134" s="29" t="s">
        <v>63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1499</v>
      </c>
      <c r="BC134" s="29" t="s">
        <v>2138</v>
      </c>
      <c r="BE134" s="26">
        <v>1707</v>
      </c>
      <c r="BF134" s="27">
        <v>127</v>
      </c>
      <c r="BG134" s="28" t="s">
        <v>63</v>
      </c>
      <c r="BH134" s="29" t="s">
        <v>63</v>
      </c>
    </row>
    <row r="135" spans="1:61" ht="15" thickBot="1">
      <c r="B135" s="31">
        <v>1606</v>
      </c>
      <c r="C135" s="36">
        <v>128</v>
      </c>
      <c r="D135" s="33" t="s">
        <v>63</v>
      </c>
      <c r="E135" s="34" t="s">
        <v>63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491</v>
      </c>
      <c r="T135" s="34" t="s">
        <v>506</v>
      </c>
      <c r="U135" s="35"/>
      <c r="V135" s="31">
        <v>1501</v>
      </c>
      <c r="W135" s="36">
        <v>128</v>
      </c>
      <c r="X135" s="33" t="s">
        <v>63</v>
      </c>
      <c r="Y135" s="34" t="s">
        <v>63</v>
      </c>
      <c r="Z135" s="35"/>
      <c r="AA135" s="31">
        <v>1803</v>
      </c>
      <c r="AB135" s="36">
        <v>128</v>
      </c>
      <c r="AC135" s="33" t="s">
        <v>63</v>
      </c>
      <c r="AD135" s="34" t="s">
        <v>63</v>
      </c>
      <c r="AE135" s="35"/>
      <c r="AF135" s="31">
        <v>1806</v>
      </c>
      <c r="AG135" s="32">
        <v>128</v>
      </c>
      <c r="AH135" s="33" t="s">
        <v>1499</v>
      </c>
      <c r="AI135" s="34" t="s">
        <v>1857</v>
      </c>
      <c r="AJ135" s="35"/>
      <c r="AK135" s="31">
        <v>1809</v>
      </c>
      <c r="AL135" s="32">
        <v>128</v>
      </c>
      <c r="AM135" s="33" t="s">
        <v>63</v>
      </c>
      <c r="AN135" s="34" t="s">
        <v>63</v>
      </c>
      <c r="AO135" s="35"/>
      <c r="AP135" s="31">
        <v>1603</v>
      </c>
      <c r="AQ135" s="32">
        <v>128</v>
      </c>
      <c r="AR135" s="33" t="s">
        <v>63</v>
      </c>
      <c r="AS135" s="34" t="s">
        <v>63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1499</v>
      </c>
      <c r="BC135" s="34" t="s">
        <v>2162</v>
      </c>
      <c r="BD135" s="35"/>
      <c r="BE135" s="31">
        <v>1707</v>
      </c>
      <c r="BF135" s="32">
        <v>128</v>
      </c>
      <c r="BG135" s="33" t="s">
        <v>63</v>
      </c>
      <c r="BH135" s="34" t="s">
        <v>63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8633</v>
      </c>
      <c r="I138" s="11" t="s">
        <v>8633</v>
      </c>
      <c r="N138" s="11" t="s">
        <v>8633</v>
      </c>
      <c r="S138" s="11" t="s">
        <v>8633</v>
      </c>
      <c r="X138" s="11" t="s">
        <v>8633</v>
      </c>
      <c r="AC138" s="11" t="s">
        <v>8633</v>
      </c>
      <c r="AH138" s="11" t="s">
        <v>8633</v>
      </c>
      <c r="AM138" s="11" t="s">
        <v>8633</v>
      </c>
      <c r="AR138" s="11" t="s">
        <v>8633</v>
      </c>
      <c r="AW138" s="11" t="s">
        <v>8633</v>
      </c>
      <c r="BB138" s="11" t="s">
        <v>8633</v>
      </c>
      <c r="BG138" s="11" t="s">
        <v>8633</v>
      </c>
    </row>
    <row r="139" spans="1:61">
      <c r="B139" s="30">
        <f>+C8</f>
        <v>1</v>
      </c>
      <c r="C139" s="52" t="str">
        <f t="shared" ref="C139:C146" si="0">"-"&amp;B139+15</f>
        <v>-16</v>
      </c>
      <c r="D139" s="27">
        <f>COUNTIF(D$8:D$23,D138)</f>
        <v>8</v>
      </c>
      <c r="G139" s="30">
        <f>+H8</f>
        <v>1</v>
      </c>
      <c r="H139" s="52" t="str">
        <f t="shared" ref="H139:H146" si="1">"-"&amp;G139+15</f>
        <v>-16</v>
      </c>
      <c r="I139" s="27">
        <f>COUNTIF(I$8:I$23,I138)</f>
        <v>8</v>
      </c>
      <c r="L139" s="30">
        <f>+M8</f>
        <v>1</v>
      </c>
      <c r="M139" s="52" t="str">
        <f t="shared" ref="M139:M146" si="2">"-"&amp;L139+15</f>
        <v>-16</v>
      </c>
      <c r="N139" s="27">
        <f>COUNTIF(N$8:N$23,N138)</f>
        <v>0</v>
      </c>
      <c r="Q139" s="30">
        <f>+R8</f>
        <v>1</v>
      </c>
      <c r="R139" s="52" t="str">
        <f t="shared" ref="R139:R146" si="3">"-"&amp;Q139+15</f>
        <v>-16</v>
      </c>
      <c r="S139" s="27">
        <f>COUNTIF(S$8:S$23,S138)</f>
        <v>8</v>
      </c>
      <c r="V139" s="30">
        <f>+W8</f>
        <v>1</v>
      </c>
      <c r="W139" s="52" t="str">
        <f t="shared" ref="W139:W146" si="4">"-"&amp;V139+15</f>
        <v>-16</v>
      </c>
      <c r="X139" s="27">
        <f>COUNTIF(X$8:X$23,X138)</f>
        <v>0</v>
      </c>
      <c r="AA139" s="30">
        <f>+AB8</f>
        <v>1</v>
      </c>
      <c r="AB139" s="52" t="str">
        <f t="shared" ref="AB139:AB146" si="5">"-"&amp;AA139+15</f>
        <v>-16</v>
      </c>
      <c r="AC139" s="27">
        <f>COUNTIF(AC$8:AC$23,AC138)</f>
        <v>8</v>
      </c>
      <c r="AF139" s="30">
        <f>+AG8</f>
        <v>1</v>
      </c>
      <c r="AG139" s="52" t="str">
        <f t="shared" ref="AG139:AG146" si="6">"-"&amp;AF139+15</f>
        <v>-16</v>
      </c>
      <c r="AH139" s="27">
        <f>COUNTIF(AH$8:AH$23,AH138)</f>
        <v>8</v>
      </c>
      <c r="AK139" s="30">
        <f>+AL8</f>
        <v>1</v>
      </c>
      <c r="AL139" s="52" t="str">
        <f t="shared" ref="AL139:AL146" si="7">"-"&amp;AK139+15</f>
        <v>-16</v>
      </c>
      <c r="AM139" s="27">
        <f>COUNTIF(AM$8:AM$23,AM138)</f>
        <v>0</v>
      </c>
      <c r="AP139" s="30">
        <f>+AQ8</f>
        <v>1</v>
      </c>
      <c r="AQ139" s="52" t="str">
        <f t="shared" ref="AQ139:AQ146" si="8">"-"&amp;AP139+15</f>
        <v>-16</v>
      </c>
      <c r="AR139" s="27">
        <f>COUNTIF(AR$8:AR$23,AR138)</f>
        <v>8</v>
      </c>
      <c r="AU139" s="30">
        <f>+AV8</f>
        <v>1</v>
      </c>
      <c r="AV139" s="52" t="str">
        <f t="shared" ref="AV139:AV146" si="9">"-"&amp;AU139+15</f>
        <v>-16</v>
      </c>
      <c r="AW139" s="27">
        <f>COUNTIF(AW$8:AW$23,AW138)</f>
        <v>8</v>
      </c>
      <c r="AZ139" s="30">
        <f>+BA8</f>
        <v>1</v>
      </c>
      <c r="BA139" s="52" t="str">
        <f t="shared" ref="BA139:BA146" si="10">"-"&amp;AZ139+15</f>
        <v>-16</v>
      </c>
      <c r="BB139" s="27">
        <f>COUNTIF(BB$8:BB$23,BB138)</f>
        <v>8</v>
      </c>
      <c r="BE139" s="30">
        <f>+BF8</f>
        <v>1</v>
      </c>
      <c r="BF139" s="52" t="str">
        <f t="shared" ref="BF139:BF146" si="11">"-"&amp;BE139+15</f>
        <v>-16</v>
      </c>
      <c r="BG139" s="27">
        <f>COUNTIF(BG$8:BG$23,BG138)</f>
        <v>0</v>
      </c>
    </row>
    <row r="140" spans="1:61">
      <c r="B140" s="30">
        <f>+C24</f>
        <v>17</v>
      </c>
      <c r="C140" s="52" t="str">
        <f t="shared" si="0"/>
        <v>-32</v>
      </c>
      <c r="D140" s="27">
        <f>COUNTIF(D$24:D$39,D138)</f>
        <v>8</v>
      </c>
      <c r="G140" s="30">
        <f>+H24</f>
        <v>17</v>
      </c>
      <c r="H140" s="52" t="str">
        <f t="shared" si="1"/>
        <v>-32</v>
      </c>
      <c r="I140" s="27">
        <f>COUNTIF(I$24:I$39,I138)</f>
        <v>8</v>
      </c>
      <c r="L140" s="30">
        <f>+M24</f>
        <v>17</v>
      </c>
      <c r="M140" s="52" t="str">
        <f t="shared" si="2"/>
        <v>-32</v>
      </c>
      <c r="N140" s="27">
        <f>COUNTIF(N$24:N$39,N138)</f>
        <v>0</v>
      </c>
      <c r="Q140" s="30">
        <f>+R24</f>
        <v>17</v>
      </c>
      <c r="R140" s="52" t="str">
        <f t="shared" si="3"/>
        <v>-32</v>
      </c>
      <c r="S140" s="27">
        <f>COUNTIF(S$24:S$39,S138)</f>
        <v>8</v>
      </c>
      <c r="V140" s="30">
        <f>+W24</f>
        <v>17</v>
      </c>
      <c r="W140" s="52" t="str">
        <f t="shared" si="4"/>
        <v>-32</v>
      </c>
      <c r="X140" s="27">
        <f>COUNTIF(X$24:X$39,X138)</f>
        <v>0</v>
      </c>
      <c r="AA140" s="30">
        <f>+AB24</f>
        <v>17</v>
      </c>
      <c r="AB140" s="52" t="str">
        <f t="shared" si="5"/>
        <v>-32</v>
      </c>
      <c r="AC140" s="27">
        <f>COUNTIF(AC$24:AC$39,AC138)</f>
        <v>8</v>
      </c>
      <c r="AF140" s="30">
        <f>+AG24</f>
        <v>17</v>
      </c>
      <c r="AG140" s="52" t="str">
        <f t="shared" si="6"/>
        <v>-32</v>
      </c>
      <c r="AH140" s="27">
        <f>COUNTIF(AH$24:AH$39,AH138)</f>
        <v>8</v>
      </c>
      <c r="AK140" s="30">
        <f>+AL24</f>
        <v>17</v>
      </c>
      <c r="AL140" s="52" t="str">
        <f t="shared" si="7"/>
        <v>-32</v>
      </c>
      <c r="AM140" s="27">
        <f>COUNTIF(AM$24:AM$39,AM138)</f>
        <v>0</v>
      </c>
      <c r="AP140" s="30">
        <f>+AQ24</f>
        <v>17</v>
      </c>
      <c r="AQ140" s="52" t="str">
        <f t="shared" si="8"/>
        <v>-32</v>
      </c>
      <c r="AR140" s="27">
        <f>COUNTIF(AR$24:AR$39,AR138)</f>
        <v>8</v>
      </c>
      <c r="AU140" s="30">
        <f>+AV24</f>
        <v>17</v>
      </c>
      <c r="AV140" s="52" t="str">
        <f t="shared" si="9"/>
        <v>-32</v>
      </c>
      <c r="AW140" s="27">
        <f>COUNTIF(AW$24:AW$39,AW138)</f>
        <v>8</v>
      </c>
      <c r="AZ140" s="30">
        <f>+BA24</f>
        <v>17</v>
      </c>
      <c r="BA140" s="52" t="str">
        <f t="shared" si="10"/>
        <v>-32</v>
      </c>
      <c r="BB140" s="27">
        <f>COUNTIF(BB$24:BB$39,BB138)</f>
        <v>8</v>
      </c>
      <c r="BE140" s="30">
        <f>+BF24</f>
        <v>17</v>
      </c>
      <c r="BF140" s="52" t="str">
        <f t="shared" si="11"/>
        <v>-32</v>
      </c>
      <c r="BG140" s="27">
        <f>COUNTIF(BG$24:BG$39,BG138)</f>
        <v>0</v>
      </c>
    </row>
    <row r="141" spans="1:61">
      <c r="B141" s="53">
        <f>+C40</f>
        <v>33</v>
      </c>
      <c r="C141" s="54" t="str">
        <f t="shared" si="0"/>
        <v>-48</v>
      </c>
      <c r="D141" s="27">
        <f>COUNTIF(D$40:D$55,D138)</f>
        <v>8</v>
      </c>
      <c r="G141" s="53">
        <f>+H40</f>
        <v>33</v>
      </c>
      <c r="H141" s="54" t="str">
        <f t="shared" si="1"/>
        <v>-48</v>
      </c>
      <c r="I141" s="27">
        <f>COUNTIF(I$40:I$55,I138)</f>
        <v>8</v>
      </c>
      <c r="L141" s="53">
        <f>+M40</f>
        <v>33</v>
      </c>
      <c r="M141" s="54" t="str">
        <f t="shared" si="2"/>
        <v>-48</v>
      </c>
      <c r="N141" s="27">
        <f>COUNTIF(N$40:N$55,N138)</f>
        <v>0</v>
      </c>
      <c r="Q141" s="53">
        <f>+R40</f>
        <v>33</v>
      </c>
      <c r="R141" s="54" t="str">
        <f t="shared" si="3"/>
        <v>-48</v>
      </c>
      <c r="S141" s="27">
        <f>COUNTIF(S$40:S$55,S138)</f>
        <v>8</v>
      </c>
      <c r="V141" s="53">
        <f>+W40</f>
        <v>33</v>
      </c>
      <c r="W141" s="54" t="str">
        <f t="shared" si="4"/>
        <v>-48</v>
      </c>
      <c r="X141" s="27">
        <f>COUNTIF(X$40:X$55,X138)</f>
        <v>0</v>
      </c>
      <c r="AA141" s="53">
        <f>+AB40</f>
        <v>33</v>
      </c>
      <c r="AB141" s="54" t="str">
        <f t="shared" si="5"/>
        <v>-48</v>
      </c>
      <c r="AC141" s="27">
        <f>COUNTIF(AC$40:AC$55,AC138)</f>
        <v>8</v>
      </c>
      <c r="AF141" s="53">
        <f>+AG40</f>
        <v>33</v>
      </c>
      <c r="AG141" s="54" t="str">
        <f t="shared" si="6"/>
        <v>-48</v>
      </c>
      <c r="AH141" s="27">
        <f>COUNTIF(AH$40:AH$55,AH138)</f>
        <v>8</v>
      </c>
      <c r="AK141" s="53">
        <f>+AL40</f>
        <v>33</v>
      </c>
      <c r="AL141" s="54" t="str">
        <f t="shared" si="7"/>
        <v>-48</v>
      </c>
      <c r="AM141" s="27">
        <f>COUNTIF(AM$40:AM$55,AM138)</f>
        <v>0</v>
      </c>
      <c r="AP141" s="53">
        <f>+AQ40</f>
        <v>33</v>
      </c>
      <c r="AQ141" s="54" t="str">
        <f t="shared" si="8"/>
        <v>-48</v>
      </c>
      <c r="AR141" s="27">
        <f>COUNTIF(AR$40:AR$55,AR138)</f>
        <v>8</v>
      </c>
      <c r="AU141" s="53">
        <f>+AV40</f>
        <v>33</v>
      </c>
      <c r="AV141" s="54" t="str">
        <f t="shared" si="9"/>
        <v>-48</v>
      </c>
      <c r="AW141" s="27">
        <f>COUNTIF(AW$40:AW$55,AW138)</f>
        <v>8</v>
      </c>
      <c r="AZ141" s="53">
        <f>+BA40</f>
        <v>33</v>
      </c>
      <c r="BA141" s="54" t="str">
        <f t="shared" si="10"/>
        <v>-48</v>
      </c>
      <c r="BB141" s="27">
        <f>COUNTIF(BB$40:BB$55,BB138)</f>
        <v>8</v>
      </c>
      <c r="BE141" s="53">
        <f>+BF40</f>
        <v>33</v>
      </c>
      <c r="BF141" s="54" t="str">
        <f t="shared" si="11"/>
        <v>-48</v>
      </c>
      <c r="BG141" s="27">
        <f>COUNTIF(BG$40:BG$55,BG138)</f>
        <v>0</v>
      </c>
    </row>
    <row r="142" spans="1:61">
      <c r="B142" s="30">
        <f>+C56</f>
        <v>49</v>
      </c>
      <c r="C142" s="52" t="str">
        <f t="shared" si="0"/>
        <v>-64</v>
      </c>
      <c r="D142" s="27">
        <f>COUNTIF(D$56:D$71,D138)</f>
        <v>8</v>
      </c>
      <c r="G142" s="30">
        <f>+H56</f>
        <v>49</v>
      </c>
      <c r="H142" s="52" t="str">
        <f t="shared" si="1"/>
        <v>-64</v>
      </c>
      <c r="I142" s="27">
        <f>COUNTIF(I$56:I$71,I138)</f>
        <v>8</v>
      </c>
      <c r="L142" s="30">
        <f>+M56</f>
        <v>49</v>
      </c>
      <c r="M142" s="52" t="str">
        <f t="shared" si="2"/>
        <v>-64</v>
      </c>
      <c r="N142" s="27">
        <f>COUNTIF(N$56:N$71,N138)</f>
        <v>0</v>
      </c>
      <c r="Q142" s="30">
        <f>+R56</f>
        <v>49</v>
      </c>
      <c r="R142" s="52" t="str">
        <f t="shared" si="3"/>
        <v>-64</v>
      </c>
      <c r="S142" s="27">
        <f>COUNTIF(S$56:S$71,S138)</f>
        <v>8</v>
      </c>
      <c r="V142" s="30">
        <f>+W56</f>
        <v>49</v>
      </c>
      <c r="W142" s="52" t="str">
        <f t="shared" si="4"/>
        <v>-64</v>
      </c>
      <c r="X142" s="27">
        <f>COUNTIF(X$56:X$71,X138)</f>
        <v>0</v>
      </c>
      <c r="AA142" s="30">
        <f>+AB56</f>
        <v>49</v>
      </c>
      <c r="AB142" s="52" t="str">
        <f t="shared" si="5"/>
        <v>-64</v>
      </c>
      <c r="AC142" s="27">
        <f>COUNTIF(AC$56:AC$71,AC138)</f>
        <v>8</v>
      </c>
      <c r="AF142" s="30">
        <f>+AG56</f>
        <v>49</v>
      </c>
      <c r="AG142" s="52" t="str">
        <f t="shared" si="6"/>
        <v>-64</v>
      </c>
      <c r="AH142" s="27">
        <f>COUNTIF(AH$56:AH$71,AH138)</f>
        <v>8</v>
      </c>
      <c r="AK142" s="30">
        <f>+AL56</f>
        <v>49</v>
      </c>
      <c r="AL142" s="52" t="str">
        <f t="shared" si="7"/>
        <v>-64</v>
      </c>
      <c r="AM142" s="27">
        <f>COUNTIF(AM$56:AM$71,AM138)</f>
        <v>0</v>
      </c>
      <c r="AP142" s="30">
        <f>+AQ56</f>
        <v>49</v>
      </c>
      <c r="AQ142" s="52" t="str">
        <f t="shared" si="8"/>
        <v>-64</v>
      </c>
      <c r="AR142" s="27">
        <f>COUNTIF(AR$56:AR$71,AR138)</f>
        <v>8</v>
      </c>
      <c r="AU142" s="30">
        <f>+AV56</f>
        <v>49</v>
      </c>
      <c r="AV142" s="52" t="str">
        <f t="shared" si="9"/>
        <v>-64</v>
      </c>
      <c r="AW142" s="27">
        <f>COUNTIF(AW$56:AW$71,AW138)</f>
        <v>8</v>
      </c>
      <c r="AZ142" s="30">
        <f>+BA56</f>
        <v>49</v>
      </c>
      <c r="BA142" s="52" t="str">
        <f t="shared" si="10"/>
        <v>-64</v>
      </c>
      <c r="BB142" s="27">
        <f>COUNTIF(BB$56:BB$71,BB138)</f>
        <v>8</v>
      </c>
      <c r="BE142" s="30">
        <f>+BF56</f>
        <v>49</v>
      </c>
      <c r="BF142" s="52" t="str">
        <f t="shared" si="11"/>
        <v>-64</v>
      </c>
      <c r="BG142" s="27">
        <f>COUNTIF(BG$56:BG$71,BG138)</f>
        <v>0</v>
      </c>
    </row>
    <row r="143" spans="1:61">
      <c r="B143" s="53">
        <f>+C72</f>
        <v>65</v>
      </c>
      <c r="C143" s="54" t="str">
        <f t="shared" si="0"/>
        <v>-80</v>
      </c>
      <c r="D143" s="27">
        <f>COUNTIF(D$72:D$87,D138)</f>
        <v>8</v>
      </c>
      <c r="G143" s="53">
        <f>+H72</f>
        <v>65</v>
      </c>
      <c r="H143" s="54" t="str">
        <f t="shared" si="1"/>
        <v>-80</v>
      </c>
      <c r="I143" s="27">
        <f>COUNTIF(I$72:I$87,I138)</f>
        <v>8</v>
      </c>
      <c r="L143" s="53">
        <f>+M72</f>
        <v>65</v>
      </c>
      <c r="M143" s="54" t="str">
        <f t="shared" si="2"/>
        <v>-80</v>
      </c>
      <c r="N143" s="27">
        <f>COUNTIF(N$72:N$87,N138)</f>
        <v>0</v>
      </c>
      <c r="Q143" s="53">
        <f>+R72</f>
        <v>65</v>
      </c>
      <c r="R143" s="54" t="str">
        <f t="shared" si="3"/>
        <v>-80</v>
      </c>
      <c r="S143" s="27">
        <f>COUNTIF(S$72:S$87,S138)</f>
        <v>0</v>
      </c>
      <c r="V143" s="53">
        <f>+W72</f>
        <v>65</v>
      </c>
      <c r="W143" s="54" t="str">
        <f t="shared" si="4"/>
        <v>-80</v>
      </c>
      <c r="X143" s="27">
        <f>COUNTIF(X$72:X$87,X138)</f>
        <v>8</v>
      </c>
      <c r="AA143" s="53">
        <f>+AB72</f>
        <v>65</v>
      </c>
      <c r="AB143" s="54" t="str">
        <f t="shared" si="5"/>
        <v>-80</v>
      </c>
      <c r="AC143" s="27">
        <f>COUNTIF(AC$72:AC$87,AC138)</f>
        <v>8</v>
      </c>
      <c r="AF143" s="53">
        <f>+AG72</f>
        <v>65</v>
      </c>
      <c r="AG143" s="54" t="str">
        <f t="shared" si="6"/>
        <v>-80</v>
      </c>
      <c r="AH143" s="27">
        <f>COUNTIF(AH$72:AH$87,AH138)</f>
        <v>8</v>
      </c>
      <c r="AK143" s="53">
        <f>+AL72</f>
        <v>65</v>
      </c>
      <c r="AL143" s="54" t="str">
        <f t="shared" si="7"/>
        <v>-80</v>
      </c>
      <c r="AM143" s="27">
        <f>COUNTIF(AM$72:AM$87,AM138)</f>
        <v>0</v>
      </c>
      <c r="AP143" s="53">
        <f>+AQ72</f>
        <v>65</v>
      </c>
      <c r="AQ143" s="54" t="str">
        <f t="shared" si="8"/>
        <v>-80</v>
      </c>
      <c r="AR143" s="27">
        <f>COUNTIF(AR$72:AR$87,AR138)</f>
        <v>0</v>
      </c>
      <c r="AU143" s="53">
        <f>+AV72</f>
        <v>65</v>
      </c>
      <c r="AV143" s="54" t="str">
        <f t="shared" si="9"/>
        <v>-80</v>
      </c>
      <c r="AW143" s="27">
        <f>COUNTIF(AW$72:AW$87,AW138)</f>
        <v>8</v>
      </c>
      <c r="AZ143" s="53">
        <f>+BA72</f>
        <v>65</v>
      </c>
      <c r="BA143" s="54" t="str">
        <f t="shared" si="10"/>
        <v>-80</v>
      </c>
      <c r="BB143" s="27">
        <f>COUNTIF(BB$72:BB$87,BB138)</f>
        <v>8</v>
      </c>
      <c r="BE143" s="53">
        <f>+BF72</f>
        <v>65</v>
      </c>
      <c r="BF143" s="54" t="str">
        <f t="shared" si="11"/>
        <v>-80</v>
      </c>
      <c r="BG143" s="27">
        <f>COUNTIF(BG$72:BG$87,BG138)</f>
        <v>0</v>
      </c>
    </row>
    <row r="144" spans="1:61">
      <c r="B144" s="30">
        <f>+C88</f>
        <v>81</v>
      </c>
      <c r="C144" s="52" t="str">
        <f t="shared" si="0"/>
        <v>-96</v>
      </c>
      <c r="D144" s="27">
        <f>COUNTIF(D$88:D$103,D138)</f>
        <v>8</v>
      </c>
      <c r="G144" s="30">
        <f>+H88</f>
        <v>81</v>
      </c>
      <c r="H144" s="52" t="str">
        <f t="shared" si="1"/>
        <v>-96</v>
      </c>
      <c r="I144" s="27">
        <f>COUNTIF(I$88:I$103,I138)</f>
        <v>8</v>
      </c>
      <c r="L144" s="30">
        <f>+M88</f>
        <v>81</v>
      </c>
      <c r="M144" s="52" t="str">
        <f t="shared" si="2"/>
        <v>-96</v>
      </c>
      <c r="N144" s="27">
        <f>COUNTIF(N$88:N$103,N138)</f>
        <v>0</v>
      </c>
      <c r="Q144" s="30">
        <f>+R88</f>
        <v>81</v>
      </c>
      <c r="R144" s="52" t="str">
        <f t="shared" si="3"/>
        <v>-96</v>
      </c>
      <c r="S144" s="27">
        <f>COUNTIF(S$88:S$103,S138)</f>
        <v>0</v>
      </c>
      <c r="V144" s="30">
        <f>+W88</f>
        <v>81</v>
      </c>
      <c r="W144" s="52" t="str">
        <f t="shared" si="4"/>
        <v>-96</v>
      </c>
      <c r="X144" s="27">
        <f>COUNTIF(X$88:X$103,X138)</f>
        <v>8</v>
      </c>
      <c r="AA144" s="30">
        <f>+AB88</f>
        <v>81</v>
      </c>
      <c r="AB144" s="52" t="str">
        <f t="shared" si="5"/>
        <v>-96</v>
      </c>
      <c r="AC144" s="27">
        <f>COUNTIF(AC$88:AC$103,AC138)</f>
        <v>8</v>
      </c>
      <c r="AF144" s="30">
        <f>+AG88</f>
        <v>81</v>
      </c>
      <c r="AG144" s="52" t="str">
        <f t="shared" si="6"/>
        <v>-96</v>
      </c>
      <c r="AH144" s="27">
        <f>COUNTIF(AH$88:AH$103,AH138)</f>
        <v>8</v>
      </c>
      <c r="AK144" s="30">
        <f>+AL88</f>
        <v>81</v>
      </c>
      <c r="AL144" s="52" t="str">
        <f t="shared" si="7"/>
        <v>-96</v>
      </c>
      <c r="AM144" s="27">
        <f>COUNTIF(AM$88:AM$103,AM138)</f>
        <v>0</v>
      </c>
      <c r="AP144" s="30">
        <f>+AQ88</f>
        <v>81</v>
      </c>
      <c r="AQ144" s="52" t="str">
        <f t="shared" si="8"/>
        <v>-96</v>
      </c>
      <c r="AR144" s="27">
        <f>COUNTIF(AR$88:AR$103,AR138)</f>
        <v>0</v>
      </c>
      <c r="AU144" s="30">
        <f>+AV88</f>
        <v>81</v>
      </c>
      <c r="AV144" s="52" t="str">
        <f t="shared" si="9"/>
        <v>-96</v>
      </c>
      <c r="AW144" s="27">
        <f>COUNTIF(AW$88:AW$103,AW138)</f>
        <v>8</v>
      </c>
      <c r="AZ144" s="30">
        <f>+BA88</f>
        <v>81</v>
      </c>
      <c r="BA144" s="52" t="str">
        <f t="shared" si="10"/>
        <v>-96</v>
      </c>
      <c r="BB144" s="27">
        <f>COUNTIF(BB$88:BB$103,BB138)</f>
        <v>8</v>
      </c>
      <c r="BE144" s="30">
        <f>+BF88</f>
        <v>81</v>
      </c>
      <c r="BF144" s="52" t="str">
        <f t="shared" si="11"/>
        <v>-96</v>
      </c>
      <c r="BG144" s="27">
        <f>COUNTIF(BG$88:BG$103,BG138)</f>
        <v>0</v>
      </c>
    </row>
    <row r="145" spans="2:64">
      <c r="B145" s="53">
        <f>+C104</f>
        <v>97</v>
      </c>
      <c r="C145" s="54" t="str">
        <f t="shared" si="0"/>
        <v>-112</v>
      </c>
      <c r="D145" s="27">
        <f>COUNTIF(D$104:D$119,D138)</f>
        <v>8</v>
      </c>
      <c r="G145" s="53">
        <f>+H104</f>
        <v>97</v>
      </c>
      <c r="H145" s="54" t="str">
        <f t="shared" si="1"/>
        <v>-112</v>
      </c>
      <c r="I145" s="27">
        <f>COUNTIF(I$104:I$119,I138)</f>
        <v>8</v>
      </c>
      <c r="L145" s="53">
        <f>+M104</f>
        <v>97</v>
      </c>
      <c r="M145" s="54" t="str">
        <f t="shared" si="2"/>
        <v>-112</v>
      </c>
      <c r="N145" s="27">
        <f>COUNTIF(N$104:N$119,N138)</f>
        <v>0</v>
      </c>
      <c r="Q145" s="53">
        <f>+R104</f>
        <v>97</v>
      </c>
      <c r="R145" s="54" t="str">
        <f t="shared" si="3"/>
        <v>-112</v>
      </c>
      <c r="S145" s="27">
        <f>COUNTIF(S$104:S$119,S138)</f>
        <v>0</v>
      </c>
      <c r="V145" s="53">
        <f>+W104</f>
        <v>97</v>
      </c>
      <c r="W145" s="54" t="str">
        <f t="shared" si="4"/>
        <v>-112</v>
      </c>
      <c r="X145" s="27">
        <f>COUNTIF(X$104:X$119,X138)</f>
        <v>8</v>
      </c>
      <c r="AA145" s="53">
        <f>+AB104</f>
        <v>97</v>
      </c>
      <c r="AB145" s="54" t="str">
        <f t="shared" si="5"/>
        <v>-112</v>
      </c>
      <c r="AC145" s="27">
        <f>COUNTIF(AC$104:AC$119,AC138)</f>
        <v>8</v>
      </c>
      <c r="AF145" s="53">
        <f>+AG104</f>
        <v>97</v>
      </c>
      <c r="AG145" s="54" t="str">
        <f t="shared" si="6"/>
        <v>-112</v>
      </c>
      <c r="AH145" s="27">
        <f>COUNTIF(AH$104:AH$119,AH138)</f>
        <v>8</v>
      </c>
      <c r="AK145" s="53">
        <f>+AL104</f>
        <v>97</v>
      </c>
      <c r="AL145" s="54" t="str">
        <f t="shared" si="7"/>
        <v>-112</v>
      </c>
      <c r="AM145" s="27">
        <f>COUNTIF(AM$104:AM$119,AM138)</f>
        <v>0</v>
      </c>
      <c r="AP145" s="53">
        <f>+AQ104</f>
        <v>97</v>
      </c>
      <c r="AQ145" s="54" t="str">
        <f t="shared" si="8"/>
        <v>-112</v>
      </c>
      <c r="AR145" s="27">
        <f>COUNTIF(AR$104:AR$119,AR138)</f>
        <v>0</v>
      </c>
      <c r="AU145" s="53">
        <f>+AV104</f>
        <v>97</v>
      </c>
      <c r="AV145" s="54" t="str">
        <f t="shared" si="9"/>
        <v>-112</v>
      </c>
      <c r="AW145" s="27">
        <f>COUNTIF(AW$104:AW$119,AW138)</f>
        <v>8</v>
      </c>
      <c r="AZ145" s="53">
        <f>+BA104</f>
        <v>97</v>
      </c>
      <c r="BA145" s="54" t="str">
        <f t="shared" si="10"/>
        <v>-112</v>
      </c>
      <c r="BB145" s="27">
        <f>COUNTIF(BB$104:BB$119,BB138)</f>
        <v>8</v>
      </c>
      <c r="BE145" s="53">
        <f>+BF104</f>
        <v>97</v>
      </c>
      <c r="BF145" s="54" t="str">
        <f t="shared" si="11"/>
        <v>-112</v>
      </c>
      <c r="BG145" s="27">
        <f>COUNTIF(BG$104:BG$119,BG138)</f>
        <v>0</v>
      </c>
    </row>
    <row r="146" spans="2:64">
      <c r="B146" s="30">
        <f>+C120</f>
        <v>113</v>
      </c>
      <c r="C146" s="52" t="str">
        <f t="shared" si="0"/>
        <v>-128</v>
      </c>
      <c r="D146" s="27">
        <f>COUNTIF(D$120:D$135,D138)</f>
        <v>8</v>
      </c>
      <c r="G146" s="30">
        <f>+H120</f>
        <v>113</v>
      </c>
      <c r="H146" s="52" t="str">
        <f t="shared" si="1"/>
        <v>-128</v>
      </c>
      <c r="I146" s="27">
        <f>COUNTIF(I$120:I$135,I138)</f>
        <v>8</v>
      </c>
      <c r="L146" s="30">
        <f>+M120</f>
        <v>113</v>
      </c>
      <c r="M146" s="52" t="str">
        <f t="shared" si="2"/>
        <v>-128</v>
      </c>
      <c r="N146" s="27">
        <f>COUNTIF(N$120:N$135,N138)</f>
        <v>0</v>
      </c>
      <c r="Q146" s="30">
        <f>+R120</f>
        <v>113</v>
      </c>
      <c r="R146" s="52" t="str">
        <f t="shared" si="3"/>
        <v>-128</v>
      </c>
      <c r="S146" s="27">
        <f>COUNTIF(S$120:S$135,S138)</f>
        <v>0</v>
      </c>
      <c r="V146" s="30">
        <f>+W120</f>
        <v>113</v>
      </c>
      <c r="W146" s="52" t="str">
        <f t="shared" si="4"/>
        <v>-128</v>
      </c>
      <c r="X146" s="27">
        <f>COUNTIF(X$120:X$135,X138)</f>
        <v>8</v>
      </c>
      <c r="AA146" s="30">
        <f>+AB120</f>
        <v>113</v>
      </c>
      <c r="AB146" s="52" t="str">
        <f t="shared" si="5"/>
        <v>-128</v>
      </c>
      <c r="AC146" s="27">
        <f>COUNTIF(AC$120:AC$135,AC138)</f>
        <v>8</v>
      </c>
      <c r="AF146" s="30">
        <f>+AG120</f>
        <v>113</v>
      </c>
      <c r="AG146" s="52" t="str">
        <f t="shared" si="6"/>
        <v>-128</v>
      </c>
      <c r="AH146" s="27">
        <f>COUNTIF(AH$120:AH$135,AH138)</f>
        <v>8</v>
      </c>
      <c r="AK146" s="30">
        <f>+AL120</f>
        <v>113</v>
      </c>
      <c r="AL146" s="52" t="str">
        <f t="shared" si="7"/>
        <v>-128</v>
      </c>
      <c r="AM146" s="27">
        <f>COUNTIF(AM$120:AM$135,AM138)</f>
        <v>0</v>
      </c>
      <c r="AP146" s="30">
        <f>+AQ120</f>
        <v>113</v>
      </c>
      <c r="AQ146" s="52" t="str">
        <f t="shared" si="8"/>
        <v>-128</v>
      </c>
      <c r="AR146" s="27">
        <f>COUNTIF(AR$120:AR$135,AR138)</f>
        <v>0</v>
      </c>
      <c r="AU146" s="30">
        <f>+AV120</f>
        <v>113</v>
      </c>
      <c r="AV146" s="52" t="str">
        <f t="shared" si="9"/>
        <v>-128</v>
      </c>
      <c r="AW146" s="27">
        <f>COUNTIF(AW$120:AW$135,AW138)</f>
        <v>8</v>
      </c>
      <c r="AZ146" s="30">
        <f>+BA120</f>
        <v>113</v>
      </c>
      <c r="BA146" s="52" t="str">
        <f t="shared" si="10"/>
        <v>-128</v>
      </c>
      <c r="BB146" s="27">
        <f>COUNTIF(BB$120:BB$135,BB138)</f>
        <v>8</v>
      </c>
      <c r="BE146" s="30">
        <f>+BF120</f>
        <v>113</v>
      </c>
      <c r="BF146" s="52" t="str">
        <f t="shared" si="11"/>
        <v>-128</v>
      </c>
      <c r="BG146" s="27">
        <f>COUNTIF(BG$120:BG$135,BG138)</f>
        <v>0</v>
      </c>
    </row>
    <row r="147" spans="2:64">
      <c r="D147" s="11" t="s">
        <v>8634</v>
      </c>
      <c r="I147" s="11" t="s">
        <v>8634</v>
      </c>
      <c r="N147" s="11" t="s">
        <v>8634</v>
      </c>
      <c r="S147" s="11" t="s">
        <v>8634</v>
      </c>
      <c r="X147" s="11" t="s">
        <v>8634</v>
      </c>
      <c r="AC147" s="11" t="s">
        <v>8634</v>
      </c>
      <c r="AH147" s="11" t="s">
        <v>8634</v>
      </c>
      <c r="AM147" s="11" t="s">
        <v>8634</v>
      </c>
      <c r="AR147" s="11" t="s">
        <v>8634</v>
      </c>
      <c r="AW147" s="11" t="s">
        <v>8634</v>
      </c>
      <c r="BB147" s="11" t="s">
        <v>8634</v>
      </c>
      <c r="BG147" s="11" t="s">
        <v>8634</v>
      </c>
    </row>
    <row r="148" spans="2:64">
      <c r="B148" s="30">
        <f>+C17</f>
        <v>10</v>
      </c>
      <c r="C148" s="52" t="str">
        <f t="shared" ref="C148:C155" si="12">"-"&amp;B148+15</f>
        <v>-25</v>
      </c>
      <c r="D148" s="27">
        <f>COUNTIF(D$8:D$23,D147)</f>
        <v>0</v>
      </c>
      <c r="G148" s="30">
        <f>+H17</f>
        <v>10</v>
      </c>
      <c r="H148" s="52" t="str">
        <f t="shared" ref="H148:H155" si="13">"-"&amp;G148+15</f>
        <v>-25</v>
      </c>
      <c r="I148" s="27">
        <f>COUNTIF(I$8:I$23,I147)</f>
        <v>0</v>
      </c>
      <c r="L148" s="30">
        <f>+M17</f>
        <v>10</v>
      </c>
      <c r="M148" s="52" t="str">
        <f t="shared" ref="M148:M155" si="14">"-"&amp;L148+15</f>
        <v>-25</v>
      </c>
      <c r="N148" s="27">
        <f>COUNTIF(N$8:N$23,N147)</f>
        <v>2</v>
      </c>
      <c r="Q148" s="30">
        <f>+R17</f>
        <v>10</v>
      </c>
      <c r="R148" s="52" t="str">
        <f t="shared" ref="R148:R155" si="15">"-"&amp;Q148+15</f>
        <v>-25</v>
      </c>
      <c r="S148" s="27">
        <f>COUNTIF(S$8:S$23,S147)</f>
        <v>0</v>
      </c>
      <c r="V148" s="30">
        <f>+W17</f>
        <v>10</v>
      </c>
      <c r="W148" s="52" t="str">
        <f t="shared" ref="W148:W155" si="16">"-"&amp;V148+15</f>
        <v>-25</v>
      </c>
      <c r="X148" s="27">
        <f>COUNTIF(X$8:X$23,X147)</f>
        <v>2</v>
      </c>
      <c r="AA148" s="30">
        <f>+AB17</f>
        <v>10</v>
      </c>
      <c r="AB148" s="52" t="str">
        <f t="shared" ref="AB148:AB155" si="17">"-"&amp;AA148+15</f>
        <v>-25</v>
      </c>
      <c r="AC148" s="27">
        <f>COUNTIF(AC$8:AC$23,AC147)</f>
        <v>0</v>
      </c>
      <c r="AF148" s="30">
        <f>+AG17</f>
        <v>10</v>
      </c>
      <c r="AG148" s="52" t="str">
        <f t="shared" ref="AG148:AG155" si="18">"-"&amp;AF148+15</f>
        <v>-25</v>
      </c>
      <c r="AH148" s="27">
        <f>COUNTIF(AH$8:AH$23,AH147)</f>
        <v>0</v>
      </c>
      <c r="AK148" s="30">
        <f>+AL17</f>
        <v>10</v>
      </c>
      <c r="AL148" s="52" t="str">
        <f t="shared" ref="AL148:AL155" si="19">"-"&amp;AK148+15</f>
        <v>-25</v>
      </c>
      <c r="AM148" s="27">
        <f>COUNTIF(AM$8:AM$23,AM147)</f>
        <v>2</v>
      </c>
      <c r="AP148" s="30">
        <f>+AQ17</f>
        <v>10</v>
      </c>
      <c r="AQ148" s="52" t="str">
        <f t="shared" ref="AQ148:AQ155" si="20">"-"&amp;AP148+15</f>
        <v>-25</v>
      </c>
      <c r="AR148" s="27">
        <f>COUNTIF(AR$8:AR$23,AR147)</f>
        <v>0</v>
      </c>
      <c r="AU148" s="30">
        <f>+AV17</f>
        <v>10</v>
      </c>
      <c r="AV148" s="52" t="str">
        <f t="shared" ref="AV148:AV155" si="21">"-"&amp;AU148+15</f>
        <v>-25</v>
      </c>
      <c r="AW148" s="27">
        <f>COUNTIF(AW$8:AW$23,AW147)</f>
        <v>0</v>
      </c>
      <c r="AZ148" s="30">
        <f>+BA17</f>
        <v>10</v>
      </c>
      <c r="BA148" s="52" t="str">
        <f t="shared" ref="BA148:BA155" si="22">"-"&amp;AZ148+15</f>
        <v>-25</v>
      </c>
      <c r="BB148" s="27">
        <f>COUNTIF(BB$8:BB$23,BB147)</f>
        <v>0</v>
      </c>
      <c r="BE148" s="30">
        <f>+BF17</f>
        <v>10</v>
      </c>
      <c r="BF148" s="52" t="str">
        <f t="shared" ref="BF148:BF155" si="23">"-"&amp;BE148+15</f>
        <v>-25</v>
      </c>
      <c r="BG148" s="27">
        <f>COUNTIF(BG$8:BG$23,BG147)</f>
        <v>2</v>
      </c>
    </row>
    <row r="149" spans="2:64">
      <c r="B149" s="30">
        <f>+C33</f>
        <v>26</v>
      </c>
      <c r="C149" s="52" t="str">
        <f t="shared" si="12"/>
        <v>-41</v>
      </c>
      <c r="D149" s="27">
        <f>COUNTIF(D$24:D$39,D147)</f>
        <v>0</v>
      </c>
      <c r="G149" s="30">
        <f>+H33</f>
        <v>26</v>
      </c>
      <c r="H149" s="52" t="str">
        <f t="shared" si="13"/>
        <v>-41</v>
      </c>
      <c r="I149" s="27">
        <f>COUNTIF(I$24:I$39,I147)</f>
        <v>0</v>
      </c>
      <c r="L149" s="30">
        <f>+M33</f>
        <v>26</v>
      </c>
      <c r="M149" s="52" t="str">
        <f t="shared" si="14"/>
        <v>-41</v>
      </c>
      <c r="N149" s="27">
        <f>COUNTIF(N$24:N$39,N147)</f>
        <v>2</v>
      </c>
      <c r="Q149" s="30">
        <f>+R33</f>
        <v>26</v>
      </c>
      <c r="R149" s="52" t="str">
        <f t="shared" si="15"/>
        <v>-41</v>
      </c>
      <c r="S149" s="27">
        <f>COUNTIF(S$24:S$39,S147)</f>
        <v>0</v>
      </c>
      <c r="V149" s="30">
        <f>+W33</f>
        <v>26</v>
      </c>
      <c r="W149" s="52" t="str">
        <f t="shared" si="16"/>
        <v>-41</v>
      </c>
      <c r="X149" s="27">
        <f>COUNTIF(X$24:X$39,X147)</f>
        <v>2</v>
      </c>
      <c r="AA149" s="30">
        <f>+AB33</f>
        <v>26</v>
      </c>
      <c r="AB149" s="52" t="str">
        <f t="shared" si="17"/>
        <v>-41</v>
      </c>
      <c r="AC149" s="27">
        <f>COUNTIF(AC$24:AC$39,AC147)</f>
        <v>0</v>
      </c>
      <c r="AF149" s="30">
        <f>+AG33</f>
        <v>26</v>
      </c>
      <c r="AG149" s="52" t="str">
        <f t="shared" si="18"/>
        <v>-41</v>
      </c>
      <c r="AH149" s="27">
        <f>COUNTIF(AH$24:AH$39,AH147)</f>
        <v>0</v>
      </c>
      <c r="AK149" s="30">
        <f>+AL33</f>
        <v>26</v>
      </c>
      <c r="AL149" s="52" t="str">
        <f t="shared" si="19"/>
        <v>-41</v>
      </c>
      <c r="AM149" s="27">
        <f>COUNTIF(AM$24:AM$39,AM147)</f>
        <v>2</v>
      </c>
      <c r="AP149" s="30">
        <f>+AQ33</f>
        <v>26</v>
      </c>
      <c r="AQ149" s="52" t="str">
        <f t="shared" si="20"/>
        <v>-41</v>
      </c>
      <c r="AR149" s="27">
        <f>COUNTIF(AR$24:AR$39,AR147)</f>
        <v>0</v>
      </c>
      <c r="AU149" s="30">
        <f>+AV33</f>
        <v>26</v>
      </c>
      <c r="AV149" s="52" t="str">
        <f t="shared" si="21"/>
        <v>-41</v>
      </c>
      <c r="AW149" s="27">
        <f>COUNTIF(AW$24:AW$39,AW147)</f>
        <v>0</v>
      </c>
      <c r="AZ149" s="30">
        <f>+BA33</f>
        <v>26</v>
      </c>
      <c r="BA149" s="52" t="str">
        <f t="shared" si="22"/>
        <v>-41</v>
      </c>
      <c r="BB149" s="27">
        <f>COUNTIF(BB$24:BB$39,BB147)</f>
        <v>0</v>
      </c>
      <c r="BE149" s="30">
        <f>+BF33</f>
        <v>26</v>
      </c>
      <c r="BF149" s="52" t="str">
        <f t="shared" si="23"/>
        <v>-41</v>
      </c>
      <c r="BG149" s="27">
        <f>COUNTIF(BG$24:BG$39,BG147)</f>
        <v>2</v>
      </c>
    </row>
    <row r="150" spans="2:64">
      <c r="B150" s="53">
        <f>+C49</f>
        <v>42</v>
      </c>
      <c r="C150" s="54" t="str">
        <f t="shared" si="12"/>
        <v>-57</v>
      </c>
      <c r="D150" s="27">
        <f>COUNTIF(D$40:D$55,D147)</f>
        <v>0</v>
      </c>
      <c r="G150" s="53">
        <f>+H49</f>
        <v>42</v>
      </c>
      <c r="H150" s="54" t="str">
        <f t="shared" si="13"/>
        <v>-57</v>
      </c>
      <c r="I150" s="27">
        <f>COUNTIF(I$40:I$55,I147)</f>
        <v>0</v>
      </c>
      <c r="L150" s="53">
        <f>+M49</f>
        <v>42</v>
      </c>
      <c r="M150" s="54" t="str">
        <f t="shared" si="14"/>
        <v>-57</v>
      </c>
      <c r="N150" s="27">
        <f>COUNTIF(N$40:N$55,N147)</f>
        <v>2</v>
      </c>
      <c r="Q150" s="53">
        <f>+R49</f>
        <v>42</v>
      </c>
      <c r="R150" s="54" t="str">
        <f t="shared" si="15"/>
        <v>-57</v>
      </c>
      <c r="S150" s="27">
        <f>COUNTIF(S$40:S$55,S147)</f>
        <v>0</v>
      </c>
      <c r="V150" s="53">
        <f>+W49</f>
        <v>42</v>
      </c>
      <c r="W150" s="54" t="str">
        <f t="shared" si="16"/>
        <v>-57</v>
      </c>
      <c r="X150" s="27">
        <f>COUNTIF(X$40:X$55,X147)</f>
        <v>2</v>
      </c>
      <c r="AA150" s="53">
        <f>+AB49</f>
        <v>42</v>
      </c>
      <c r="AB150" s="54" t="str">
        <f t="shared" si="17"/>
        <v>-57</v>
      </c>
      <c r="AC150" s="27">
        <f>COUNTIF(AC$40:AC$55,AC147)</f>
        <v>0</v>
      </c>
      <c r="AF150" s="53">
        <f>+AG49</f>
        <v>42</v>
      </c>
      <c r="AG150" s="54" t="str">
        <f t="shared" si="18"/>
        <v>-57</v>
      </c>
      <c r="AH150" s="27">
        <f>COUNTIF(AH$40:AH$55,AH147)</f>
        <v>0</v>
      </c>
      <c r="AK150" s="53">
        <f>+AL49</f>
        <v>42</v>
      </c>
      <c r="AL150" s="54" t="str">
        <f t="shared" si="19"/>
        <v>-57</v>
      </c>
      <c r="AM150" s="27">
        <f>COUNTIF(AM$40:AM$55,AM147)</f>
        <v>2</v>
      </c>
      <c r="AP150" s="53">
        <f>+AQ49</f>
        <v>42</v>
      </c>
      <c r="AQ150" s="54" t="str">
        <f t="shared" si="20"/>
        <v>-57</v>
      </c>
      <c r="AR150" s="27">
        <f>COUNTIF(AR$40:AR$55,AR147)</f>
        <v>0</v>
      </c>
      <c r="AU150" s="53">
        <f>+AV49</f>
        <v>42</v>
      </c>
      <c r="AV150" s="54" t="str">
        <f t="shared" si="21"/>
        <v>-57</v>
      </c>
      <c r="AW150" s="27">
        <f>COUNTIF(AW$40:AW$55,AW147)</f>
        <v>0</v>
      </c>
      <c r="AZ150" s="53">
        <f>+BA49</f>
        <v>42</v>
      </c>
      <c r="BA150" s="54" t="str">
        <f t="shared" si="22"/>
        <v>-57</v>
      </c>
      <c r="BB150" s="27">
        <f>COUNTIF(BB$40:BB$55,BB147)</f>
        <v>0</v>
      </c>
      <c r="BE150" s="53">
        <f>+BF49</f>
        <v>42</v>
      </c>
      <c r="BF150" s="54" t="str">
        <f t="shared" si="23"/>
        <v>-57</v>
      </c>
      <c r="BG150" s="27">
        <f>COUNTIF(BG$40:BG$55,BG147)</f>
        <v>2</v>
      </c>
    </row>
    <row r="151" spans="2:64">
      <c r="B151" s="30">
        <f>+C65</f>
        <v>58</v>
      </c>
      <c r="C151" s="52" t="str">
        <f t="shared" si="12"/>
        <v>-73</v>
      </c>
      <c r="D151" s="27">
        <f>COUNTIF(D$56:D$71,D147)</f>
        <v>0</v>
      </c>
      <c r="G151" s="30">
        <f>+H65</f>
        <v>58</v>
      </c>
      <c r="H151" s="52" t="str">
        <f t="shared" si="13"/>
        <v>-73</v>
      </c>
      <c r="I151" s="27">
        <f>COUNTIF(I$56:I$71,I147)</f>
        <v>0</v>
      </c>
      <c r="L151" s="30">
        <f>+M65</f>
        <v>58</v>
      </c>
      <c r="M151" s="52" t="str">
        <f t="shared" si="14"/>
        <v>-73</v>
      </c>
      <c r="N151" s="27">
        <f>COUNTIF(N$56:N$71,N147)</f>
        <v>2</v>
      </c>
      <c r="Q151" s="30">
        <f>+R65</f>
        <v>58</v>
      </c>
      <c r="R151" s="52" t="str">
        <f t="shared" si="15"/>
        <v>-73</v>
      </c>
      <c r="S151" s="27">
        <f>COUNTIF(S$56:S$71,S147)</f>
        <v>0</v>
      </c>
      <c r="V151" s="30">
        <f>+W65</f>
        <v>58</v>
      </c>
      <c r="W151" s="52" t="str">
        <f t="shared" si="16"/>
        <v>-73</v>
      </c>
      <c r="X151" s="27">
        <f>COUNTIF(X$56:X$71,X147)</f>
        <v>2</v>
      </c>
      <c r="AA151" s="30">
        <f>+AB65</f>
        <v>58</v>
      </c>
      <c r="AB151" s="52" t="str">
        <f t="shared" si="17"/>
        <v>-73</v>
      </c>
      <c r="AC151" s="27">
        <f>COUNTIF(AC$56:AC$71,AC147)</f>
        <v>0</v>
      </c>
      <c r="AF151" s="30">
        <f>+AG65</f>
        <v>58</v>
      </c>
      <c r="AG151" s="52" t="str">
        <f t="shared" si="18"/>
        <v>-73</v>
      </c>
      <c r="AH151" s="27">
        <f>COUNTIF(AH$56:AH$71,AH147)</f>
        <v>0</v>
      </c>
      <c r="AK151" s="30">
        <f>+AL65</f>
        <v>58</v>
      </c>
      <c r="AL151" s="52" t="str">
        <f t="shared" si="19"/>
        <v>-73</v>
      </c>
      <c r="AM151" s="27">
        <f>COUNTIF(AM$56:AM$71,AM147)</f>
        <v>2</v>
      </c>
      <c r="AP151" s="30">
        <f>+AQ65</f>
        <v>58</v>
      </c>
      <c r="AQ151" s="52" t="str">
        <f t="shared" si="20"/>
        <v>-73</v>
      </c>
      <c r="AR151" s="27">
        <f>COUNTIF(AR$56:AR$71,AR147)</f>
        <v>0</v>
      </c>
      <c r="AU151" s="30">
        <f>+AV65</f>
        <v>58</v>
      </c>
      <c r="AV151" s="52" t="str">
        <f t="shared" si="21"/>
        <v>-73</v>
      </c>
      <c r="AW151" s="27">
        <f>COUNTIF(AW$56:AW$71,AW147)</f>
        <v>0</v>
      </c>
      <c r="AZ151" s="30">
        <f>+BA65</f>
        <v>58</v>
      </c>
      <c r="BA151" s="52" t="str">
        <f t="shared" si="22"/>
        <v>-73</v>
      </c>
      <c r="BB151" s="27">
        <f>COUNTIF(BB$56:BB$71,BB147)</f>
        <v>0</v>
      </c>
      <c r="BE151" s="30">
        <f>+BF65</f>
        <v>58</v>
      </c>
      <c r="BF151" s="52" t="str">
        <f t="shared" si="23"/>
        <v>-73</v>
      </c>
      <c r="BG151" s="27">
        <f>COUNTIF(BG$56:BG$71,BG147)</f>
        <v>2</v>
      </c>
    </row>
    <row r="152" spans="2:64">
      <c r="B152" s="53">
        <f>+C81</f>
        <v>74</v>
      </c>
      <c r="C152" s="54" t="str">
        <f t="shared" si="12"/>
        <v>-89</v>
      </c>
      <c r="D152" s="27">
        <f>COUNTIF(D$72:D$87,D147)</f>
        <v>0</v>
      </c>
      <c r="G152" s="53">
        <f>+H81</f>
        <v>74</v>
      </c>
      <c r="H152" s="54" t="str">
        <f t="shared" si="13"/>
        <v>-89</v>
      </c>
      <c r="I152" s="27">
        <f>COUNTIF(I$72:I$87,I147)</f>
        <v>0</v>
      </c>
      <c r="L152" s="53">
        <f>+M81</f>
        <v>74</v>
      </c>
      <c r="M152" s="54" t="str">
        <f t="shared" si="14"/>
        <v>-89</v>
      </c>
      <c r="N152" s="27">
        <f>COUNTIF(N$72:N$87,N147)</f>
        <v>2</v>
      </c>
      <c r="Q152" s="53">
        <f>+R81</f>
        <v>74</v>
      </c>
      <c r="R152" s="54" t="str">
        <f t="shared" si="15"/>
        <v>-89</v>
      </c>
      <c r="S152" s="27">
        <f>COUNTIF(S$72:S$87,S147)</f>
        <v>2</v>
      </c>
      <c r="V152" s="53">
        <f>+W81</f>
        <v>74</v>
      </c>
      <c r="W152" s="54" t="str">
        <f t="shared" si="16"/>
        <v>-89</v>
      </c>
      <c r="X152" s="27">
        <f>COUNTIF(X$72:X$87,X147)</f>
        <v>0</v>
      </c>
      <c r="AA152" s="53">
        <f>+AB81</f>
        <v>74</v>
      </c>
      <c r="AB152" s="54" t="str">
        <f t="shared" si="17"/>
        <v>-89</v>
      </c>
      <c r="AC152" s="27">
        <f>COUNTIF(AC$72:AC$87,AC147)</f>
        <v>0</v>
      </c>
      <c r="AF152" s="53">
        <f>+AG81</f>
        <v>74</v>
      </c>
      <c r="AG152" s="54" t="str">
        <f t="shared" si="18"/>
        <v>-89</v>
      </c>
      <c r="AH152" s="27">
        <f>COUNTIF(AH$72:AH$87,AH147)</f>
        <v>0</v>
      </c>
      <c r="AK152" s="53">
        <f>+AL81</f>
        <v>74</v>
      </c>
      <c r="AL152" s="54" t="str">
        <f t="shared" si="19"/>
        <v>-89</v>
      </c>
      <c r="AM152" s="27">
        <f>COUNTIF(AM$72:AM$87,AM147)</f>
        <v>2</v>
      </c>
      <c r="AP152" s="53">
        <f>+AQ81</f>
        <v>74</v>
      </c>
      <c r="AQ152" s="54" t="str">
        <f t="shared" si="20"/>
        <v>-89</v>
      </c>
      <c r="AR152" s="27">
        <f>COUNTIF(AR$72:AR$87,AR147)</f>
        <v>2</v>
      </c>
      <c r="AU152" s="53">
        <f>+AV81</f>
        <v>74</v>
      </c>
      <c r="AV152" s="54" t="str">
        <f t="shared" si="21"/>
        <v>-89</v>
      </c>
      <c r="AW152" s="27">
        <f>COUNTIF(AW$72:AW$87,AW147)</f>
        <v>0</v>
      </c>
      <c r="AZ152" s="53">
        <f>+BA81</f>
        <v>74</v>
      </c>
      <c r="BA152" s="54" t="str">
        <f t="shared" si="22"/>
        <v>-89</v>
      </c>
      <c r="BB152" s="27">
        <f>COUNTIF(BB$72:BB$87,BB147)</f>
        <v>0</v>
      </c>
      <c r="BE152" s="53">
        <f>+BF81</f>
        <v>74</v>
      </c>
      <c r="BF152" s="54" t="str">
        <f t="shared" si="23"/>
        <v>-89</v>
      </c>
      <c r="BG152" s="27">
        <f>COUNTIF(BG$72:BG$87,BG147)</f>
        <v>2</v>
      </c>
    </row>
    <row r="153" spans="2:64">
      <c r="B153" s="30">
        <f>+C97</f>
        <v>90</v>
      </c>
      <c r="C153" s="52" t="str">
        <f t="shared" si="12"/>
        <v>-105</v>
      </c>
      <c r="D153" s="27">
        <f>COUNTIF(D$88:D$103,D147)</f>
        <v>0</v>
      </c>
      <c r="G153" s="30">
        <f>+H97</f>
        <v>90</v>
      </c>
      <c r="H153" s="52" t="str">
        <f t="shared" si="13"/>
        <v>-105</v>
      </c>
      <c r="I153" s="27">
        <f>COUNTIF(I$88:I$103,I147)</f>
        <v>0</v>
      </c>
      <c r="L153" s="30">
        <f>+M97</f>
        <v>90</v>
      </c>
      <c r="M153" s="52" t="str">
        <f t="shared" si="14"/>
        <v>-105</v>
      </c>
      <c r="N153" s="27">
        <f>COUNTIF(N$88:N$103,N147)</f>
        <v>2</v>
      </c>
      <c r="Q153" s="30">
        <f>+R97</f>
        <v>90</v>
      </c>
      <c r="R153" s="52" t="str">
        <f t="shared" si="15"/>
        <v>-105</v>
      </c>
      <c r="S153" s="27">
        <f>COUNTIF(S$88:S$103,S147)</f>
        <v>2</v>
      </c>
      <c r="V153" s="30">
        <f>+W97</f>
        <v>90</v>
      </c>
      <c r="W153" s="52" t="str">
        <f t="shared" si="16"/>
        <v>-105</v>
      </c>
      <c r="X153" s="27">
        <f>COUNTIF(X$88:X$103,X147)</f>
        <v>0</v>
      </c>
      <c r="AA153" s="30">
        <f>+AB97</f>
        <v>90</v>
      </c>
      <c r="AB153" s="52" t="str">
        <f t="shared" si="17"/>
        <v>-105</v>
      </c>
      <c r="AC153" s="27">
        <f>COUNTIF(AC$88:AC$103,AC147)</f>
        <v>0</v>
      </c>
      <c r="AF153" s="30">
        <f>+AG97</f>
        <v>90</v>
      </c>
      <c r="AG153" s="52" t="str">
        <f t="shared" si="18"/>
        <v>-105</v>
      </c>
      <c r="AH153" s="27">
        <f>COUNTIF(AH$88:AH$103,AH147)</f>
        <v>0</v>
      </c>
      <c r="AK153" s="30">
        <f>+AL97</f>
        <v>90</v>
      </c>
      <c r="AL153" s="52" t="str">
        <f t="shared" si="19"/>
        <v>-105</v>
      </c>
      <c r="AM153" s="27">
        <f>COUNTIF(AM$88:AM$103,AM147)</f>
        <v>2</v>
      </c>
      <c r="AP153" s="30">
        <f>+AQ97</f>
        <v>90</v>
      </c>
      <c r="AQ153" s="52" t="str">
        <f t="shared" si="20"/>
        <v>-105</v>
      </c>
      <c r="AR153" s="27">
        <f>COUNTIF(AR$88:AR$103,AR147)</f>
        <v>2</v>
      </c>
      <c r="AU153" s="30">
        <f>+AV97</f>
        <v>90</v>
      </c>
      <c r="AV153" s="52" t="str">
        <f t="shared" si="21"/>
        <v>-105</v>
      </c>
      <c r="AW153" s="27">
        <f>COUNTIF(AW$88:AW$103,AW147)</f>
        <v>0</v>
      </c>
      <c r="AZ153" s="30">
        <f>+BA97</f>
        <v>90</v>
      </c>
      <c r="BA153" s="52" t="str">
        <f t="shared" si="22"/>
        <v>-105</v>
      </c>
      <c r="BB153" s="27">
        <f>COUNTIF(BB$88:BB$103,BB147)</f>
        <v>0</v>
      </c>
      <c r="BE153" s="30">
        <f>+BF97</f>
        <v>90</v>
      </c>
      <c r="BF153" s="52" t="str">
        <f t="shared" si="23"/>
        <v>-105</v>
      </c>
      <c r="BG153" s="27">
        <f>COUNTIF(BG$88:BG$103,BG147)</f>
        <v>2</v>
      </c>
    </row>
    <row r="154" spans="2:64">
      <c r="B154" s="53">
        <f>+C113</f>
        <v>106</v>
      </c>
      <c r="C154" s="54" t="str">
        <f t="shared" si="12"/>
        <v>-121</v>
      </c>
      <c r="D154" s="27">
        <f>COUNTIF(D$104:D$119,D147)</f>
        <v>0</v>
      </c>
      <c r="G154" s="53">
        <f>+H113</f>
        <v>106</v>
      </c>
      <c r="H154" s="54" t="str">
        <f t="shared" si="13"/>
        <v>-121</v>
      </c>
      <c r="I154" s="27">
        <f>COUNTIF(I$104:I$119,I147)</f>
        <v>0</v>
      </c>
      <c r="L154" s="53">
        <f>+M113</f>
        <v>106</v>
      </c>
      <c r="M154" s="54" t="str">
        <f t="shared" si="14"/>
        <v>-121</v>
      </c>
      <c r="N154" s="27">
        <f>COUNTIF(N$104:N$119,N147)</f>
        <v>2</v>
      </c>
      <c r="Q154" s="53">
        <f>+R113</f>
        <v>106</v>
      </c>
      <c r="R154" s="54" t="str">
        <f t="shared" si="15"/>
        <v>-121</v>
      </c>
      <c r="S154" s="27">
        <f>COUNTIF(S$104:S$119,S147)</f>
        <v>2</v>
      </c>
      <c r="V154" s="53">
        <f>+W113</f>
        <v>106</v>
      </c>
      <c r="W154" s="54" t="str">
        <f t="shared" si="16"/>
        <v>-121</v>
      </c>
      <c r="X154" s="27">
        <f>COUNTIF(X$104:X$119,X147)</f>
        <v>0</v>
      </c>
      <c r="AA154" s="53">
        <f>+AB113</f>
        <v>106</v>
      </c>
      <c r="AB154" s="54" t="str">
        <f t="shared" si="17"/>
        <v>-121</v>
      </c>
      <c r="AC154" s="27">
        <f>COUNTIF(AC$104:AC$119,AC147)</f>
        <v>0</v>
      </c>
      <c r="AF154" s="53">
        <f>+AG113</f>
        <v>106</v>
      </c>
      <c r="AG154" s="54" t="str">
        <f t="shared" si="18"/>
        <v>-121</v>
      </c>
      <c r="AH154" s="27">
        <f>COUNTIF(AH$104:AH$119,AH147)</f>
        <v>0</v>
      </c>
      <c r="AK154" s="53">
        <f>+AL113</f>
        <v>106</v>
      </c>
      <c r="AL154" s="54" t="str">
        <f t="shared" si="19"/>
        <v>-121</v>
      </c>
      <c r="AM154" s="27">
        <f>COUNTIF(AM$104:AM$119,AM147)</f>
        <v>2</v>
      </c>
      <c r="AP154" s="53">
        <f>+AQ113</f>
        <v>106</v>
      </c>
      <c r="AQ154" s="54" t="str">
        <f t="shared" si="20"/>
        <v>-121</v>
      </c>
      <c r="AR154" s="27">
        <f>COUNTIF(AR$104:AR$119,AR147)</f>
        <v>2</v>
      </c>
      <c r="AU154" s="53">
        <f>+AV113</f>
        <v>106</v>
      </c>
      <c r="AV154" s="54" t="str">
        <f t="shared" si="21"/>
        <v>-121</v>
      </c>
      <c r="AW154" s="27">
        <f>COUNTIF(AW$104:AW$119,AW147)</f>
        <v>0</v>
      </c>
      <c r="AZ154" s="53">
        <f>+BA113</f>
        <v>106</v>
      </c>
      <c r="BA154" s="54" t="str">
        <f t="shared" si="22"/>
        <v>-121</v>
      </c>
      <c r="BB154" s="27">
        <f>COUNTIF(BB$104:BB$119,BB147)</f>
        <v>0</v>
      </c>
      <c r="BE154" s="53">
        <f>+BF113</f>
        <v>106</v>
      </c>
      <c r="BF154" s="54" t="str">
        <f t="shared" si="23"/>
        <v>-121</v>
      </c>
      <c r="BG154" s="27">
        <f>COUNTIF(BG$104:BG$119,BG147)</f>
        <v>2</v>
      </c>
    </row>
    <row r="155" spans="2:64">
      <c r="B155" s="30">
        <f>+C129</f>
        <v>122</v>
      </c>
      <c r="C155" s="52" t="str">
        <f t="shared" si="12"/>
        <v>-137</v>
      </c>
      <c r="D155" s="27">
        <f>COUNTIF(D$120:D$135,D147)</f>
        <v>0</v>
      </c>
      <c r="G155" s="30">
        <f>+H129</f>
        <v>122</v>
      </c>
      <c r="H155" s="52" t="str">
        <f t="shared" si="13"/>
        <v>-137</v>
      </c>
      <c r="I155" s="27">
        <f>COUNTIF(I$120:I$135,I147)</f>
        <v>0</v>
      </c>
      <c r="L155" s="30">
        <f>+M129</f>
        <v>122</v>
      </c>
      <c r="M155" s="52" t="str">
        <f t="shared" si="14"/>
        <v>-137</v>
      </c>
      <c r="N155" s="27">
        <f>COUNTIF(N$120:N$135,N147)</f>
        <v>2</v>
      </c>
      <c r="Q155" s="30">
        <f>+R129</f>
        <v>122</v>
      </c>
      <c r="R155" s="52" t="str">
        <f t="shared" si="15"/>
        <v>-137</v>
      </c>
      <c r="S155" s="27">
        <f>COUNTIF(S$120:S$135,S147)</f>
        <v>2</v>
      </c>
      <c r="V155" s="30">
        <f>+W129</f>
        <v>122</v>
      </c>
      <c r="W155" s="52" t="str">
        <f t="shared" si="16"/>
        <v>-137</v>
      </c>
      <c r="X155" s="27">
        <f>COUNTIF(X$120:X$135,X147)</f>
        <v>0</v>
      </c>
      <c r="AA155" s="30">
        <f>+AB129</f>
        <v>122</v>
      </c>
      <c r="AB155" s="52" t="str">
        <f t="shared" si="17"/>
        <v>-137</v>
      </c>
      <c r="AC155" s="27">
        <f>COUNTIF(AC$120:AC$135,AC147)</f>
        <v>0</v>
      </c>
      <c r="AF155" s="30">
        <f>+AG129</f>
        <v>122</v>
      </c>
      <c r="AG155" s="52" t="str">
        <f t="shared" si="18"/>
        <v>-137</v>
      </c>
      <c r="AH155" s="27">
        <f>COUNTIF(AH$120:AH$135,AH147)</f>
        <v>0</v>
      </c>
      <c r="AK155" s="30">
        <f>+AL129</f>
        <v>122</v>
      </c>
      <c r="AL155" s="52" t="str">
        <f t="shared" si="19"/>
        <v>-137</v>
      </c>
      <c r="AM155" s="27">
        <f>COUNTIF(AM$120:AM$135,AM147)</f>
        <v>2</v>
      </c>
      <c r="AP155" s="30">
        <f>+AQ129</f>
        <v>122</v>
      </c>
      <c r="AQ155" s="52" t="str">
        <f t="shared" si="20"/>
        <v>-137</v>
      </c>
      <c r="AR155" s="27">
        <f>COUNTIF(AR$120:AR$135,AR147)</f>
        <v>2</v>
      </c>
      <c r="AU155" s="30">
        <f>+AV129</f>
        <v>122</v>
      </c>
      <c r="AV155" s="52" t="str">
        <f t="shared" si="21"/>
        <v>-137</v>
      </c>
      <c r="AW155" s="27">
        <f>COUNTIF(AW$120:AW$135,AW147)</f>
        <v>0</v>
      </c>
      <c r="AZ155" s="30">
        <f>+BA129</f>
        <v>122</v>
      </c>
      <c r="BA155" s="52" t="str">
        <f t="shared" si="22"/>
        <v>-137</v>
      </c>
      <c r="BB155" s="27">
        <f>COUNTIF(BB$120:BB$135,BB147)</f>
        <v>0</v>
      </c>
      <c r="BE155" s="30">
        <f>+BF129</f>
        <v>122</v>
      </c>
      <c r="BF155" s="52" t="str">
        <f t="shared" si="23"/>
        <v>-137</v>
      </c>
      <c r="BG155" s="27">
        <f>COUNTIF(BG$120:BG$135,BG147)</f>
        <v>2</v>
      </c>
    </row>
    <row r="157" spans="2:64">
      <c r="BK157" s="9" t="s">
        <v>8635</v>
      </c>
      <c r="BL157" s="9" t="s">
        <v>8636</v>
      </c>
    </row>
    <row r="158" spans="2:64">
      <c r="C158" s="11" t="s">
        <v>8633</v>
      </c>
      <c r="D158" s="11">
        <f>SUM(D139:D146)</f>
        <v>64</v>
      </c>
      <c r="I158" s="11">
        <f>SUM(I139:I146)</f>
        <v>64</v>
      </c>
      <c r="N158" s="11">
        <f>SUM(N139:N146)</f>
        <v>0</v>
      </c>
      <c r="S158" s="11">
        <f>SUM(S139:S146)</f>
        <v>32</v>
      </c>
      <c r="X158" s="11">
        <f>SUM(X139:X146)</f>
        <v>32</v>
      </c>
      <c r="AC158" s="11">
        <f>SUM(AC139:AC146)</f>
        <v>64</v>
      </c>
      <c r="AH158" s="11">
        <f>SUM(AH139:AH146)</f>
        <v>64</v>
      </c>
      <c r="AM158" s="11">
        <f>SUM(AM139:AM146)</f>
        <v>0</v>
      </c>
      <c r="AR158" s="11">
        <f>SUM(AR139:AR146)</f>
        <v>32</v>
      </c>
      <c r="AW158" s="11">
        <f>SUM(AW139:AW146)</f>
        <v>64</v>
      </c>
      <c r="BB158" s="11">
        <f>SUM(BB139:BB146)</f>
        <v>64</v>
      </c>
      <c r="BG158" s="11">
        <f>SUM(BG139:BG146)</f>
        <v>0</v>
      </c>
      <c r="BJ158" s="9" t="s">
        <v>8637</v>
      </c>
      <c r="BK158" s="9">
        <f>SUM(D158:BG158)</f>
        <v>480</v>
      </c>
      <c r="BL158" s="9">
        <f>+BK158/3</f>
        <v>160</v>
      </c>
    </row>
    <row r="159" spans="2:64">
      <c r="C159" s="11" t="s">
        <v>8634</v>
      </c>
      <c r="D159" s="11">
        <f>SUM(D148:D155)</f>
        <v>0</v>
      </c>
      <c r="I159" s="11">
        <f>SUM(I148:I155)</f>
        <v>0</v>
      </c>
      <c r="N159" s="11">
        <f>SUM(N148:N155)</f>
        <v>16</v>
      </c>
      <c r="S159" s="11">
        <f>SUM(S148:S155)</f>
        <v>8</v>
      </c>
      <c r="X159" s="11">
        <f>SUM(X148:X155)</f>
        <v>8</v>
      </c>
      <c r="AC159" s="11">
        <f>SUM(AC148:AC155)</f>
        <v>0</v>
      </c>
      <c r="AH159" s="11">
        <f>SUM(AH148:AH155)</f>
        <v>0</v>
      </c>
      <c r="AM159" s="11">
        <f>SUM(AM148:AM155)</f>
        <v>16</v>
      </c>
      <c r="AR159" s="11">
        <f>SUM(AR148:AR155)</f>
        <v>8</v>
      </c>
      <c r="AW159" s="11">
        <f>SUM(AW148:AW155)</f>
        <v>0</v>
      </c>
      <c r="BB159" s="11">
        <f>SUM(BB148:BB155)</f>
        <v>0</v>
      </c>
      <c r="BG159" s="11">
        <f>SUM(BG148:BG155)</f>
        <v>16</v>
      </c>
      <c r="BJ159" s="9" t="s">
        <v>8638</v>
      </c>
      <c r="BK159" s="9">
        <f>SUM(D159:BG159)</f>
        <v>72</v>
      </c>
      <c r="BL159" s="9">
        <f>+BK159/3</f>
        <v>24</v>
      </c>
    </row>
  </sheetData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/>
  <dimension ref="A1:BL147"/>
  <sheetViews>
    <sheetView zoomScale="55" zoomScaleNormal="55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D1" s="12"/>
      <c r="I1" s="46">
        <v>43475</v>
      </c>
    </row>
    <row r="2" spans="1:61" ht="15">
      <c r="A2" s="9"/>
      <c r="B2" s="13" t="s">
        <v>8639</v>
      </c>
      <c r="D2" s="14"/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415</v>
      </c>
      <c r="J8" s="23" t="s">
        <v>1025</v>
      </c>
      <c r="K8" s="24"/>
      <c r="L8" s="20">
        <v>1506</v>
      </c>
      <c r="M8" s="21">
        <v>1</v>
      </c>
      <c r="N8" s="22" t="s">
        <v>67</v>
      </c>
      <c r="O8" s="23" t="s">
        <v>76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67</v>
      </c>
      <c r="Y8" s="23" t="s">
        <v>3035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415</v>
      </c>
      <c r="AI8" s="23" t="s">
        <v>2150</v>
      </c>
      <c r="AJ8" s="24"/>
      <c r="AK8" s="20">
        <v>1807</v>
      </c>
      <c r="AL8" s="21">
        <v>1</v>
      </c>
      <c r="AM8" s="22" t="s">
        <v>67</v>
      </c>
      <c r="AN8" s="23" t="s">
        <v>3024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415</v>
      </c>
      <c r="AX8" s="23" t="s">
        <v>1091</v>
      </c>
      <c r="AY8" s="24"/>
      <c r="AZ8" s="20">
        <v>1706</v>
      </c>
      <c r="BA8" s="21">
        <v>1</v>
      </c>
      <c r="BB8" s="22" t="s">
        <v>415</v>
      </c>
      <c r="BC8" s="23" t="s">
        <v>2650</v>
      </c>
      <c r="BD8" s="24"/>
      <c r="BE8" s="20">
        <v>1709</v>
      </c>
      <c r="BF8" s="21">
        <v>1</v>
      </c>
      <c r="BG8" s="22" t="s">
        <v>67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415</v>
      </c>
      <c r="E9" s="29" t="s">
        <v>1049</v>
      </c>
      <c r="G9" s="26">
        <v>1607</v>
      </c>
      <c r="H9" s="27">
        <v>2</v>
      </c>
      <c r="I9" s="28" t="s">
        <v>415</v>
      </c>
      <c r="J9" s="29" t="s">
        <v>1145</v>
      </c>
      <c r="L9" s="26">
        <v>1506</v>
      </c>
      <c r="M9" s="27">
        <v>2</v>
      </c>
      <c r="N9" s="28" t="s">
        <v>67</v>
      </c>
      <c r="O9" s="29" t="s">
        <v>557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67</v>
      </c>
      <c r="Y9" s="29" t="s">
        <v>3123</v>
      </c>
      <c r="AA9" s="26">
        <v>1801</v>
      </c>
      <c r="AB9" s="30">
        <v>2</v>
      </c>
      <c r="AC9" s="28" t="s">
        <v>415</v>
      </c>
      <c r="AD9" s="29" t="s">
        <v>822</v>
      </c>
      <c r="AF9" s="26">
        <v>1804</v>
      </c>
      <c r="AG9" s="27">
        <v>2</v>
      </c>
      <c r="AH9" s="28" t="s">
        <v>415</v>
      </c>
      <c r="AI9" s="29" t="s">
        <v>2168</v>
      </c>
      <c r="AK9" s="26">
        <v>1807</v>
      </c>
      <c r="AL9" s="27">
        <v>2</v>
      </c>
      <c r="AM9" s="28" t="s">
        <v>67</v>
      </c>
      <c r="AN9" s="29" t="s">
        <v>2983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415</v>
      </c>
      <c r="AX9" s="29" t="s">
        <v>1031</v>
      </c>
      <c r="AZ9" s="26">
        <v>1706</v>
      </c>
      <c r="BA9" s="27">
        <v>2</v>
      </c>
      <c r="BB9" s="28" t="s">
        <v>415</v>
      </c>
      <c r="BC9" s="29" t="s">
        <v>822</v>
      </c>
      <c r="BE9" s="26">
        <v>1709</v>
      </c>
      <c r="BF9" s="27">
        <v>2</v>
      </c>
      <c r="BG9" s="28" t="s">
        <v>67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415</v>
      </c>
      <c r="J10" s="29" t="s">
        <v>1079</v>
      </c>
      <c r="L10" s="26">
        <v>1506</v>
      </c>
      <c r="M10" s="27">
        <v>3</v>
      </c>
      <c r="N10" s="28" t="s">
        <v>67</v>
      </c>
      <c r="O10" s="29" t="s">
        <v>100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67</v>
      </c>
      <c r="Y10" s="29" t="s">
        <v>3203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415</v>
      </c>
      <c r="AI10" s="29" t="s">
        <v>2144</v>
      </c>
      <c r="AK10" s="26">
        <v>1807</v>
      </c>
      <c r="AL10" s="27">
        <v>3</v>
      </c>
      <c r="AM10" s="28" t="s">
        <v>67</v>
      </c>
      <c r="AN10" s="29" t="s">
        <v>3193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415</v>
      </c>
      <c r="AX10" s="29" t="s">
        <v>1282</v>
      </c>
      <c r="AZ10" s="26">
        <v>1706</v>
      </c>
      <c r="BA10" s="27">
        <v>3</v>
      </c>
      <c r="BB10" s="28" t="s">
        <v>415</v>
      </c>
      <c r="BC10" s="29" t="s">
        <v>2684</v>
      </c>
      <c r="BE10" s="26">
        <v>1709</v>
      </c>
      <c r="BF10" s="27">
        <v>3</v>
      </c>
      <c r="BG10" s="28" t="s">
        <v>67</v>
      </c>
      <c r="BH10" s="29" t="s">
        <v>528</v>
      </c>
    </row>
    <row r="11" spans="1:61">
      <c r="A11" s="9"/>
      <c r="B11" s="26">
        <v>1604</v>
      </c>
      <c r="C11" s="30">
        <v>4</v>
      </c>
      <c r="D11" s="28" t="s">
        <v>415</v>
      </c>
      <c r="E11" s="29" t="s">
        <v>849</v>
      </c>
      <c r="G11" s="26">
        <v>1607</v>
      </c>
      <c r="H11" s="27">
        <v>4</v>
      </c>
      <c r="I11" s="28" t="s">
        <v>415</v>
      </c>
      <c r="J11" s="29" t="s">
        <v>1085</v>
      </c>
      <c r="L11" s="26">
        <v>1506</v>
      </c>
      <c r="M11" s="27">
        <v>4</v>
      </c>
      <c r="N11" s="28" t="s">
        <v>67</v>
      </c>
      <c r="O11" s="29" t="s">
        <v>566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67</v>
      </c>
      <c r="Y11" s="29" t="s">
        <v>2949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415</v>
      </c>
      <c r="AI11" s="29" t="s">
        <v>2174</v>
      </c>
      <c r="AK11" s="26">
        <v>1807</v>
      </c>
      <c r="AL11" s="27">
        <v>4</v>
      </c>
      <c r="AM11" s="28" t="s">
        <v>67</v>
      </c>
      <c r="AN11" s="29" t="s">
        <v>3153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415</v>
      </c>
      <c r="AX11" s="29" t="s">
        <v>1188</v>
      </c>
      <c r="AZ11" s="26">
        <v>1706</v>
      </c>
      <c r="BA11" s="27">
        <v>4</v>
      </c>
      <c r="BB11" s="28" t="s">
        <v>415</v>
      </c>
      <c r="BC11" s="29" t="s">
        <v>2624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415</v>
      </c>
      <c r="E12" s="29" t="s">
        <v>1061</v>
      </c>
      <c r="G12" s="26">
        <v>1607</v>
      </c>
      <c r="H12" s="27">
        <v>5</v>
      </c>
      <c r="I12" s="28" t="s">
        <v>415</v>
      </c>
      <c r="J12" s="29" t="s">
        <v>1482</v>
      </c>
      <c r="L12" s="26">
        <v>1506</v>
      </c>
      <c r="M12" s="27">
        <v>5</v>
      </c>
      <c r="N12" s="28" t="s">
        <v>67</v>
      </c>
      <c r="O12" s="29" t="s">
        <v>2616</v>
      </c>
      <c r="Q12" s="26">
        <v>1509</v>
      </c>
      <c r="R12" s="30">
        <v>5</v>
      </c>
      <c r="S12" s="28" t="s">
        <v>415</v>
      </c>
      <c r="T12" s="29" t="s">
        <v>2236</v>
      </c>
      <c r="V12" s="26">
        <v>1503</v>
      </c>
      <c r="W12" s="30">
        <v>5</v>
      </c>
      <c r="X12" s="28" t="s">
        <v>67</v>
      </c>
      <c r="Y12" s="29" t="s">
        <v>3068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415</v>
      </c>
      <c r="AI12" s="29" t="s">
        <v>2376</v>
      </c>
      <c r="AK12" s="26">
        <v>1807</v>
      </c>
      <c r="AL12" s="27">
        <v>5</v>
      </c>
      <c r="AM12" s="28" t="s">
        <v>67</v>
      </c>
      <c r="AN12" s="29" t="s">
        <v>2185</v>
      </c>
      <c r="AP12" s="26">
        <v>1601</v>
      </c>
      <c r="AQ12" s="27">
        <v>5</v>
      </c>
      <c r="AR12" s="28" t="s">
        <v>415</v>
      </c>
      <c r="AS12" s="29" t="s">
        <v>2187</v>
      </c>
      <c r="AU12" s="26">
        <v>1703</v>
      </c>
      <c r="AV12" s="30">
        <v>5</v>
      </c>
      <c r="AW12" s="28" t="s">
        <v>415</v>
      </c>
      <c r="AX12" s="29" t="s">
        <v>1482</v>
      </c>
      <c r="AZ12" s="26">
        <v>1706</v>
      </c>
      <c r="BA12" s="27">
        <v>5</v>
      </c>
      <c r="BB12" s="28" t="s">
        <v>415</v>
      </c>
      <c r="BC12" s="29" t="s">
        <v>1575</v>
      </c>
      <c r="BE12" s="26">
        <v>1709</v>
      </c>
      <c r="BF12" s="27">
        <v>5</v>
      </c>
      <c r="BG12" s="28" t="s">
        <v>67</v>
      </c>
      <c r="BH12" s="29" t="s">
        <v>474</v>
      </c>
    </row>
    <row r="13" spans="1:61">
      <c r="A13" s="9"/>
      <c r="B13" s="26">
        <v>1604</v>
      </c>
      <c r="C13" s="30">
        <v>6</v>
      </c>
      <c r="D13" s="28" t="s">
        <v>415</v>
      </c>
      <c r="E13" s="29" t="s">
        <v>1587</v>
      </c>
      <c r="G13" s="26">
        <v>1607</v>
      </c>
      <c r="H13" s="27">
        <v>6</v>
      </c>
      <c r="I13" s="28" t="s">
        <v>415</v>
      </c>
      <c r="J13" s="29" t="s">
        <v>2299</v>
      </c>
      <c r="L13" s="26">
        <v>1506</v>
      </c>
      <c r="M13" s="27">
        <v>6</v>
      </c>
      <c r="N13" s="28" t="s">
        <v>67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67</v>
      </c>
      <c r="Y13" s="29" t="s">
        <v>3231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415</v>
      </c>
      <c r="AI13" s="29" t="s">
        <v>2211</v>
      </c>
      <c r="AK13" s="26">
        <v>1807</v>
      </c>
      <c r="AL13" s="27">
        <v>6</v>
      </c>
      <c r="AM13" s="28" t="s">
        <v>67</v>
      </c>
      <c r="AN13" s="29" t="s">
        <v>2856</v>
      </c>
      <c r="AP13" s="26">
        <v>1601</v>
      </c>
      <c r="AQ13" s="27">
        <v>6</v>
      </c>
      <c r="AR13" s="28" t="s">
        <v>415</v>
      </c>
      <c r="AS13" s="29" t="s">
        <v>2180</v>
      </c>
      <c r="AU13" s="26">
        <v>1703</v>
      </c>
      <c r="AV13" s="30">
        <v>6</v>
      </c>
      <c r="AW13" s="28" t="s">
        <v>415</v>
      </c>
      <c r="AX13" s="29" t="s">
        <v>1270</v>
      </c>
      <c r="AZ13" s="26">
        <v>1706</v>
      </c>
      <c r="BA13" s="27">
        <v>6</v>
      </c>
      <c r="BB13" s="28" t="s">
        <v>415</v>
      </c>
      <c r="BC13" s="29" t="s">
        <v>868</v>
      </c>
      <c r="BE13" s="26">
        <v>1709</v>
      </c>
      <c r="BF13" s="27">
        <v>6</v>
      </c>
      <c r="BG13" s="28" t="s">
        <v>67</v>
      </c>
      <c r="BH13" s="29" t="s">
        <v>180</v>
      </c>
    </row>
    <row r="14" spans="1:61">
      <c r="A14" s="9"/>
      <c r="B14" s="26">
        <v>1604</v>
      </c>
      <c r="C14" s="30">
        <v>7</v>
      </c>
      <c r="D14" s="28" t="s">
        <v>415</v>
      </c>
      <c r="E14" s="29" t="s">
        <v>1007</v>
      </c>
      <c r="G14" s="26">
        <v>1607</v>
      </c>
      <c r="H14" s="27">
        <v>7</v>
      </c>
      <c r="I14" s="28" t="s">
        <v>415</v>
      </c>
      <c r="J14" s="29" t="s">
        <v>1270</v>
      </c>
      <c r="L14" s="26">
        <v>1506</v>
      </c>
      <c r="M14" s="27">
        <v>7</v>
      </c>
      <c r="N14" s="28" t="s">
        <v>67</v>
      </c>
      <c r="O14" s="29" t="s">
        <v>2914</v>
      </c>
      <c r="Q14" s="26">
        <v>1509</v>
      </c>
      <c r="R14" s="30">
        <v>7</v>
      </c>
      <c r="S14" s="28" t="s">
        <v>415</v>
      </c>
      <c r="T14" s="29" t="s">
        <v>2260</v>
      </c>
      <c r="V14" s="26">
        <v>1503</v>
      </c>
      <c r="W14" s="30">
        <v>7</v>
      </c>
      <c r="X14" s="28" t="s">
        <v>67</v>
      </c>
      <c r="Y14" s="29" t="s">
        <v>572</v>
      </c>
      <c r="AA14" s="26">
        <v>1801</v>
      </c>
      <c r="AB14" s="30">
        <v>7</v>
      </c>
      <c r="AC14" s="28" t="s">
        <v>415</v>
      </c>
      <c r="AD14" s="29" t="s">
        <v>2396</v>
      </c>
      <c r="AF14" s="26">
        <v>1804</v>
      </c>
      <c r="AG14" s="27">
        <v>7</v>
      </c>
      <c r="AH14" s="28" t="s">
        <v>415</v>
      </c>
      <c r="AI14" s="29" t="s">
        <v>2473</v>
      </c>
      <c r="AK14" s="26">
        <v>1807</v>
      </c>
      <c r="AL14" s="27">
        <v>7</v>
      </c>
      <c r="AM14" s="28" t="s">
        <v>67</v>
      </c>
      <c r="AN14" s="29" t="s">
        <v>2828</v>
      </c>
      <c r="AP14" s="26">
        <v>1601</v>
      </c>
      <c r="AQ14" s="27">
        <v>7</v>
      </c>
      <c r="AR14" s="28" t="s">
        <v>415</v>
      </c>
      <c r="AS14" s="29" t="s">
        <v>1863</v>
      </c>
      <c r="AU14" s="26">
        <v>1703</v>
      </c>
      <c r="AV14" s="30">
        <v>7</v>
      </c>
      <c r="AW14" s="28" t="s">
        <v>415</v>
      </c>
      <c r="AX14" s="29" t="s">
        <v>1642</v>
      </c>
      <c r="AZ14" s="26">
        <v>1706</v>
      </c>
      <c r="BA14" s="27">
        <v>7</v>
      </c>
      <c r="BB14" s="28" t="s">
        <v>415</v>
      </c>
      <c r="BC14" s="29" t="s">
        <v>1544</v>
      </c>
      <c r="BE14" s="26">
        <v>1709</v>
      </c>
      <c r="BF14" s="27">
        <v>7</v>
      </c>
      <c r="BG14" s="28" t="s">
        <v>67</v>
      </c>
      <c r="BH14" s="29" t="s">
        <v>468</v>
      </c>
    </row>
    <row r="15" spans="1:61">
      <c r="A15" s="9"/>
      <c r="B15" s="26">
        <v>1604</v>
      </c>
      <c r="C15" s="30">
        <v>8</v>
      </c>
      <c r="D15" s="28" t="s">
        <v>415</v>
      </c>
      <c r="E15" s="29" t="s">
        <v>1557</v>
      </c>
      <c r="G15" s="26">
        <v>1607</v>
      </c>
      <c r="H15" s="27">
        <v>8</v>
      </c>
      <c r="I15" s="28" t="s">
        <v>415</v>
      </c>
      <c r="J15" s="29" t="s">
        <v>10</v>
      </c>
      <c r="L15" s="26">
        <v>1506</v>
      </c>
      <c r="M15" s="27">
        <v>8</v>
      </c>
      <c r="N15" s="28" t="s">
        <v>67</v>
      </c>
      <c r="O15" s="29" t="s">
        <v>272</v>
      </c>
      <c r="Q15" s="26">
        <v>1509</v>
      </c>
      <c r="R15" s="30">
        <v>8</v>
      </c>
      <c r="S15" s="28" t="s">
        <v>415</v>
      </c>
      <c r="T15" s="29" t="s">
        <v>2479</v>
      </c>
      <c r="V15" s="26">
        <v>1503</v>
      </c>
      <c r="W15" s="30">
        <v>8</v>
      </c>
      <c r="X15" s="28" t="s">
        <v>67</v>
      </c>
      <c r="Y15" s="29" t="s">
        <v>193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415</v>
      </c>
      <c r="AI15" s="29" t="s">
        <v>2193</v>
      </c>
      <c r="AK15" s="26">
        <v>1807</v>
      </c>
      <c r="AL15" s="27">
        <v>8</v>
      </c>
      <c r="AM15" s="28" t="s">
        <v>67</v>
      </c>
      <c r="AN15" s="29" t="s">
        <v>2892</v>
      </c>
      <c r="AP15" s="26">
        <v>1601</v>
      </c>
      <c r="AQ15" s="27">
        <v>8</v>
      </c>
      <c r="AR15" s="28" t="s">
        <v>415</v>
      </c>
      <c r="AS15" s="29" t="s">
        <v>1875</v>
      </c>
      <c r="AU15" s="26">
        <v>1703</v>
      </c>
      <c r="AV15" s="30">
        <v>8</v>
      </c>
      <c r="AW15" s="28" t="s">
        <v>415</v>
      </c>
      <c r="AX15" s="29" t="s">
        <v>1667</v>
      </c>
      <c r="AZ15" s="26">
        <v>1706</v>
      </c>
      <c r="BA15" s="27">
        <v>8</v>
      </c>
      <c r="BB15" s="28" t="s">
        <v>415</v>
      </c>
      <c r="BC15" s="29" t="s">
        <v>1007</v>
      </c>
      <c r="BE15" s="26">
        <v>1709</v>
      </c>
      <c r="BF15" s="27">
        <v>8</v>
      </c>
      <c r="BG15" s="28" t="s">
        <v>67</v>
      </c>
      <c r="BH15" s="29" t="s">
        <v>3443</v>
      </c>
    </row>
    <row r="16" spans="1:61">
      <c r="A16" s="9"/>
      <c r="B16" s="26">
        <v>1604</v>
      </c>
      <c r="C16" s="30">
        <v>9</v>
      </c>
      <c r="D16" s="28" t="s">
        <v>415</v>
      </c>
      <c r="E16" s="29" t="s">
        <v>1949</v>
      </c>
      <c r="G16" s="26">
        <v>1607</v>
      </c>
      <c r="H16" s="27">
        <v>9</v>
      </c>
      <c r="I16" s="28" t="s">
        <v>415</v>
      </c>
      <c r="J16" s="29" t="s">
        <v>1685</v>
      </c>
      <c r="L16" s="26">
        <v>1506</v>
      </c>
      <c r="M16" s="27">
        <v>9</v>
      </c>
      <c r="N16" s="28" t="s">
        <v>67</v>
      </c>
      <c r="O16" s="29" t="s">
        <v>3443</v>
      </c>
      <c r="Q16" s="26">
        <v>1509</v>
      </c>
      <c r="R16" s="30">
        <v>9</v>
      </c>
      <c r="S16" s="28" t="s">
        <v>415</v>
      </c>
      <c r="T16" s="29" t="s">
        <v>2272</v>
      </c>
      <c r="V16" s="26">
        <v>1503</v>
      </c>
      <c r="W16" s="30">
        <v>9</v>
      </c>
      <c r="X16" s="28" t="s">
        <v>67</v>
      </c>
      <c r="Y16" s="29" t="s">
        <v>223</v>
      </c>
      <c r="AA16" s="26">
        <v>1801</v>
      </c>
      <c r="AB16" s="30">
        <v>9</v>
      </c>
      <c r="AC16" s="28" t="s">
        <v>415</v>
      </c>
      <c r="AD16" s="29" t="s">
        <v>2285</v>
      </c>
      <c r="AF16" s="26">
        <v>1804</v>
      </c>
      <c r="AG16" s="27">
        <v>9</v>
      </c>
      <c r="AH16" s="28" t="s">
        <v>415</v>
      </c>
      <c r="AI16" s="29" t="s">
        <v>1163</v>
      </c>
      <c r="AK16" s="26">
        <v>1807</v>
      </c>
      <c r="AL16" s="27">
        <v>9</v>
      </c>
      <c r="AM16" s="28" t="s">
        <v>67</v>
      </c>
      <c r="AN16" s="29" t="s">
        <v>3183</v>
      </c>
      <c r="AP16" s="26">
        <v>1601</v>
      </c>
      <c r="AQ16" s="27">
        <v>9</v>
      </c>
      <c r="AR16" s="28" t="s">
        <v>415</v>
      </c>
      <c r="AS16" s="29" t="s">
        <v>2431</v>
      </c>
      <c r="AU16" s="26">
        <v>1703</v>
      </c>
      <c r="AV16" s="30">
        <v>9</v>
      </c>
      <c r="AW16" s="28" t="s">
        <v>415</v>
      </c>
      <c r="AX16" s="29" t="s">
        <v>1673</v>
      </c>
      <c r="AZ16" s="26">
        <v>1706</v>
      </c>
      <c r="BA16" s="27">
        <v>9</v>
      </c>
      <c r="BB16" s="28" t="s">
        <v>415</v>
      </c>
      <c r="BC16" s="29" t="s">
        <v>1949</v>
      </c>
      <c r="BE16" s="26">
        <v>1709</v>
      </c>
      <c r="BF16" s="27">
        <v>9</v>
      </c>
      <c r="BG16" s="28" t="s">
        <v>67</v>
      </c>
      <c r="BH16" s="29" t="s">
        <v>205</v>
      </c>
    </row>
    <row r="17" spans="1:61">
      <c r="A17" s="9"/>
      <c r="B17" s="26">
        <v>1604</v>
      </c>
      <c r="C17" s="30">
        <v>10</v>
      </c>
      <c r="D17" s="28" t="s">
        <v>415</v>
      </c>
      <c r="E17" s="29" t="s">
        <v>1973</v>
      </c>
      <c r="G17" s="26">
        <v>1607</v>
      </c>
      <c r="H17" s="27">
        <v>10</v>
      </c>
      <c r="I17" s="28" t="s">
        <v>415</v>
      </c>
      <c r="J17" s="29" t="s">
        <v>1655</v>
      </c>
      <c r="L17" s="26">
        <v>1506</v>
      </c>
      <c r="M17" s="27">
        <v>10</v>
      </c>
      <c r="N17" s="28" t="s">
        <v>67</v>
      </c>
      <c r="O17" s="29" t="s">
        <v>248</v>
      </c>
      <c r="Q17" s="26">
        <v>1509</v>
      </c>
      <c r="R17" s="30">
        <v>10</v>
      </c>
      <c r="S17" s="28" t="s">
        <v>415</v>
      </c>
      <c r="T17" s="29" t="s">
        <v>2383</v>
      </c>
      <c r="V17" s="26">
        <v>1503</v>
      </c>
      <c r="W17" s="30">
        <v>10</v>
      </c>
      <c r="X17" s="28" t="s">
        <v>67</v>
      </c>
      <c r="Y17" s="29" t="s">
        <v>217</v>
      </c>
      <c r="AA17" s="26">
        <v>1801</v>
      </c>
      <c r="AB17" s="30">
        <v>10</v>
      </c>
      <c r="AC17" s="28" t="s">
        <v>415</v>
      </c>
      <c r="AD17" s="29" t="s">
        <v>1007</v>
      </c>
      <c r="AF17" s="26">
        <v>1804</v>
      </c>
      <c r="AG17" s="27">
        <v>10</v>
      </c>
      <c r="AH17" s="28" t="s">
        <v>415</v>
      </c>
      <c r="AI17" s="29" t="s">
        <v>1416</v>
      </c>
      <c r="AK17" s="26">
        <v>1807</v>
      </c>
      <c r="AL17" s="27">
        <v>10</v>
      </c>
      <c r="AM17" s="28" t="s">
        <v>67</v>
      </c>
      <c r="AN17" s="29" t="s">
        <v>2907</v>
      </c>
      <c r="AP17" s="26">
        <v>1601</v>
      </c>
      <c r="AQ17" s="27">
        <v>10</v>
      </c>
      <c r="AR17" s="28" t="s">
        <v>415</v>
      </c>
      <c r="AS17" s="29" t="s">
        <v>1845</v>
      </c>
      <c r="AU17" s="26">
        <v>1703</v>
      </c>
      <c r="AV17" s="30">
        <v>10</v>
      </c>
      <c r="AW17" s="28" t="s">
        <v>415</v>
      </c>
      <c r="AX17" s="29" t="s">
        <v>1649</v>
      </c>
      <c r="AZ17" s="26">
        <v>1706</v>
      </c>
      <c r="BA17" s="27">
        <v>10</v>
      </c>
      <c r="BB17" s="28" t="s">
        <v>415</v>
      </c>
      <c r="BC17" s="29" t="s">
        <v>1973</v>
      </c>
      <c r="BE17" s="26">
        <v>1709</v>
      </c>
      <c r="BF17" s="27">
        <v>10</v>
      </c>
      <c r="BG17" s="28" t="s">
        <v>67</v>
      </c>
      <c r="BH17" s="29" t="s">
        <v>447</v>
      </c>
    </row>
    <row r="18" spans="1:61">
      <c r="A18" s="9"/>
      <c r="B18" s="26">
        <v>1604</v>
      </c>
      <c r="C18" s="30">
        <v>11</v>
      </c>
      <c r="D18" s="28" t="s">
        <v>415</v>
      </c>
      <c r="E18" s="29" t="s">
        <v>1551</v>
      </c>
      <c r="G18" s="26">
        <v>1607</v>
      </c>
      <c r="H18" s="27">
        <v>11</v>
      </c>
      <c r="I18" s="28" t="s">
        <v>415</v>
      </c>
      <c r="J18" s="29" t="s">
        <v>2101</v>
      </c>
      <c r="L18" s="26">
        <v>1506</v>
      </c>
      <c r="M18" s="27">
        <v>11</v>
      </c>
      <c r="N18" s="28" t="s">
        <v>67</v>
      </c>
      <c r="O18" s="29" t="s">
        <v>2972</v>
      </c>
      <c r="Q18" s="26">
        <v>1509</v>
      </c>
      <c r="R18" s="30">
        <v>11</v>
      </c>
      <c r="S18" s="28" t="s">
        <v>415</v>
      </c>
      <c r="T18" s="29" t="s">
        <v>2266</v>
      </c>
      <c r="V18" s="26">
        <v>1503</v>
      </c>
      <c r="W18" s="30">
        <v>11</v>
      </c>
      <c r="X18" s="28" t="s">
        <v>67</v>
      </c>
      <c r="Y18" s="29" t="s">
        <v>2801</v>
      </c>
      <c r="AA18" s="26">
        <v>1801</v>
      </c>
      <c r="AB18" s="30">
        <v>11</v>
      </c>
      <c r="AC18" s="28" t="s">
        <v>415</v>
      </c>
      <c r="AD18" s="29" t="s">
        <v>2065</v>
      </c>
      <c r="AF18" s="26">
        <v>1804</v>
      </c>
      <c r="AG18" s="27">
        <v>11</v>
      </c>
      <c r="AH18" s="28" t="s">
        <v>415</v>
      </c>
      <c r="AI18" s="29" t="s">
        <v>1374</v>
      </c>
      <c r="AK18" s="26">
        <v>1807</v>
      </c>
      <c r="AL18" s="27">
        <v>11</v>
      </c>
      <c r="AM18" s="28" t="s">
        <v>67</v>
      </c>
      <c r="AN18" s="29" t="s">
        <v>3014</v>
      </c>
      <c r="AP18" s="26">
        <v>1601</v>
      </c>
      <c r="AQ18" s="27">
        <v>11</v>
      </c>
      <c r="AR18" s="28" t="s">
        <v>415</v>
      </c>
      <c r="AS18" s="29" t="s">
        <v>2327</v>
      </c>
      <c r="AU18" s="26">
        <v>1703</v>
      </c>
      <c r="AV18" s="30">
        <v>11</v>
      </c>
      <c r="AW18" s="28" t="s">
        <v>415</v>
      </c>
      <c r="AX18" s="29" t="s">
        <v>2101</v>
      </c>
      <c r="AZ18" s="26">
        <v>1706</v>
      </c>
      <c r="BA18" s="27">
        <v>11</v>
      </c>
      <c r="BB18" s="28" t="s">
        <v>415</v>
      </c>
      <c r="BC18" s="29" t="s">
        <v>1551</v>
      </c>
      <c r="BE18" s="26">
        <v>1709</v>
      </c>
      <c r="BF18" s="27">
        <v>11</v>
      </c>
      <c r="BG18" s="28" t="s">
        <v>67</v>
      </c>
      <c r="BH18" s="29" t="s">
        <v>229</v>
      </c>
    </row>
    <row r="19" spans="1:61">
      <c r="A19" s="9"/>
      <c r="B19" s="26">
        <v>1604</v>
      </c>
      <c r="C19" s="30">
        <v>12</v>
      </c>
      <c r="D19" s="28" t="s">
        <v>415</v>
      </c>
      <c r="E19" s="29" t="s">
        <v>1581</v>
      </c>
      <c r="G19" s="26">
        <v>1607</v>
      </c>
      <c r="H19" s="27">
        <v>12</v>
      </c>
      <c r="I19" s="28" t="s">
        <v>415</v>
      </c>
      <c r="J19" s="29" t="s">
        <v>2119</v>
      </c>
      <c r="L19" s="26">
        <v>1506</v>
      </c>
      <c r="M19" s="27">
        <v>12</v>
      </c>
      <c r="N19" s="28" t="s">
        <v>67</v>
      </c>
      <c r="O19" s="29" t="s">
        <v>747</v>
      </c>
      <c r="Q19" s="26">
        <v>1509</v>
      </c>
      <c r="R19" s="30">
        <v>12</v>
      </c>
      <c r="S19" s="28" t="s">
        <v>415</v>
      </c>
      <c r="T19" s="29" t="s">
        <v>425</v>
      </c>
      <c r="V19" s="26">
        <v>1503</v>
      </c>
      <c r="W19" s="30">
        <v>12</v>
      </c>
      <c r="X19" s="28" t="s">
        <v>67</v>
      </c>
      <c r="Y19" s="29" t="s">
        <v>650</v>
      </c>
      <c r="AA19" s="26">
        <v>1801</v>
      </c>
      <c r="AB19" s="30">
        <v>12</v>
      </c>
      <c r="AC19" s="28" t="s">
        <v>415</v>
      </c>
      <c r="AD19" s="29" t="s">
        <v>2047</v>
      </c>
      <c r="AF19" s="26">
        <v>1804</v>
      </c>
      <c r="AG19" s="27">
        <v>12</v>
      </c>
      <c r="AH19" s="28" t="s">
        <v>415</v>
      </c>
      <c r="AI19" s="29" t="s">
        <v>1440</v>
      </c>
      <c r="AK19" s="26">
        <v>1807</v>
      </c>
      <c r="AL19" s="27">
        <v>12</v>
      </c>
      <c r="AM19" s="28" t="s">
        <v>67</v>
      </c>
      <c r="AN19" s="29" t="s">
        <v>2728</v>
      </c>
      <c r="AP19" s="26">
        <v>1601</v>
      </c>
      <c r="AQ19" s="27">
        <v>12</v>
      </c>
      <c r="AR19" s="28" t="s">
        <v>415</v>
      </c>
      <c r="AS19" s="29" t="s">
        <v>1857</v>
      </c>
      <c r="AU19" s="26">
        <v>1703</v>
      </c>
      <c r="AV19" s="30">
        <v>12</v>
      </c>
      <c r="AW19" s="28" t="s">
        <v>415</v>
      </c>
      <c r="AX19" s="29" t="s">
        <v>2119</v>
      </c>
      <c r="AZ19" s="26">
        <v>1706</v>
      </c>
      <c r="BA19" s="27">
        <v>12</v>
      </c>
      <c r="BB19" s="28" t="s">
        <v>415</v>
      </c>
      <c r="BC19" s="29" t="s">
        <v>1581</v>
      </c>
      <c r="BE19" s="26">
        <v>1709</v>
      </c>
      <c r="BF19" s="27">
        <v>12</v>
      </c>
      <c r="BG19" s="28" t="s">
        <v>67</v>
      </c>
      <c r="BH19" s="29" t="s">
        <v>223</v>
      </c>
    </row>
    <row r="20" spans="1:61">
      <c r="A20" s="9"/>
      <c r="B20" s="26">
        <v>1604</v>
      </c>
      <c r="C20" s="30">
        <v>13</v>
      </c>
      <c r="D20" s="28" t="s">
        <v>415</v>
      </c>
      <c r="E20" s="29" t="s">
        <v>1569</v>
      </c>
      <c r="G20" s="26">
        <v>1607</v>
      </c>
      <c r="H20" s="27">
        <v>13</v>
      </c>
      <c r="I20" s="28" t="s">
        <v>415</v>
      </c>
      <c r="J20" s="29" t="s">
        <v>1985</v>
      </c>
      <c r="L20" s="26">
        <v>1506</v>
      </c>
      <c r="M20" s="27">
        <v>13</v>
      </c>
      <c r="N20" s="28" t="s">
        <v>67</v>
      </c>
      <c r="O20" s="29" t="s">
        <v>3143</v>
      </c>
      <c r="Q20" s="26">
        <v>1509</v>
      </c>
      <c r="R20" s="30">
        <v>13</v>
      </c>
      <c r="S20" s="28" t="s">
        <v>415</v>
      </c>
      <c r="T20" s="29" t="s">
        <v>2248</v>
      </c>
      <c r="V20" s="26">
        <v>1503</v>
      </c>
      <c r="W20" s="30">
        <v>13</v>
      </c>
      <c r="X20" s="28" t="s">
        <v>67</v>
      </c>
      <c r="Y20" s="29" t="s">
        <v>2877</v>
      </c>
      <c r="AA20" s="26">
        <v>1801</v>
      </c>
      <c r="AB20" s="30">
        <v>13</v>
      </c>
      <c r="AC20" s="28" t="s">
        <v>415</v>
      </c>
      <c r="AD20" s="29" t="s">
        <v>1992</v>
      </c>
      <c r="AF20" s="26">
        <v>1804</v>
      </c>
      <c r="AG20" s="27">
        <v>13</v>
      </c>
      <c r="AH20" s="28" t="s">
        <v>415</v>
      </c>
      <c r="AI20" s="29" t="s">
        <v>1428</v>
      </c>
      <c r="AK20" s="26">
        <v>1807</v>
      </c>
      <c r="AL20" s="27">
        <v>13</v>
      </c>
      <c r="AM20" s="28" t="s">
        <v>67</v>
      </c>
      <c r="AN20" s="29" t="s">
        <v>314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415</v>
      </c>
      <c r="AX20" s="29" t="s">
        <v>1985</v>
      </c>
      <c r="AZ20" s="26">
        <v>1706</v>
      </c>
      <c r="BA20" s="27">
        <v>13</v>
      </c>
      <c r="BB20" s="28" t="s">
        <v>415</v>
      </c>
      <c r="BC20" s="29" t="s">
        <v>1569</v>
      </c>
      <c r="BE20" s="26">
        <v>1709</v>
      </c>
      <c r="BF20" s="27">
        <v>13</v>
      </c>
      <c r="BG20" s="28" t="s">
        <v>67</v>
      </c>
      <c r="BH20" s="29" t="s">
        <v>3267</v>
      </c>
    </row>
    <row r="21" spans="1:61">
      <c r="A21" s="9"/>
      <c r="B21" s="26">
        <v>1604</v>
      </c>
      <c r="C21" s="30">
        <v>14</v>
      </c>
      <c r="D21" s="28" t="s">
        <v>415</v>
      </c>
      <c r="E21" s="29" t="s">
        <v>1563</v>
      </c>
      <c r="G21" s="26">
        <v>1607</v>
      </c>
      <c r="H21" s="27">
        <v>14</v>
      </c>
      <c r="I21" s="28" t="s">
        <v>415</v>
      </c>
      <c r="J21" s="29" t="s">
        <v>2016</v>
      </c>
      <c r="L21" s="26">
        <v>1506</v>
      </c>
      <c r="M21" s="27">
        <v>14</v>
      </c>
      <c r="N21" s="28" t="s">
        <v>67</v>
      </c>
      <c r="O21" s="29" t="s">
        <v>782</v>
      </c>
      <c r="Q21" s="26">
        <v>1509</v>
      </c>
      <c r="R21" s="30">
        <v>14</v>
      </c>
      <c r="S21" s="28" t="s">
        <v>415</v>
      </c>
      <c r="T21" s="29" t="s">
        <v>409</v>
      </c>
      <c r="V21" s="26">
        <v>1503</v>
      </c>
      <c r="W21" s="30">
        <v>14</v>
      </c>
      <c r="X21" s="28" t="s">
        <v>67</v>
      </c>
      <c r="Y21" s="29" t="s">
        <v>642</v>
      </c>
      <c r="AA21" s="26">
        <v>1801</v>
      </c>
      <c r="AB21" s="30">
        <v>14</v>
      </c>
      <c r="AC21" s="28" t="s">
        <v>415</v>
      </c>
      <c r="AD21" s="29" t="s">
        <v>2071</v>
      </c>
      <c r="AF21" s="26">
        <v>1804</v>
      </c>
      <c r="AG21" s="27">
        <v>14</v>
      </c>
      <c r="AH21" s="28" t="s">
        <v>415</v>
      </c>
      <c r="AI21" s="29" t="s">
        <v>1410</v>
      </c>
      <c r="AK21" s="26">
        <v>1807</v>
      </c>
      <c r="AL21" s="27">
        <v>14</v>
      </c>
      <c r="AM21" s="28" t="s">
        <v>67</v>
      </c>
      <c r="AN21" s="29" t="s">
        <v>2720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415</v>
      </c>
      <c r="AX21" s="29" t="s">
        <v>2016</v>
      </c>
      <c r="AZ21" s="26">
        <v>1706</v>
      </c>
      <c r="BA21" s="27">
        <v>14</v>
      </c>
      <c r="BB21" s="28" t="s">
        <v>415</v>
      </c>
      <c r="BC21" s="29" t="s">
        <v>1563</v>
      </c>
      <c r="BE21" s="26">
        <v>1709</v>
      </c>
      <c r="BF21" s="27">
        <v>14</v>
      </c>
      <c r="BG21" s="28" t="s">
        <v>67</v>
      </c>
      <c r="BH21" s="29" t="s">
        <v>199</v>
      </c>
    </row>
    <row r="22" spans="1:61">
      <c r="A22" s="9"/>
      <c r="B22" s="26">
        <v>1604</v>
      </c>
      <c r="C22" s="30">
        <v>15</v>
      </c>
      <c r="D22" s="28" t="s">
        <v>415</v>
      </c>
      <c r="E22" s="29" t="s">
        <v>1332</v>
      </c>
      <c r="G22" s="26">
        <v>1607</v>
      </c>
      <c r="H22" s="27">
        <v>15</v>
      </c>
      <c r="I22" s="28" t="s">
        <v>415</v>
      </c>
      <c r="J22" s="29" t="s">
        <v>1488</v>
      </c>
      <c r="L22" s="26">
        <v>1506</v>
      </c>
      <c r="M22" s="27">
        <v>15</v>
      </c>
      <c r="N22" s="28" t="s">
        <v>67</v>
      </c>
      <c r="O22" s="29" t="s">
        <v>692</v>
      </c>
      <c r="Q22" s="26">
        <v>1509</v>
      </c>
      <c r="R22" s="30">
        <v>15</v>
      </c>
      <c r="S22" s="28" t="s">
        <v>415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415</v>
      </c>
      <c r="AD22" s="29" t="s">
        <v>2010</v>
      </c>
      <c r="AF22" s="26">
        <v>1804</v>
      </c>
      <c r="AG22" s="27">
        <v>15</v>
      </c>
      <c r="AH22" s="28" t="s">
        <v>415</v>
      </c>
      <c r="AI22" s="29" t="s">
        <v>1079</v>
      </c>
      <c r="AK22" s="26">
        <v>1807</v>
      </c>
      <c r="AL22" s="27">
        <v>15</v>
      </c>
      <c r="AM22" s="28" t="s">
        <v>67</v>
      </c>
      <c r="AN22" s="29" t="s">
        <v>3512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415</v>
      </c>
      <c r="AX22" s="29" t="s">
        <v>1061</v>
      </c>
      <c r="AZ22" s="26">
        <v>1706</v>
      </c>
      <c r="BA22" s="27">
        <v>15</v>
      </c>
      <c r="BB22" s="28" t="s">
        <v>415</v>
      </c>
      <c r="BC22" s="29" t="s">
        <v>1332</v>
      </c>
      <c r="BE22" s="26">
        <v>1709</v>
      </c>
      <c r="BF22" s="27">
        <v>15</v>
      </c>
      <c r="BG22" s="28" t="s">
        <v>67</v>
      </c>
      <c r="BH22" s="29" t="s">
        <v>665</v>
      </c>
    </row>
    <row r="23" spans="1:61" ht="15" thickBot="1">
      <c r="A23" s="9"/>
      <c r="B23" s="31">
        <v>1604</v>
      </c>
      <c r="C23" s="36">
        <v>16</v>
      </c>
      <c r="D23" s="33" t="s">
        <v>415</v>
      </c>
      <c r="E23" s="34" t="s">
        <v>1314</v>
      </c>
      <c r="F23" s="35"/>
      <c r="G23" s="31">
        <v>1607</v>
      </c>
      <c r="H23" s="32">
        <v>16</v>
      </c>
      <c r="I23" s="33" t="s">
        <v>415</v>
      </c>
      <c r="J23" s="34" t="s">
        <v>907</v>
      </c>
      <c r="K23" s="35"/>
      <c r="L23" s="31">
        <v>1506</v>
      </c>
      <c r="M23" s="32">
        <v>16</v>
      </c>
      <c r="N23" s="33" t="s">
        <v>67</v>
      </c>
      <c r="O23" s="34" t="s">
        <v>2983</v>
      </c>
      <c r="P23" s="35"/>
      <c r="Q23" s="31">
        <v>1509</v>
      </c>
      <c r="R23" s="36">
        <v>16</v>
      </c>
      <c r="S23" s="33" t="s">
        <v>415</v>
      </c>
      <c r="T23" s="34" t="s">
        <v>419</v>
      </c>
      <c r="U23" s="35"/>
      <c r="V23" s="31">
        <v>1503</v>
      </c>
      <c r="W23" s="36">
        <v>16</v>
      </c>
      <c r="X23" s="33" t="s">
        <v>67</v>
      </c>
      <c r="Y23" s="34" t="s">
        <v>3454</v>
      </c>
      <c r="Z23" s="35"/>
      <c r="AA23" s="31">
        <v>1801</v>
      </c>
      <c r="AB23" s="36">
        <v>16</v>
      </c>
      <c r="AC23" s="33" t="s">
        <v>415</v>
      </c>
      <c r="AD23" s="34" t="s">
        <v>2077</v>
      </c>
      <c r="AE23" s="35"/>
      <c r="AF23" s="31">
        <v>1804</v>
      </c>
      <c r="AG23" s="32">
        <v>16</v>
      </c>
      <c r="AH23" s="33" t="s">
        <v>415</v>
      </c>
      <c r="AI23" s="34" t="s">
        <v>893</v>
      </c>
      <c r="AJ23" s="35"/>
      <c r="AK23" s="31">
        <v>1807</v>
      </c>
      <c r="AL23" s="32">
        <v>16</v>
      </c>
      <c r="AM23" s="33" t="s">
        <v>67</v>
      </c>
      <c r="AN23" s="34" t="s">
        <v>106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415</v>
      </c>
      <c r="AX23" s="34" t="s">
        <v>907</v>
      </c>
      <c r="AY23" s="35"/>
      <c r="AZ23" s="31">
        <v>1706</v>
      </c>
      <c r="BA23" s="32">
        <v>16</v>
      </c>
      <c r="BB23" s="33" t="s">
        <v>415</v>
      </c>
      <c r="BC23" s="34" t="s">
        <v>1314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415</v>
      </c>
      <c r="E24" s="23" t="s">
        <v>2065</v>
      </c>
      <c r="G24" s="37">
        <v>1607</v>
      </c>
      <c r="H24" s="38">
        <v>17</v>
      </c>
      <c r="I24" s="22" t="s">
        <v>415</v>
      </c>
      <c r="J24" s="23" t="s">
        <v>1636</v>
      </c>
      <c r="L24" s="37">
        <v>1506</v>
      </c>
      <c r="M24" s="38">
        <v>17</v>
      </c>
      <c r="N24" s="22" t="s">
        <v>67</v>
      </c>
      <c r="O24" s="23" t="s">
        <v>656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67</v>
      </c>
      <c r="Y24" s="23" t="s">
        <v>732</v>
      </c>
      <c r="AA24" s="37">
        <v>1801</v>
      </c>
      <c r="AB24" s="39">
        <v>17</v>
      </c>
      <c r="AC24" s="22" t="s">
        <v>415</v>
      </c>
      <c r="AD24" s="23" t="s">
        <v>874</v>
      </c>
      <c r="AF24" s="37">
        <v>1804</v>
      </c>
      <c r="AG24" s="38">
        <v>17</v>
      </c>
      <c r="AH24" s="22" t="s">
        <v>415</v>
      </c>
      <c r="AI24" s="23" t="s">
        <v>2313</v>
      </c>
      <c r="AK24" s="37">
        <v>1807</v>
      </c>
      <c r="AL24" s="38">
        <v>17</v>
      </c>
      <c r="AM24" s="22" t="s">
        <v>67</v>
      </c>
      <c r="AN24" s="23" t="s">
        <v>815</v>
      </c>
      <c r="AP24" s="37">
        <v>1601</v>
      </c>
      <c r="AQ24" s="38">
        <v>17</v>
      </c>
      <c r="AR24" s="22" t="s">
        <v>415</v>
      </c>
      <c r="AS24" s="23" t="s">
        <v>409</v>
      </c>
      <c r="AU24" s="37">
        <v>1703</v>
      </c>
      <c r="AV24" s="39">
        <v>17</v>
      </c>
      <c r="AW24" s="22" t="s">
        <v>415</v>
      </c>
      <c r="AX24" s="23" t="s">
        <v>1636</v>
      </c>
      <c r="AZ24" s="37">
        <v>1706</v>
      </c>
      <c r="BA24" s="38">
        <v>17</v>
      </c>
      <c r="BB24" s="22" t="s">
        <v>415</v>
      </c>
      <c r="BC24" s="23" t="s">
        <v>2065</v>
      </c>
      <c r="BE24" s="37">
        <v>1709</v>
      </c>
      <c r="BF24" s="38">
        <v>17</v>
      </c>
      <c r="BG24" s="22" t="s">
        <v>67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415</v>
      </c>
      <c r="E25" s="29" t="s">
        <v>2047</v>
      </c>
      <c r="G25" s="26">
        <v>1607</v>
      </c>
      <c r="H25" s="27">
        <v>18</v>
      </c>
      <c r="I25" s="28" t="s">
        <v>415</v>
      </c>
      <c r="J25" s="29" t="s">
        <v>932</v>
      </c>
      <c r="L25" s="26">
        <v>1506</v>
      </c>
      <c r="M25" s="27">
        <v>18</v>
      </c>
      <c r="N25" s="28" t="s">
        <v>67</v>
      </c>
      <c r="O25" s="29" t="s">
        <v>3153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67</v>
      </c>
      <c r="Y25" s="29" t="s">
        <v>724</v>
      </c>
      <c r="AA25" s="26">
        <v>1801</v>
      </c>
      <c r="AB25" s="30">
        <v>18</v>
      </c>
      <c r="AC25" s="28" t="s">
        <v>415</v>
      </c>
      <c r="AD25" s="29" t="s">
        <v>1061</v>
      </c>
      <c r="AF25" s="26">
        <v>1804</v>
      </c>
      <c r="AG25" s="27">
        <v>18</v>
      </c>
      <c r="AH25" s="28" t="s">
        <v>415</v>
      </c>
      <c r="AI25" s="29" t="s">
        <v>920</v>
      </c>
      <c r="AK25" s="26">
        <v>1807</v>
      </c>
      <c r="AL25" s="27">
        <v>18</v>
      </c>
      <c r="AM25" s="28" t="s">
        <v>67</v>
      </c>
      <c r="AN25" s="29" t="s">
        <v>82</v>
      </c>
      <c r="AP25" s="26">
        <v>1601</v>
      </c>
      <c r="AQ25" s="27">
        <v>18</v>
      </c>
      <c r="AR25" s="28" t="s">
        <v>415</v>
      </c>
      <c r="AS25" s="29" t="s">
        <v>425</v>
      </c>
      <c r="AU25" s="26">
        <v>1703</v>
      </c>
      <c r="AV25" s="30">
        <v>18</v>
      </c>
      <c r="AW25" s="28" t="s">
        <v>415</v>
      </c>
      <c r="AX25" s="29" t="s">
        <v>932</v>
      </c>
      <c r="AZ25" s="26">
        <v>1706</v>
      </c>
      <c r="BA25" s="27">
        <v>18</v>
      </c>
      <c r="BB25" s="28" t="s">
        <v>415</v>
      </c>
      <c r="BC25" s="29" t="s">
        <v>2047</v>
      </c>
      <c r="BE25" s="26">
        <v>1709</v>
      </c>
      <c r="BF25" s="27">
        <v>18</v>
      </c>
      <c r="BG25" s="28" t="s">
        <v>67</v>
      </c>
      <c r="BH25" s="29" t="s">
        <v>708</v>
      </c>
    </row>
    <row r="26" spans="1:61">
      <c r="A26" s="9"/>
      <c r="B26" s="26">
        <v>1604</v>
      </c>
      <c r="C26" s="30">
        <v>19</v>
      </c>
      <c r="D26" s="28" t="s">
        <v>415</v>
      </c>
      <c r="E26" s="29" t="s">
        <v>1494</v>
      </c>
      <c r="G26" s="26">
        <v>1607</v>
      </c>
      <c r="H26" s="27">
        <v>19</v>
      </c>
      <c r="I26" s="28" t="s">
        <v>415</v>
      </c>
      <c r="J26" s="29" t="s">
        <v>1239</v>
      </c>
      <c r="L26" s="26">
        <v>1506</v>
      </c>
      <c r="M26" s="27">
        <v>19</v>
      </c>
      <c r="N26" s="28" t="s">
        <v>67</v>
      </c>
      <c r="O26" s="29" t="s">
        <v>2773</v>
      </c>
      <c r="Q26" s="26">
        <v>1509</v>
      </c>
      <c r="R26" s="30">
        <v>19</v>
      </c>
      <c r="S26" s="28" t="s">
        <v>415</v>
      </c>
      <c r="T26" s="29" t="s">
        <v>2327</v>
      </c>
      <c r="V26" s="26">
        <v>1503</v>
      </c>
      <c r="W26" s="30">
        <v>19</v>
      </c>
      <c r="X26" s="28" t="s">
        <v>67</v>
      </c>
      <c r="Y26" s="29" t="s">
        <v>634</v>
      </c>
      <c r="AA26" s="26">
        <v>1801</v>
      </c>
      <c r="AB26" s="30">
        <v>19</v>
      </c>
      <c r="AC26" s="28" t="s">
        <v>415</v>
      </c>
      <c r="AD26" s="29" t="s">
        <v>1600</v>
      </c>
      <c r="AF26" s="26">
        <v>1804</v>
      </c>
      <c r="AG26" s="27">
        <v>19</v>
      </c>
      <c r="AH26" s="28" t="s">
        <v>415</v>
      </c>
      <c r="AI26" s="29" t="s">
        <v>1239</v>
      </c>
      <c r="AK26" s="26">
        <v>1807</v>
      </c>
      <c r="AL26" s="27">
        <v>19</v>
      </c>
      <c r="AM26" s="28" t="s">
        <v>67</v>
      </c>
      <c r="AN26" s="29" t="s">
        <v>100</v>
      </c>
      <c r="AP26" s="26">
        <v>1601</v>
      </c>
      <c r="AQ26" s="27">
        <v>19</v>
      </c>
      <c r="AR26" s="28" t="s">
        <v>415</v>
      </c>
      <c r="AS26" s="29" t="s">
        <v>2236</v>
      </c>
      <c r="AU26" s="26">
        <v>1703</v>
      </c>
      <c r="AV26" s="30">
        <v>19</v>
      </c>
      <c r="AW26" s="28" t="s">
        <v>415</v>
      </c>
      <c r="AX26" s="29" t="s">
        <v>1239</v>
      </c>
      <c r="AZ26" s="26">
        <v>1706</v>
      </c>
      <c r="BA26" s="27">
        <v>19</v>
      </c>
      <c r="BB26" s="28" t="s">
        <v>415</v>
      </c>
      <c r="BC26" s="29" t="s">
        <v>1494</v>
      </c>
      <c r="BE26" s="26">
        <v>1709</v>
      </c>
      <c r="BF26" s="27">
        <v>19</v>
      </c>
      <c r="BG26" s="28" t="s">
        <v>67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415</v>
      </c>
      <c r="E27" s="29" t="s">
        <v>1520</v>
      </c>
      <c r="G27" s="26">
        <v>1607</v>
      </c>
      <c r="H27" s="27">
        <v>20</v>
      </c>
      <c r="I27" s="28" t="s">
        <v>415</v>
      </c>
      <c r="J27" s="29" t="s">
        <v>1264</v>
      </c>
      <c r="L27" s="26">
        <v>1506</v>
      </c>
      <c r="M27" s="27">
        <v>20</v>
      </c>
      <c r="N27" s="28" t="s">
        <v>67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67</v>
      </c>
      <c r="Y27" s="29" t="s">
        <v>601</v>
      </c>
      <c r="AA27" s="26">
        <v>1801</v>
      </c>
      <c r="AB27" s="30">
        <v>20</v>
      </c>
      <c r="AC27" s="28" t="s">
        <v>415</v>
      </c>
      <c r="AD27" s="29" t="s">
        <v>1612</v>
      </c>
      <c r="AF27" s="26">
        <v>1804</v>
      </c>
      <c r="AG27" s="27">
        <v>20</v>
      </c>
      <c r="AH27" s="28" t="s">
        <v>415</v>
      </c>
      <c r="AI27" s="29" t="s">
        <v>1264</v>
      </c>
      <c r="AK27" s="26">
        <v>1807</v>
      </c>
      <c r="AL27" s="27">
        <v>20</v>
      </c>
      <c r="AM27" s="28" t="s">
        <v>67</v>
      </c>
      <c r="AN27" s="29" t="s">
        <v>131</v>
      </c>
      <c r="AP27" s="26">
        <v>1601</v>
      </c>
      <c r="AQ27" s="27">
        <v>20</v>
      </c>
      <c r="AR27" s="28" t="s">
        <v>415</v>
      </c>
      <c r="AS27" s="29" t="s">
        <v>2254</v>
      </c>
      <c r="AU27" s="26">
        <v>1703</v>
      </c>
      <c r="AV27" s="30">
        <v>20</v>
      </c>
      <c r="AW27" s="28" t="s">
        <v>415</v>
      </c>
      <c r="AX27" s="29" t="s">
        <v>1264</v>
      </c>
      <c r="AZ27" s="26">
        <v>1706</v>
      </c>
      <c r="BA27" s="27">
        <v>20</v>
      </c>
      <c r="BB27" s="28" t="s">
        <v>415</v>
      </c>
      <c r="BC27" s="29" t="s">
        <v>1520</v>
      </c>
      <c r="BE27" s="26">
        <v>1709</v>
      </c>
      <c r="BF27" s="27">
        <v>20</v>
      </c>
      <c r="BG27" s="28" t="s">
        <v>67</v>
      </c>
      <c r="BH27" s="29" t="s">
        <v>674</v>
      </c>
    </row>
    <row r="28" spans="1:61">
      <c r="A28" s="9"/>
      <c r="B28" s="26">
        <v>1604</v>
      </c>
      <c r="C28" s="30">
        <v>21</v>
      </c>
      <c r="D28" s="28" t="s">
        <v>415</v>
      </c>
      <c r="E28" s="29" t="s">
        <v>1502</v>
      </c>
      <c r="G28" s="26">
        <v>1607</v>
      </c>
      <c r="H28" s="27">
        <v>21</v>
      </c>
      <c r="I28" s="28" t="s">
        <v>415</v>
      </c>
      <c r="J28" s="29" t="s">
        <v>926</v>
      </c>
      <c r="L28" s="26">
        <v>1506</v>
      </c>
      <c r="M28" s="27">
        <v>21</v>
      </c>
      <c r="N28" s="28" t="s">
        <v>67</v>
      </c>
      <c r="O28" s="29" t="s">
        <v>774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67</v>
      </c>
      <c r="Y28" s="29" t="s">
        <v>626</v>
      </c>
      <c r="AA28" s="26">
        <v>1801</v>
      </c>
      <c r="AB28" s="30">
        <v>21</v>
      </c>
      <c r="AC28" s="28" t="s">
        <v>415</v>
      </c>
      <c r="AD28" s="29" t="s">
        <v>1624</v>
      </c>
      <c r="AF28" s="26">
        <v>1804</v>
      </c>
      <c r="AG28" s="27">
        <v>21</v>
      </c>
      <c r="AH28" s="28" t="s">
        <v>415</v>
      </c>
      <c r="AI28" s="29" t="s">
        <v>914</v>
      </c>
      <c r="AK28" s="26">
        <v>1807</v>
      </c>
      <c r="AL28" s="27">
        <v>21</v>
      </c>
      <c r="AM28" s="28" t="s">
        <v>67</v>
      </c>
      <c r="AN28" s="29" t="s">
        <v>76</v>
      </c>
      <c r="AP28" s="26">
        <v>1601</v>
      </c>
      <c r="AQ28" s="27">
        <v>21</v>
      </c>
      <c r="AR28" s="28" t="s">
        <v>415</v>
      </c>
      <c r="AS28" s="29" t="s">
        <v>2260</v>
      </c>
      <c r="AU28" s="26">
        <v>1703</v>
      </c>
      <c r="AV28" s="30">
        <v>21</v>
      </c>
      <c r="AW28" s="28" t="s">
        <v>415</v>
      </c>
      <c r="AX28" s="29" t="s">
        <v>926</v>
      </c>
      <c r="AZ28" s="26">
        <v>1706</v>
      </c>
      <c r="BA28" s="27">
        <v>21</v>
      </c>
      <c r="BB28" s="28" t="s">
        <v>415</v>
      </c>
      <c r="BC28" s="29" t="s">
        <v>1502</v>
      </c>
      <c r="BE28" s="26">
        <v>1709</v>
      </c>
      <c r="BF28" s="27">
        <v>21</v>
      </c>
      <c r="BG28" s="28" t="s">
        <v>67</v>
      </c>
      <c r="BH28" s="29" t="s">
        <v>782</v>
      </c>
    </row>
    <row r="29" spans="1:61">
      <c r="A29" s="9"/>
      <c r="B29" s="26">
        <v>1604</v>
      </c>
      <c r="C29" s="30">
        <v>22</v>
      </c>
      <c r="D29" s="28" t="s">
        <v>415</v>
      </c>
      <c r="E29" s="29" t="s">
        <v>1526</v>
      </c>
      <c r="G29" s="26">
        <v>1607</v>
      </c>
      <c r="H29" s="27">
        <v>22</v>
      </c>
      <c r="I29" s="28" t="s">
        <v>415</v>
      </c>
      <c r="J29" s="29" t="s">
        <v>900</v>
      </c>
      <c r="L29" s="26">
        <v>1506</v>
      </c>
      <c r="M29" s="27">
        <v>22</v>
      </c>
      <c r="N29" s="28" t="s">
        <v>67</v>
      </c>
      <c r="O29" s="29" t="s">
        <v>738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67</v>
      </c>
      <c r="Y29" s="29" t="s">
        <v>592</v>
      </c>
      <c r="AA29" s="26">
        <v>1801</v>
      </c>
      <c r="AB29" s="30">
        <v>22</v>
      </c>
      <c r="AC29" s="28" t="s">
        <v>415</v>
      </c>
      <c r="AD29" s="29" t="s">
        <v>1606</v>
      </c>
      <c r="AF29" s="26">
        <v>1804</v>
      </c>
      <c r="AG29" s="27">
        <v>22</v>
      </c>
      <c r="AH29" s="28" t="s">
        <v>415</v>
      </c>
      <c r="AI29" s="29" t="s">
        <v>886</v>
      </c>
      <c r="AK29" s="26">
        <v>1807</v>
      </c>
      <c r="AL29" s="27">
        <v>22</v>
      </c>
      <c r="AM29" s="28" t="s">
        <v>67</v>
      </c>
      <c r="AN29" s="29" t="s">
        <v>155</v>
      </c>
      <c r="AP29" s="26">
        <v>1601</v>
      </c>
      <c r="AQ29" s="27">
        <v>22</v>
      </c>
      <c r="AR29" s="28" t="s">
        <v>415</v>
      </c>
      <c r="AS29" s="29" t="s">
        <v>2272</v>
      </c>
      <c r="AU29" s="26">
        <v>1703</v>
      </c>
      <c r="AV29" s="30">
        <v>22</v>
      </c>
      <c r="AW29" s="28" t="s">
        <v>415</v>
      </c>
      <c r="AX29" s="29" t="s">
        <v>900</v>
      </c>
      <c r="AZ29" s="26">
        <v>1706</v>
      </c>
      <c r="BA29" s="27">
        <v>22</v>
      </c>
      <c r="BB29" s="28" t="s">
        <v>415</v>
      </c>
      <c r="BC29" s="29" t="s">
        <v>1526</v>
      </c>
      <c r="BE29" s="26">
        <v>1709</v>
      </c>
      <c r="BF29" s="27">
        <v>22</v>
      </c>
      <c r="BG29" s="28" t="s">
        <v>67</v>
      </c>
      <c r="BH29" s="29" t="s">
        <v>747</v>
      </c>
    </row>
    <row r="30" spans="1:61">
      <c r="A30" s="9"/>
      <c r="B30" s="26">
        <v>1604</v>
      </c>
      <c r="C30" s="30">
        <v>23</v>
      </c>
      <c r="D30" s="28" t="s">
        <v>415</v>
      </c>
      <c r="E30" s="29" t="s">
        <v>2041</v>
      </c>
      <c r="G30" s="26">
        <v>1607</v>
      </c>
      <c r="H30" s="27">
        <v>23</v>
      </c>
      <c r="I30" s="28" t="s">
        <v>415</v>
      </c>
      <c r="J30" s="29" t="s">
        <v>1630</v>
      </c>
      <c r="L30" s="26">
        <v>1506</v>
      </c>
      <c r="M30" s="27">
        <v>23</v>
      </c>
      <c r="N30" s="28" t="s">
        <v>67</v>
      </c>
      <c r="O30" s="29" t="s">
        <v>700</v>
      </c>
      <c r="Q30" s="26">
        <v>1509</v>
      </c>
      <c r="R30" s="30">
        <v>23</v>
      </c>
      <c r="S30" s="28" t="s">
        <v>415</v>
      </c>
      <c r="T30" s="29" t="s">
        <v>2431</v>
      </c>
      <c r="V30" s="26">
        <v>1503</v>
      </c>
      <c r="W30" s="30">
        <v>23</v>
      </c>
      <c r="X30" s="28" t="s">
        <v>67</v>
      </c>
      <c r="Y30" s="29" t="s">
        <v>618</v>
      </c>
      <c r="AA30" s="26">
        <v>1801</v>
      </c>
      <c r="AB30" s="30">
        <v>23</v>
      </c>
      <c r="AC30" s="28" t="s">
        <v>415</v>
      </c>
      <c r="AD30" s="29" t="s">
        <v>868</v>
      </c>
      <c r="AF30" s="26">
        <v>1804</v>
      </c>
      <c r="AG30" s="27">
        <v>23</v>
      </c>
      <c r="AH30" s="28" t="s">
        <v>415</v>
      </c>
      <c r="AI30" s="29" t="s">
        <v>2419</v>
      </c>
      <c r="AK30" s="26">
        <v>1807</v>
      </c>
      <c r="AL30" s="27">
        <v>23</v>
      </c>
      <c r="AM30" s="28" t="s">
        <v>67</v>
      </c>
      <c r="AN30" s="29" t="s">
        <v>3495</v>
      </c>
      <c r="AP30" s="26">
        <v>1601</v>
      </c>
      <c r="AQ30" s="27">
        <v>23</v>
      </c>
      <c r="AR30" s="28" t="s">
        <v>415</v>
      </c>
      <c r="AS30" s="29" t="s">
        <v>419</v>
      </c>
      <c r="AU30" s="26">
        <v>1703</v>
      </c>
      <c r="AV30" s="30">
        <v>23</v>
      </c>
      <c r="AW30" s="28" t="s">
        <v>415</v>
      </c>
      <c r="AX30" s="29" t="s">
        <v>1630</v>
      </c>
      <c r="AZ30" s="26">
        <v>1706</v>
      </c>
      <c r="BA30" s="27">
        <v>23</v>
      </c>
      <c r="BB30" s="28" t="s">
        <v>415</v>
      </c>
      <c r="BC30" s="29" t="s">
        <v>2041</v>
      </c>
      <c r="BE30" s="26">
        <v>1709</v>
      </c>
      <c r="BF30" s="27">
        <v>23</v>
      </c>
      <c r="BG30" s="28" t="s">
        <v>67</v>
      </c>
      <c r="BH30" s="29" t="s">
        <v>774</v>
      </c>
    </row>
    <row r="31" spans="1:61">
      <c r="A31" s="9"/>
      <c r="B31" s="26">
        <v>1604</v>
      </c>
      <c r="C31" s="30">
        <v>24</v>
      </c>
      <c r="D31" s="28" t="s">
        <v>415</v>
      </c>
      <c r="E31" s="29" t="s">
        <v>2059</v>
      </c>
      <c r="G31" s="26">
        <v>1607</v>
      </c>
      <c r="H31" s="27">
        <v>24</v>
      </c>
      <c r="I31" s="28" t="s">
        <v>415</v>
      </c>
      <c r="J31" s="29" t="s">
        <v>1225</v>
      </c>
      <c r="L31" s="26">
        <v>1506</v>
      </c>
      <c r="M31" s="27">
        <v>24</v>
      </c>
      <c r="N31" s="28" t="s">
        <v>67</v>
      </c>
      <c r="O31" s="29" t="s">
        <v>187</v>
      </c>
      <c r="Q31" s="26">
        <v>1509</v>
      </c>
      <c r="R31" s="30">
        <v>24</v>
      </c>
      <c r="S31" s="28" t="s">
        <v>415</v>
      </c>
      <c r="T31" s="29" t="s">
        <v>1863</v>
      </c>
      <c r="V31" s="26">
        <v>1503</v>
      </c>
      <c r="W31" s="30">
        <v>24</v>
      </c>
      <c r="X31" s="28" t="s">
        <v>67</v>
      </c>
      <c r="Y31" s="29" t="s">
        <v>765</v>
      </c>
      <c r="AA31" s="26">
        <v>1801</v>
      </c>
      <c r="AB31" s="30">
        <v>24</v>
      </c>
      <c r="AC31" s="28" t="s">
        <v>415</v>
      </c>
      <c r="AD31" s="29" t="s">
        <v>1593</v>
      </c>
      <c r="AF31" s="26">
        <v>1804</v>
      </c>
      <c r="AG31" s="27">
        <v>24</v>
      </c>
      <c r="AH31" s="28" t="s">
        <v>415</v>
      </c>
      <c r="AI31" s="29" t="s">
        <v>1777</v>
      </c>
      <c r="AK31" s="26">
        <v>1807</v>
      </c>
      <c r="AL31" s="27">
        <v>24</v>
      </c>
      <c r="AM31" s="28" t="s">
        <v>67</v>
      </c>
      <c r="AN31" s="29" t="s">
        <v>539</v>
      </c>
      <c r="AP31" s="26">
        <v>1601</v>
      </c>
      <c r="AQ31" s="27">
        <v>24</v>
      </c>
      <c r="AR31" s="28" t="s">
        <v>415</v>
      </c>
      <c r="AS31" s="29" t="s">
        <v>2168</v>
      </c>
      <c r="AU31" s="26">
        <v>1703</v>
      </c>
      <c r="AV31" s="30">
        <v>24</v>
      </c>
      <c r="AW31" s="28" t="s">
        <v>415</v>
      </c>
      <c r="AX31" s="29" t="s">
        <v>1225</v>
      </c>
      <c r="AZ31" s="26">
        <v>1706</v>
      </c>
      <c r="BA31" s="27">
        <v>24</v>
      </c>
      <c r="BB31" s="28" t="s">
        <v>415</v>
      </c>
      <c r="BC31" s="29" t="s">
        <v>2059</v>
      </c>
      <c r="BE31" s="26">
        <v>1709</v>
      </c>
      <c r="BF31" s="27">
        <v>24</v>
      </c>
      <c r="BG31" s="28" t="s">
        <v>67</v>
      </c>
      <c r="BH31" s="29" t="s">
        <v>566</v>
      </c>
    </row>
    <row r="32" spans="1:61">
      <c r="A32" s="9"/>
      <c r="B32" s="26">
        <v>1604</v>
      </c>
      <c r="C32" s="30">
        <v>25</v>
      </c>
      <c r="D32" s="28" t="s">
        <v>415</v>
      </c>
      <c r="E32" s="29" t="s">
        <v>1308</v>
      </c>
      <c r="G32" s="26">
        <v>1607</v>
      </c>
      <c r="H32" s="27">
        <v>25</v>
      </c>
      <c r="I32" s="28" t="s">
        <v>415</v>
      </c>
      <c r="J32" s="29" t="s">
        <v>1606</v>
      </c>
      <c r="L32" s="26">
        <v>1506</v>
      </c>
      <c r="M32" s="27">
        <v>25</v>
      </c>
      <c r="N32" s="28" t="s">
        <v>67</v>
      </c>
      <c r="O32" s="29" t="s">
        <v>665</v>
      </c>
      <c r="Q32" s="26">
        <v>1509</v>
      </c>
      <c r="R32" s="30">
        <v>25</v>
      </c>
      <c r="S32" s="28" t="s">
        <v>415</v>
      </c>
      <c r="T32" s="29" t="s">
        <v>2187</v>
      </c>
      <c r="V32" s="26">
        <v>1503</v>
      </c>
      <c r="W32" s="30">
        <v>25</v>
      </c>
      <c r="X32" s="28" t="s">
        <v>67</v>
      </c>
      <c r="Y32" s="29" t="s">
        <v>582</v>
      </c>
      <c r="AA32" s="26">
        <v>1801</v>
      </c>
      <c r="AB32" s="30">
        <v>25</v>
      </c>
      <c r="AC32" s="28" t="s">
        <v>415</v>
      </c>
      <c r="AD32" s="29" t="s">
        <v>880</v>
      </c>
      <c r="AF32" s="26">
        <v>1804</v>
      </c>
      <c r="AG32" s="27">
        <v>25</v>
      </c>
      <c r="AH32" s="28" t="s">
        <v>415</v>
      </c>
      <c r="AI32" s="29" t="s">
        <v>2101</v>
      </c>
      <c r="AK32" s="26">
        <v>1807</v>
      </c>
      <c r="AL32" s="27">
        <v>25</v>
      </c>
      <c r="AM32" s="28" t="s">
        <v>67</v>
      </c>
      <c r="AN32" s="29" t="s">
        <v>296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415</v>
      </c>
      <c r="AX32" s="29" t="s">
        <v>1606</v>
      </c>
      <c r="AZ32" s="26">
        <v>1706</v>
      </c>
      <c r="BA32" s="27">
        <v>25</v>
      </c>
      <c r="BB32" s="28" t="s">
        <v>415</v>
      </c>
      <c r="BC32" s="29" t="s">
        <v>2659</v>
      </c>
      <c r="BE32" s="26">
        <v>1709</v>
      </c>
      <c r="BF32" s="27">
        <v>25</v>
      </c>
      <c r="BG32" s="28" t="s">
        <v>67</v>
      </c>
      <c r="BH32" s="29" t="s">
        <v>738</v>
      </c>
    </row>
    <row r="33" spans="1:61">
      <c r="A33" s="9"/>
      <c r="B33" s="26">
        <v>1604</v>
      </c>
      <c r="C33" s="30">
        <v>26</v>
      </c>
      <c r="D33" s="28" t="s">
        <v>415</v>
      </c>
      <c r="E33" s="29" t="s">
        <v>1302</v>
      </c>
      <c r="G33" s="26">
        <v>1607</v>
      </c>
      <c r="H33" s="27">
        <v>26</v>
      </c>
      <c r="I33" s="28" t="s">
        <v>415</v>
      </c>
      <c r="J33" s="29" t="s">
        <v>1252</v>
      </c>
      <c r="L33" s="26">
        <v>1506</v>
      </c>
      <c r="M33" s="27">
        <v>26</v>
      </c>
      <c r="N33" s="28" t="s">
        <v>67</v>
      </c>
      <c r="O33" s="29" t="s">
        <v>211</v>
      </c>
      <c r="Q33" s="26">
        <v>1509</v>
      </c>
      <c r="R33" s="30">
        <v>26</v>
      </c>
      <c r="S33" s="28" t="s">
        <v>415</v>
      </c>
      <c r="T33" s="29" t="s">
        <v>1875</v>
      </c>
      <c r="V33" s="26">
        <v>1503</v>
      </c>
      <c r="W33" s="30">
        <v>26</v>
      </c>
      <c r="X33" s="28" t="s">
        <v>67</v>
      </c>
      <c r="Y33" s="29" t="s">
        <v>798</v>
      </c>
      <c r="AA33" s="26">
        <v>1801</v>
      </c>
      <c r="AB33" s="30">
        <v>26</v>
      </c>
      <c r="AC33" s="28" t="s">
        <v>415</v>
      </c>
      <c r="AD33" s="29" t="s">
        <v>1618</v>
      </c>
      <c r="AF33" s="26">
        <v>1804</v>
      </c>
      <c r="AG33" s="27">
        <v>26</v>
      </c>
      <c r="AH33" s="28" t="s">
        <v>415</v>
      </c>
      <c r="AI33" s="29" t="s">
        <v>1783</v>
      </c>
      <c r="AK33" s="26">
        <v>1807</v>
      </c>
      <c r="AL33" s="27">
        <v>26</v>
      </c>
      <c r="AM33" s="28" t="s">
        <v>67</v>
      </c>
      <c r="AN33" s="29" t="s">
        <v>3437</v>
      </c>
      <c r="AP33" s="26">
        <v>1601</v>
      </c>
      <c r="AQ33" s="27">
        <v>26</v>
      </c>
      <c r="AR33" s="28" t="s">
        <v>415</v>
      </c>
      <c r="AS33" s="29" t="s">
        <v>2174</v>
      </c>
      <c r="AU33" s="26">
        <v>1703</v>
      </c>
      <c r="AV33" s="30">
        <v>26</v>
      </c>
      <c r="AW33" s="28" t="s">
        <v>415</v>
      </c>
      <c r="AX33" s="29" t="s">
        <v>1252</v>
      </c>
      <c r="AZ33" s="26">
        <v>1706</v>
      </c>
      <c r="BA33" s="27">
        <v>26</v>
      </c>
      <c r="BB33" s="28" t="s">
        <v>415</v>
      </c>
      <c r="BC33" s="29" t="s">
        <v>2676</v>
      </c>
      <c r="BE33" s="26">
        <v>1709</v>
      </c>
      <c r="BF33" s="27">
        <v>26</v>
      </c>
      <c r="BG33" s="28" t="s">
        <v>67</v>
      </c>
      <c r="BH33" s="29" t="s">
        <v>557</v>
      </c>
    </row>
    <row r="34" spans="1:61">
      <c r="A34" s="9"/>
      <c r="B34" s="26">
        <v>1604</v>
      </c>
      <c r="C34" s="30">
        <v>27</v>
      </c>
      <c r="D34" s="28" t="s">
        <v>415</v>
      </c>
      <c r="E34" s="29" t="s">
        <v>971</v>
      </c>
      <c r="G34" s="26">
        <v>1607</v>
      </c>
      <c r="H34" s="27">
        <v>27</v>
      </c>
      <c r="I34" s="28" t="s">
        <v>415</v>
      </c>
      <c r="J34" s="29" t="s">
        <v>2010</v>
      </c>
      <c r="L34" s="26">
        <v>1506</v>
      </c>
      <c r="M34" s="27">
        <v>27</v>
      </c>
      <c r="N34" s="28" t="s">
        <v>67</v>
      </c>
      <c r="O34" s="29" t="s">
        <v>3004</v>
      </c>
      <c r="Q34" s="26">
        <v>1509</v>
      </c>
      <c r="R34" s="30">
        <v>27</v>
      </c>
      <c r="S34" s="28" t="s">
        <v>415</v>
      </c>
      <c r="T34" s="29" t="s">
        <v>2180</v>
      </c>
      <c r="V34" s="26">
        <v>1503</v>
      </c>
      <c r="W34" s="30">
        <v>27</v>
      </c>
      <c r="X34" s="28" t="s">
        <v>67</v>
      </c>
      <c r="Y34" s="29" t="s">
        <v>173</v>
      </c>
      <c r="AA34" s="26">
        <v>1801</v>
      </c>
      <c r="AB34" s="30">
        <v>27</v>
      </c>
      <c r="AC34" s="28" t="s">
        <v>415</v>
      </c>
      <c r="AD34" s="29" t="s">
        <v>971</v>
      </c>
      <c r="AF34" s="26">
        <v>1804</v>
      </c>
      <c r="AG34" s="27">
        <v>27</v>
      </c>
      <c r="AH34" s="28" t="s">
        <v>415</v>
      </c>
      <c r="AI34" s="29" t="s">
        <v>2119</v>
      </c>
      <c r="AK34" s="26">
        <v>1807</v>
      </c>
      <c r="AL34" s="27">
        <v>27</v>
      </c>
      <c r="AM34" s="28" t="s">
        <v>67</v>
      </c>
      <c r="AN34" s="29" t="s">
        <v>806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415</v>
      </c>
      <c r="AX34" s="29" t="s">
        <v>2010</v>
      </c>
      <c r="AZ34" s="26">
        <v>1706</v>
      </c>
      <c r="BA34" s="27">
        <v>27</v>
      </c>
      <c r="BB34" s="28" t="s">
        <v>415</v>
      </c>
      <c r="BC34" s="29" t="s">
        <v>2692</v>
      </c>
      <c r="BE34" s="26">
        <v>1709</v>
      </c>
      <c r="BF34" s="27">
        <v>27</v>
      </c>
      <c r="BG34" s="28" t="s">
        <v>67</v>
      </c>
      <c r="BH34" s="29" t="s">
        <v>700</v>
      </c>
    </row>
    <row r="35" spans="1:61">
      <c r="A35" s="9"/>
      <c r="B35" s="26">
        <v>1604</v>
      </c>
      <c r="C35" s="30">
        <v>28</v>
      </c>
      <c r="D35" s="28" t="s">
        <v>415</v>
      </c>
      <c r="E35" s="29" t="s">
        <v>1294</v>
      </c>
      <c r="G35" s="26">
        <v>1607</v>
      </c>
      <c r="H35" s="27">
        <v>28</v>
      </c>
      <c r="I35" s="28" t="s">
        <v>415</v>
      </c>
      <c r="J35" s="29" t="s">
        <v>1612</v>
      </c>
      <c r="L35" s="26">
        <v>1506</v>
      </c>
      <c r="M35" s="27">
        <v>28</v>
      </c>
      <c r="N35" s="28" t="s">
        <v>67</v>
      </c>
      <c r="O35" s="29" t="s">
        <v>3193</v>
      </c>
      <c r="Q35" s="26">
        <v>1509</v>
      </c>
      <c r="R35" s="30">
        <v>28</v>
      </c>
      <c r="S35" s="28" t="s">
        <v>415</v>
      </c>
      <c r="T35" s="29" t="s">
        <v>1845</v>
      </c>
      <c r="V35" s="26">
        <v>1503</v>
      </c>
      <c r="W35" s="30">
        <v>28</v>
      </c>
      <c r="X35" s="28" t="s">
        <v>67</v>
      </c>
      <c r="Y35" s="29" t="s">
        <v>2899</v>
      </c>
      <c r="AA35" s="26">
        <v>1801</v>
      </c>
      <c r="AB35" s="30">
        <v>28</v>
      </c>
      <c r="AC35" s="28" t="s">
        <v>415</v>
      </c>
      <c r="AD35" s="29" t="s">
        <v>2278</v>
      </c>
      <c r="AF35" s="26">
        <v>1804</v>
      </c>
      <c r="AG35" s="27">
        <v>28</v>
      </c>
      <c r="AH35" s="28" t="s">
        <v>415</v>
      </c>
      <c r="AI35" s="29" t="s">
        <v>2113</v>
      </c>
      <c r="AK35" s="26">
        <v>1807</v>
      </c>
      <c r="AL35" s="27">
        <v>28</v>
      </c>
      <c r="AM35" s="28" t="s">
        <v>67</v>
      </c>
      <c r="AN35" s="29" t="s">
        <v>545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415</v>
      </c>
      <c r="AX35" s="29" t="s">
        <v>1612</v>
      </c>
      <c r="AZ35" s="26">
        <v>1706</v>
      </c>
      <c r="BA35" s="27">
        <v>28</v>
      </c>
      <c r="BB35" s="28" t="s">
        <v>415</v>
      </c>
      <c r="BC35" s="29" t="s">
        <v>2640</v>
      </c>
      <c r="BE35" s="26">
        <v>1709</v>
      </c>
      <c r="BF35" s="27">
        <v>28</v>
      </c>
      <c r="BG35" s="28" t="s">
        <v>67</v>
      </c>
      <c r="BH35" s="29" t="s">
        <v>650</v>
      </c>
    </row>
    <row r="36" spans="1:61">
      <c r="A36" s="9"/>
      <c r="B36" s="26">
        <v>1604</v>
      </c>
      <c r="C36" s="30">
        <v>29</v>
      </c>
      <c r="D36" s="28" t="s">
        <v>415</v>
      </c>
      <c r="E36" s="29" t="s">
        <v>962</v>
      </c>
      <c r="G36" s="26">
        <v>1607</v>
      </c>
      <c r="H36" s="27">
        <v>29</v>
      </c>
      <c r="I36" s="28" t="s">
        <v>415</v>
      </c>
      <c r="J36" s="29" t="s">
        <v>1368</v>
      </c>
      <c r="L36" s="26">
        <v>1506</v>
      </c>
      <c r="M36" s="27">
        <v>29</v>
      </c>
      <c r="N36" s="28" t="s">
        <v>67</v>
      </c>
      <c r="O36" s="29" t="s">
        <v>3173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67</v>
      </c>
      <c r="Y36" s="29" t="s">
        <v>2870</v>
      </c>
      <c r="AA36" s="26">
        <v>1801</v>
      </c>
      <c r="AB36" s="30">
        <v>29</v>
      </c>
      <c r="AC36" s="28" t="s">
        <v>415</v>
      </c>
      <c r="AD36" s="29" t="s">
        <v>962</v>
      </c>
      <c r="AF36" s="26">
        <v>1804</v>
      </c>
      <c r="AG36" s="27">
        <v>29</v>
      </c>
      <c r="AH36" s="28" t="s">
        <v>415</v>
      </c>
      <c r="AI36" s="29" t="s">
        <v>1422</v>
      </c>
      <c r="AK36" s="26">
        <v>1807</v>
      </c>
      <c r="AL36" s="27">
        <v>29</v>
      </c>
      <c r="AM36" s="28" t="s">
        <v>67</v>
      </c>
      <c r="AN36" s="29" t="s">
        <v>378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415</v>
      </c>
      <c r="AX36" s="29" t="s">
        <v>1103</v>
      </c>
      <c r="AZ36" s="26">
        <v>1706</v>
      </c>
      <c r="BA36" s="27">
        <v>29</v>
      </c>
      <c r="BB36" s="28" t="s">
        <v>415</v>
      </c>
      <c r="BC36" s="29" t="s">
        <v>1308</v>
      </c>
      <c r="BE36" s="26">
        <v>1709</v>
      </c>
      <c r="BF36" s="27">
        <v>29</v>
      </c>
      <c r="BG36" s="28" t="s">
        <v>67</v>
      </c>
      <c r="BH36" s="29" t="s">
        <v>3454</v>
      </c>
    </row>
    <row r="37" spans="1:61">
      <c r="A37" s="9"/>
      <c r="B37" s="26">
        <v>1604</v>
      </c>
      <c r="C37" s="30">
        <v>30</v>
      </c>
      <c r="D37" s="28" t="s">
        <v>415</v>
      </c>
      <c r="E37" s="29" t="s">
        <v>868</v>
      </c>
      <c r="G37" s="26">
        <v>1607</v>
      </c>
      <c r="H37" s="27">
        <v>30</v>
      </c>
      <c r="I37" s="28" t="s">
        <v>415</v>
      </c>
      <c r="J37" s="29" t="s">
        <v>1992</v>
      </c>
      <c r="L37" s="26">
        <v>1506</v>
      </c>
      <c r="M37" s="27">
        <v>30</v>
      </c>
      <c r="N37" s="28" t="s">
        <v>67</v>
      </c>
      <c r="O37" s="29" t="s">
        <v>3024</v>
      </c>
      <c r="Q37" s="26">
        <v>1509</v>
      </c>
      <c r="R37" s="30">
        <v>30</v>
      </c>
      <c r="S37" s="28" t="s">
        <v>415</v>
      </c>
      <c r="T37" s="29" t="s">
        <v>1857</v>
      </c>
      <c r="V37" s="26">
        <v>1503</v>
      </c>
      <c r="W37" s="30">
        <v>30</v>
      </c>
      <c r="X37" s="28" t="s">
        <v>67</v>
      </c>
      <c r="Y37" s="29" t="s">
        <v>2921</v>
      </c>
      <c r="AA37" s="26">
        <v>1801</v>
      </c>
      <c r="AB37" s="30">
        <v>30</v>
      </c>
      <c r="AC37" s="28" t="s">
        <v>415</v>
      </c>
      <c r="AD37" s="29" t="s">
        <v>2390</v>
      </c>
      <c r="AF37" s="26">
        <v>1804</v>
      </c>
      <c r="AG37" s="27">
        <v>30</v>
      </c>
      <c r="AH37" s="28" t="s">
        <v>415</v>
      </c>
      <c r="AI37" s="29" t="s">
        <v>2095</v>
      </c>
      <c r="AK37" s="26">
        <v>1807</v>
      </c>
      <c r="AL37" s="27">
        <v>30</v>
      </c>
      <c r="AM37" s="28" t="s">
        <v>67</v>
      </c>
      <c r="AN37" s="29" t="s">
        <v>326</v>
      </c>
      <c r="AP37" s="26">
        <v>1601</v>
      </c>
      <c r="AQ37" s="27">
        <v>30</v>
      </c>
      <c r="AR37" s="28" t="s">
        <v>415</v>
      </c>
      <c r="AS37" s="29" t="s">
        <v>2473</v>
      </c>
      <c r="AU37" s="26">
        <v>1703</v>
      </c>
      <c r="AV37" s="30">
        <v>30</v>
      </c>
      <c r="AW37" s="28" t="s">
        <v>415</v>
      </c>
      <c r="AX37" s="29" t="s">
        <v>1992</v>
      </c>
      <c r="AZ37" s="26">
        <v>1706</v>
      </c>
      <c r="BA37" s="27">
        <v>30</v>
      </c>
      <c r="BB37" s="28" t="s">
        <v>415</v>
      </c>
      <c r="BC37" s="29" t="s">
        <v>1302</v>
      </c>
      <c r="BE37" s="26">
        <v>1709</v>
      </c>
      <c r="BF37" s="27">
        <v>30</v>
      </c>
      <c r="BG37" s="28" t="s">
        <v>67</v>
      </c>
      <c r="BH37" s="29" t="s">
        <v>642</v>
      </c>
    </row>
    <row r="38" spans="1:61">
      <c r="A38" s="9"/>
      <c r="B38" s="26">
        <v>1604</v>
      </c>
      <c r="C38" s="30">
        <v>31</v>
      </c>
      <c r="D38" s="28" t="s">
        <v>415</v>
      </c>
      <c r="E38" s="29" t="s">
        <v>874</v>
      </c>
      <c r="G38" s="26">
        <v>1607</v>
      </c>
      <c r="H38" s="27">
        <v>31</v>
      </c>
      <c r="I38" s="28" t="s">
        <v>415</v>
      </c>
      <c r="J38" s="29" t="s">
        <v>2113</v>
      </c>
      <c r="L38" s="26">
        <v>1506</v>
      </c>
      <c r="M38" s="27">
        <v>31</v>
      </c>
      <c r="N38" s="28" t="s">
        <v>67</v>
      </c>
      <c r="O38" s="29" t="s">
        <v>2943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67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415</v>
      </c>
      <c r="AI38" s="29" t="s">
        <v>1380</v>
      </c>
      <c r="AK38" s="26">
        <v>1807</v>
      </c>
      <c r="AL38" s="27">
        <v>31</v>
      </c>
      <c r="AM38" s="28" t="s">
        <v>67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415</v>
      </c>
      <c r="AX38" s="29" t="s">
        <v>2113</v>
      </c>
      <c r="AZ38" s="26">
        <v>1706</v>
      </c>
      <c r="BA38" s="27">
        <v>31</v>
      </c>
      <c r="BB38" s="28" t="s">
        <v>415</v>
      </c>
      <c r="BC38" s="29" t="s">
        <v>880</v>
      </c>
      <c r="BE38" s="26">
        <v>1709</v>
      </c>
      <c r="BF38" s="27">
        <v>31</v>
      </c>
      <c r="BG38" s="28" t="s">
        <v>67</v>
      </c>
      <c r="BH38" s="29" t="s">
        <v>3112</v>
      </c>
    </row>
    <row r="39" spans="1:61" ht="15" thickBot="1">
      <c r="A39" s="9"/>
      <c r="B39" s="40">
        <v>1604</v>
      </c>
      <c r="C39" s="42">
        <v>32</v>
      </c>
      <c r="D39" s="33" t="s">
        <v>415</v>
      </c>
      <c r="E39" s="34" t="s">
        <v>880</v>
      </c>
      <c r="G39" s="40">
        <v>1607</v>
      </c>
      <c r="H39" s="41">
        <v>32</v>
      </c>
      <c r="I39" s="33" t="s">
        <v>415</v>
      </c>
      <c r="J39" s="34" t="s">
        <v>2083</v>
      </c>
      <c r="L39" s="40">
        <v>1506</v>
      </c>
      <c r="M39" s="41">
        <v>32</v>
      </c>
      <c r="N39" s="33" t="s">
        <v>67</v>
      </c>
      <c r="O39" s="34" t="s">
        <v>3163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67</v>
      </c>
      <c r="Y39" s="34" t="s">
        <v>229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415</v>
      </c>
      <c r="AI39" s="34" t="s">
        <v>1194</v>
      </c>
      <c r="AK39" s="40">
        <v>1807</v>
      </c>
      <c r="AL39" s="41">
        <v>32</v>
      </c>
      <c r="AM39" s="33" t="s">
        <v>67</v>
      </c>
      <c r="AN39" s="34" t="s">
        <v>2849</v>
      </c>
      <c r="AP39" s="40">
        <v>1601</v>
      </c>
      <c r="AQ39" s="41">
        <v>32</v>
      </c>
      <c r="AR39" s="33" t="s">
        <v>415</v>
      </c>
      <c r="AS39" s="34" t="s">
        <v>2376</v>
      </c>
      <c r="AU39" s="40">
        <v>1703</v>
      </c>
      <c r="AV39" s="42">
        <v>32</v>
      </c>
      <c r="AW39" s="33" t="s">
        <v>415</v>
      </c>
      <c r="AX39" s="34" t="s">
        <v>2083</v>
      </c>
      <c r="AZ39" s="40">
        <v>1706</v>
      </c>
      <c r="BA39" s="41">
        <v>32</v>
      </c>
      <c r="BB39" s="33" t="s">
        <v>415</v>
      </c>
      <c r="BC39" s="34" t="s">
        <v>1294</v>
      </c>
      <c r="BE39" s="40">
        <v>1709</v>
      </c>
      <c r="BF39" s="41">
        <v>32</v>
      </c>
      <c r="BG39" s="33" t="s">
        <v>67</v>
      </c>
      <c r="BH39" s="34" t="s">
        <v>656</v>
      </c>
    </row>
    <row r="40" spans="1:61">
      <c r="A40" s="9"/>
      <c r="B40" s="20">
        <v>1604</v>
      </c>
      <c r="C40" s="25">
        <v>33</v>
      </c>
      <c r="D40" s="22" t="s">
        <v>415</v>
      </c>
      <c r="E40" s="23" t="s">
        <v>1961</v>
      </c>
      <c r="F40" s="24"/>
      <c r="G40" s="20">
        <v>1607</v>
      </c>
      <c r="H40" s="21">
        <v>33</v>
      </c>
      <c r="I40" s="22" t="s">
        <v>415</v>
      </c>
      <c r="J40" s="23" t="s">
        <v>2095</v>
      </c>
      <c r="K40" s="24"/>
      <c r="L40" s="20">
        <v>1506</v>
      </c>
      <c r="M40" s="21">
        <v>33</v>
      </c>
      <c r="N40" s="22" t="s">
        <v>67</v>
      </c>
      <c r="O40" s="23" t="s">
        <v>3460</v>
      </c>
      <c r="P40" s="24"/>
      <c r="Q40" s="20">
        <v>1509</v>
      </c>
      <c r="R40" s="25">
        <v>33</v>
      </c>
      <c r="S40" s="22" t="s">
        <v>415</v>
      </c>
      <c r="T40" s="23" t="s">
        <v>2242</v>
      </c>
      <c r="U40" s="24"/>
      <c r="V40" s="20">
        <v>1503</v>
      </c>
      <c r="W40" s="25">
        <v>33</v>
      </c>
      <c r="X40" s="22" t="s">
        <v>67</v>
      </c>
      <c r="Y40" s="23" t="s">
        <v>199</v>
      </c>
      <c r="Z40" s="24"/>
      <c r="AA40" s="20">
        <v>1801</v>
      </c>
      <c r="AB40" s="25">
        <v>33</v>
      </c>
      <c r="AC40" s="22" t="s">
        <v>415</v>
      </c>
      <c r="AD40" s="23" t="s">
        <v>2041</v>
      </c>
      <c r="AE40" s="24"/>
      <c r="AF40" s="20">
        <v>1804</v>
      </c>
      <c r="AG40" s="21">
        <v>33</v>
      </c>
      <c r="AH40" s="22" t="s">
        <v>415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415</v>
      </c>
      <c r="AS40" s="23" t="s">
        <v>2193</v>
      </c>
      <c r="AT40" s="24"/>
      <c r="AU40" s="20">
        <v>1703</v>
      </c>
      <c r="AV40" s="25">
        <v>33</v>
      </c>
      <c r="AW40" s="22" t="s">
        <v>415</v>
      </c>
      <c r="AX40" s="23" t="s">
        <v>2095</v>
      </c>
      <c r="AY40" s="24"/>
      <c r="AZ40" s="20">
        <v>1706</v>
      </c>
      <c r="BA40" s="21">
        <v>33</v>
      </c>
      <c r="BB40" s="22" t="s">
        <v>415</v>
      </c>
      <c r="BC40" s="23" t="s">
        <v>1961</v>
      </c>
      <c r="BD40" s="24"/>
      <c r="BE40" s="20">
        <v>1709</v>
      </c>
      <c r="BF40" s="21">
        <v>33</v>
      </c>
      <c r="BG40" s="22" t="s">
        <v>67</v>
      </c>
      <c r="BH40" s="23" t="s">
        <v>3153</v>
      </c>
      <c r="BI40" s="24"/>
    </row>
    <row r="41" spans="1:61">
      <c r="A41" s="9"/>
      <c r="B41" s="26">
        <v>1604</v>
      </c>
      <c r="C41" s="30">
        <v>34</v>
      </c>
      <c r="D41" s="28" t="s">
        <v>415</v>
      </c>
      <c r="E41" s="29" t="s">
        <v>1943</v>
      </c>
      <c r="G41" s="26">
        <v>1607</v>
      </c>
      <c r="H41" s="27">
        <v>34</v>
      </c>
      <c r="I41" s="28" t="s">
        <v>415</v>
      </c>
      <c r="J41" s="29" t="s">
        <v>2089</v>
      </c>
      <c r="L41" s="26">
        <v>1506</v>
      </c>
      <c r="M41" s="27">
        <v>34</v>
      </c>
      <c r="N41" s="28" t="s">
        <v>67</v>
      </c>
      <c r="O41" s="29" t="s">
        <v>2994</v>
      </c>
      <c r="Q41" s="26">
        <v>1509</v>
      </c>
      <c r="R41" s="30">
        <v>34</v>
      </c>
      <c r="S41" s="28" t="s">
        <v>415</v>
      </c>
      <c r="T41" s="29" t="s">
        <v>1881</v>
      </c>
      <c r="V41" s="26">
        <v>1503</v>
      </c>
      <c r="W41" s="30">
        <v>34</v>
      </c>
      <c r="X41" s="28" t="s">
        <v>67</v>
      </c>
      <c r="Y41" s="29" t="s">
        <v>205</v>
      </c>
      <c r="AA41" s="26">
        <v>1801</v>
      </c>
      <c r="AB41" s="30">
        <v>34</v>
      </c>
      <c r="AC41" s="28" t="s">
        <v>415</v>
      </c>
      <c r="AD41" s="29" t="s">
        <v>2334</v>
      </c>
      <c r="AF41" s="26">
        <v>1804</v>
      </c>
      <c r="AG41" s="27">
        <v>34</v>
      </c>
      <c r="AH41" s="28" t="s">
        <v>415</v>
      </c>
      <c r="AI41" s="29" t="s">
        <v>2138</v>
      </c>
      <c r="AK41" s="26">
        <v>1807</v>
      </c>
      <c r="AL41" s="27">
        <v>34</v>
      </c>
      <c r="AM41" s="28" t="s">
        <v>67</v>
      </c>
      <c r="AN41" s="29" t="s">
        <v>3525</v>
      </c>
      <c r="AP41" s="26">
        <v>1601</v>
      </c>
      <c r="AQ41" s="27">
        <v>34</v>
      </c>
      <c r="AR41" s="28" t="s">
        <v>415</v>
      </c>
      <c r="AS41" s="29" t="s">
        <v>2211</v>
      </c>
      <c r="AU41" s="26">
        <v>1703</v>
      </c>
      <c r="AV41" s="30">
        <v>34</v>
      </c>
      <c r="AW41" s="28" t="s">
        <v>415</v>
      </c>
      <c r="AX41" s="29" t="s">
        <v>2089</v>
      </c>
      <c r="AZ41" s="26">
        <v>1706</v>
      </c>
      <c r="BA41" s="27">
        <v>34</v>
      </c>
      <c r="BB41" s="28" t="s">
        <v>415</v>
      </c>
      <c r="BC41" s="29" t="s">
        <v>1943</v>
      </c>
      <c r="BE41" s="26">
        <v>1709</v>
      </c>
      <c r="BF41" s="27">
        <v>34</v>
      </c>
      <c r="BG41" s="28" t="s">
        <v>67</v>
      </c>
      <c r="BH41" s="29" t="s">
        <v>692</v>
      </c>
    </row>
    <row r="42" spans="1:61">
      <c r="A42" s="9"/>
      <c r="B42" s="26">
        <v>1604</v>
      </c>
      <c r="C42" s="30">
        <v>35</v>
      </c>
      <c r="D42" s="28" t="s">
        <v>415</v>
      </c>
      <c r="E42" s="29" t="s">
        <v>1936</v>
      </c>
      <c r="G42" s="26">
        <v>1607</v>
      </c>
      <c r="H42" s="27">
        <v>35</v>
      </c>
      <c r="I42" s="28" t="s">
        <v>415</v>
      </c>
      <c r="J42" s="29" t="s">
        <v>1170</v>
      </c>
      <c r="L42" s="26">
        <v>1506</v>
      </c>
      <c r="M42" s="27">
        <v>35</v>
      </c>
      <c r="N42" s="28" t="s">
        <v>67</v>
      </c>
      <c r="O42" s="29" t="s">
        <v>2884</v>
      </c>
      <c r="Q42" s="26">
        <v>1509</v>
      </c>
      <c r="R42" s="30">
        <v>35</v>
      </c>
      <c r="S42" s="28" t="s">
        <v>415</v>
      </c>
      <c r="T42" s="29" t="s">
        <v>2254</v>
      </c>
      <c r="V42" s="26">
        <v>1503</v>
      </c>
      <c r="W42" s="30">
        <v>35</v>
      </c>
      <c r="X42" s="28" t="s">
        <v>67</v>
      </c>
      <c r="Y42" s="29" t="s">
        <v>610</v>
      </c>
      <c r="AA42" s="26">
        <v>1801</v>
      </c>
      <c r="AB42" s="30">
        <v>35</v>
      </c>
      <c r="AC42" s="28" t="s">
        <v>415</v>
      </c>
      <c r="AD42" s="29" t="s">
        <v>2059</v>
      </c>
      <c r="AF42" s="26">
        <v>1804</v>
      </c>
      <c r="AG42" s="27">
        <v>35</v>
      </c>
      <c r="AH42" s="28" t="s">
        <v>415</v>
      </c>
      <c r="AI42" s="29" t="s">
        <v>2156</v>
      </c>
      <c r="AK42" s="26">
        <v>1807</v>
      </c>
      <c r="AL42" s="27">
        <v>35</v>
      </c>
      <c r="AM42" s="28" t="s">
        <v>67</v>
      </c>
      <c r="AN42" s="29" t="s">
        <v>2863</v>
      </c>
      <c r="AP42" s="26">
        <v>1601</v>
      </c>
      <c r="AQ42" s="27">
        <v>35</v>
      </c>
      <c r="AR42" s="28" t="s">
        <v>415</v>
      </c>
      <c r="AS42" s="29" t="s">
        <v>2223</v>
      </c>
      <c r="AU42" s="26">
        <v>1703</v>
      </c>
      <c r="AV42" s="30">
        <v>35</v>
      </c>
      <c r="AW42" s="28" t="s">
        <v>415</v>
      </c>
      <c r="AX42" s="29" t="s">
        <v>1476</v>
      </c>
      <c r="AZ42" s="26">
        <v>1706</v>
      </c>
      <c r="BA42" s="27">
        <v>35</v>
      </c>
      <c r="BB42" s="28" t="s">
        <v>415</v>
      </c>
      <c r="BC42" s="29" t="s">
        <v>1936</v>
      </c>
      <c r="BE42" s="26">
        <v>1709</v>
      </c>
      <c r="BF42" s="27">
        <v>35</v>
      </c>
      <c r="BG42" s="28" t="s">
        <v>67</v>
      </c>
      <c r="BH42" s="29" t="s">
        <v>2983</v>
      </c>
    </row>
    <row r="43" spans="1:61">
      <c r="A43" s="9"/>
      <c r="B43" s="26">
        <v>1604</v>
      </c>
      <c r="C43" s="30">
        <v>36</v>
      </c>
      <c r="D43" s="28" t="s">
        <v>415</v>
      </c>
      <c r="E43" s="29" t="s">
        <v>1967</v>
      </c>
      <c r="G43" s="26">
        <v>1607</v>
      </c>
      <c r="H43" s="27">
        <v>36</v>
      </c>
      <c r="I43" s="28" t="s">
        <v>415</v>
      </c>
      <c r="J43" s="29" t="s">
        <v>1356</v>
      </c>
      <c r="L43" s="26">
        <v>1506</v>
      </c>
      <c r="M43" s="27">
        <v>36</v>
      </c>
      <c r="N43" s="28" t="s">
        <v>67</v>
      </c>
      <c r="O43" s="29" t="s">
        <v>2928</v>
      </c>
      <c r="Q43" s="26">
        <v>1509</v>
      </c>
      <c r="R43" s="30">
        <v>36</v>
      </c>
      <c r="S43" s="28" t="s">
        <v>415</v>
      </c>
      <c r="T43" s="29" t="s">
        <v>1869</v>
      </c>
      <c r="V43" s="26">
        <v>1503</v>
      </c>
      <c r="W43" s="30">
        <v>36</v>
      </c>
      <c r="X43" s="28" t="s">
        <v>67</v>
      </c>
      <c r="Y43" s="29" t="s">
        <v>756</v>
      </c>
      <c r="AA43" s="26">
        <v>1801</v>
      </c>
      <c r="AB43" s="30">
        <v>36</v>
      </c>
      <c r="AC43" s="28" t="s">
        <v>415</v>
      </c>
      <c r="AD43" s="29" t="s">
        <v>2437</v>
      </c>
      <c r="AF43" s="26">
        <v>1804</v>
      </c>
      <c r="AG43" s="27">
        <v>36</v>
      </c>
      <c r="AH43" s="28" t="s">
        <v>415</v>
      </c>
      <c r="AI43" s="29" t="s">
        <v>2131</v>
      </c>
      <c r="AK43" s="26">
        <v>1807</v>
      </c>
      <c r="AL43" s="27">
        <v>36</v>
      </c>
      <c r="AM43" s="28" t="s">
        <v>67</v>
      </c>
      <c r="AN43" s="29" t="s">
        <v>3531</v>
      </c>
      <c r="AP43" s="26">
        <v>1601</v>
      </c>
      <c r="AQ43" s="27">
        <v>36</v>
      </c>
      <c r="AR43" s="28" t="s">
        <v>415</v>
      </c>
      <c r="AS43" s="29" t="s">
        <v>2217</v>
      </c>
      <c r="AU43" s="26">
        <v>1703</v>
      </c>
      <c r="AV43" s="30">
        <v>36</v>
      </c>
      <c r="AW43" s="28" t="s">
        <v>415</v>
      </c>
      <c r="AX43" s="29" t="s">
        <v>2285</v>
      </c>
      <c r="AZ43" s="26">
        <v>1706</v>
      </c>
      <c r="BA43" s="27">
        <v>36</v>
      </c>
      <c r="BB43" s="28" t="s">
        <v>415</v>
      </c>
      <c r="BC43" s="29" t="s">
        <v>1967</v>
      </c>
      <c r="BE43" s="26">
        <v>1709</v>
      </c>
      <c r="BF43" s="27">
        <v>36</v>
      </c>
      <c r="BG43" s="28" t="s">
        <v>67</v>
      </c>
      <c r="BH43" s="29" t="s">
        <v>724</v>
      </c>
    </row>
    <row r="44" spans="1:61">
      <c r="A44" s="9"/>
      <c r="B44" s="26">
        <v>1604</v>
      </c>
      <c r="C44" s="30">
        <v>37</v>
      </c>
      <c r="D44" s="28" t="s">
        <v>415</v>
      </c>
      <c r="E44" s="29" t="s">
        <v>1575</v>
      </c>
      <c r="G44" s="26">
        <v>1607</v>
      </c>
      <c r="H44" s="27">
        <v>37</v>
      </c>
      <c r="I44" s="28" t="s">
        <v>415</v>
      </c>
      <c r="J44" s="29" t="s">
        <v>1476</v>
      </c>
      <c r="L44" s="26">
        <v>1506</v>
      </c>
      <c r="M44" s="27">
        <v>37</v>
      </c>
      <c r="N44" s="28" t="s">
        <v>67</v>
      </c>
      <c r="O44" s="29" t="s">
        <v>2856</v>
      </c>
      <c r="Q44" s="26">
        <v>1509</v>
      </c>
      <c r="R44" s="30">
        <v>37</v>
      </c>
      <c r="S44" s="28" t="s">
        <v>415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415</v>
      </c>
      <c r="AD44" s="29" t="s">
        <v>1912</v>
      </c>
      <c r="AF44" s="26">
        <v>1804</v>
      </c>
      <c r="AG44" s="27">
        <v>37</v>
      </c>
      <c r="AH44" s="28" t="s">
        <v>415</v>
      </c>
      <c r="AI44" s="29" t="s">
        <v>1446</v>
      </c>
      <c r="AK44" s="26">
        <v>1807</v>
      </c>
      <c r="AL44" s="27">
        <v>37</v>
      </c>
      <c r="AM44" s="28" t="s">
        <v>67</v>
      </c>
      <c r="AN44" s="29" t="s">
        <v>2835</v>
      </c>
      <c r="AP44" s="26">
        <v>1601</v>
      </c>
      <c r="AQ44" s="27">
        <v>37</v>
      </c>
      <c r="AR44" s="28" t="s">
        <v>415</v>
      </c>
      <c r="AS44" s="29" t="s">
        <v>2205</v>
      </c>
      <c r="AU44" s="26">
        <v>1703</v>
      </c>
      <c r="AV44" s="30">
        <v>37</v>
      </c>
      <c r="AW44" s="28" t="s">
        <v>415</v>
      </c>
      <c r="AX44" s="29" t="s">
        <v>1176</v>
      </c>
      <c r="AZ44" s="26">
        <v>1706</v>
      </c>
      <c r="BA44" s="27">
        <v>37</v>
      </c>
      <c r="BB44" s="28" t="s">
        <v>415</v>
      </c>
      <c r="BC44" s="29" t="s">
        <v>962</v>
      </c>
      <c r="BE44" s="26">
        <v>1709</v>
      </c>
      <c r="BF44" s="27">
        <v>37</v>
      </c>
      <c r="BG44" s="28" t="s">
        <v>67</v>
      </c>
      <c r="BH44" s="29" t="s">
        <v>173</v>
      </c>
    </row>
    <row r="45" spans="1:61">
      <c r="A45" s="9"/>
      <c r="B45" s="26">
        <v>1604</v>
      </c>
      <c r="C45" s="30">
        <v>38</v>
      </c>
      <c r="D45" s="28" t="s">
        <v>415</v>
      </c>
      <c r="E45" s="29" t="s">
        <v>1544</v>
      </c>
      <c r="G45" s="26">
        <v>1607</v>
      </c>
      <c r="H45" s="27">
        <v>38</v>
      </c>
      <c r="I45" s="28" t="s">
        <v>415</v>
      </c>
      <c r="J45" s="29" t="s">
        <v>1176</v>
      </c>
      <c r="L45" s="26">
        <v>1506</v>
      </c>
      <c r="M45" s="27">
        <v>38</v>
      </c>
      <c r="N45" s="28" t="s">
        <v>67</v>
      </c>
      <c r="O45" s="29" t="s">
        <v>2936</v>
      </c>
      <c r="Q45" s="26">
        <v>1509</v>
      </c>
      <c r="R45" s="30">
        <v>38</v>
      </c>
      <c r="S45" s="28" t="s">
        <v>415</v>
      </c>
      <c r="T45" s="29" t="s">
        <v>1838</v>
      </c>
      <c r="V45" s="26">
        <v>1503</v>
      </c>
      <c r="W45" s="30">
        <v>38</v>
      </c>
      <c r="X45" s="28" t="s">
        <v>67</v>
      </c>
      <c r="Y45" s="29" t="s">
        <v>790</v>
      </c>
      <c r="AA45" s="26">
        <v>1801</v>
      </c>
      <c r="AB45" s="30">
        <v>38</v>
      </c>
      <c r="AC45" s="28" t="s">
        <v>415</v>
      </c>
      <c r="AD45" s="29" t="s">
        <v>1918</v>
      </c>
      <c r="AF45" s="26">
        <v>1804</v>
      </c>
      <c r="AG45" s="27">
        <v>38</v>
      </c>
      <c r="AH45" s="28" t="s">
        <v>415</v>
      </c>
      <c r="AI45" s="29" t="s">
        <v>1350</v>
      </c>
      <c r="AK45" s="26">
        <v>1807</v>
      </c>
      <c r="AL45" s="27">
        <v>38</v>
      </c>
      <c r="AM45" s="28" t="s">
        <v>67</v>
      </c>
      <c r="AN45" s="29" t="s">
        <v>3518</v>
      </c>
      <c r="AP45" s="26">
        <v>1601</v>
      </c>
      <c r="AQ45" s="27">
        <v>38</v>
      </c>
      <c r="AR45" s="28" t="s">
        <v>415</v>
      </c>
      <c r="AS45" s="29" t="s">
        <v>2199</v>
      </c>
      <c r="AU45" s="26">
        <v>1703</v>
      </c>
      <c r="AV45" s="30">
        <v>38</v>
      </c>
      <c r="AW45" s="28" t="s">
        <v>415</v>
      </c>
      <c r="AX45" s="29" t="s">
        <v>2396</v>
      </c>
      <c r="AZ45" s="26">
        <v>1706</v>
      </c>
      <c r="BA45" s="27">
        <v>38</v>
      </c>
      <c r="BB45" s="28" t="s">
        <v>415</v>
      </c>
      <c r="BC45" s="29" t="s">
        <v>971</v>
      </c>
      <c r="BE45" s="26">
        <v>1709</v>
      </c>
      <c r="BF45" s="27">
        <v>38</v>
      </c>
      <c r="BG45" s="28" t="s">
        <v>67</v>
      </c>
      <c r="BH45" s="29" t="s">
        <v>732</v>
      </c>
    </row>
    <row r="46" spans="1:61">
      <c r="A46" s="9"/>
      <c r="B46" s="26">
        <v>1604</v>
      </c>
      <c r="C46" s="30">
        <v>39</v>
      </c>
      <c r="D46" s="28" t="s">
        <v>415</v>
      </c>
      <c r="E46" s="29" t="s">
        <v>822</v>
      </c>
      <c r="G46" s="26">
        <v>1607</v>
      </c>
      <c r="H46" s="27">
        <v>39</v>
      </c>
      <c r="I46" s="28" t="s">
        <v>415</v>
      </c>
      <c r="J46" s="29" t="s">
        <v>1073</v>
      </c>
      <c r="L46" s="26">
        <v>1506</v>
      </c>
      <c r="M46" s="27">
        <v>39</v>
      </c>
      <c r="N46" s="28" t="s">
        <v>67</v>
      </c>
      <c r="O46" s="29" t="s">
        <v>642</v>
      </c>
      <c r="Q46" s="26">
        <v>1509</v>
      </c>
      <c r="R46" s="30">
        <v>39</v>
      </c>
      <c r="S46" s="28" t="s">
        <v>415</v>
      </c>
      <c r="T46" s="29" t="s">
        <v>2174</v>
      </c>
      <c r="V46" s="26">
        <v>1503</v>
      </c>
      <c r="W46" s="30">
        <v>39</v>
      </c>
      <c r="X46" s="28" t="s">
        <v>67</v>
      </c>
      <c r="Y46" s="29" t="s">
        <v>3057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415</v>
      </c>
      <c r="AI46" s="29" t="s">
        <v>856</v>
      </c>
      <c r="AK46" s="26">
        <v>1807</v>
      </c>
      <c r="AL46" s="27">
        <v>39</v>
      </c>
      <c r="AM46" s="28" t="s">
        <v>67</v>
      </c>
      <c r="AN46" s="29" t="s">
        <v>2554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415</v>
      </c>
      <c r="AX46" s="29" t="s">
        <v>1488</v>
      </c>
      <c r="AZ46" s="26">
        <v>1706</v>
      </c>
      <c r="BA46" s="27">
        <v>39</v>
      </c>
      <c r="BB46" s="28" t="s">
        <v>415</v>
      </c>
      <c r="BC46" s="29" t="s">
        <v>2630</v>
      </c>
      <c r="BE46" s="26">
        <v>1709</v>
      </c>
      <c r="BF46" s="27">
        <v>39</v>
      </c>
      <c r="BG46" s="28" t="s">
        <v>67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415</v>
      </c>
      <c r="E47" s="29" t="s">
        <v>2624</v>
      </c>
      <c r="G47" s="26">
        <v>1607</v>
      </c>
      <c r="H47" s="27">
        <v>40</v>
      </c>
      <c r="I47" s="28" t="s">
        <v>415</v>
      </c>
      <c r="J47" s="29" t="s">
        <v>1031</v>
      </c>
      <c r="L47" s="26">
        <v>1506</v>
      </c>
      <c r="M47" s="27">
        <v>40</v>
      </c>
      <c r="N47" s="28" t="s">
        <v>67</v>
      </c>
      <c r="O47" s="29" t="s">
        <v>650</v>
      </c>
      <c r="Q47" s="26">
        <v>1509</v>
      </c>
      <c r="R47" s="30">
        <v>40</v>
      </c>
      <c r="S47" s="28" t="s">
        <v>415</v>
      </c>
      <c r="T47" s="29" t="s">
        <v>2168</v>
      </c>
      <c r="V47" s="26">
        <v>1503</v>
      </c>
      <c r="W47" s="30">
        <v>40</v>
      </c>
      <c r="X47" s="28" t="s">
        <v>67</v>
      </c>
      <c r="Y47" s="29" t="s">
        <v>3222</v>
      </c>
      <c r="AA47" s="26">
        <v>1801</v>
      </c>
      <c r="AB47" s="30">
        <v>40</v>
      </c>
      <c r="AC47" s="28" t="s">
        <v>415</v>
      </c>
      <c r="AD47" s="29" t="s">
        <v>2624</v>
      </c>
      <c r="AF47" s="26">
        <v>1804</v>
      </c>
      <c r="AG47" s="27">
        <v>40</v>
      </c>
      <c r="AH47" s="28" t="s">
        <v>415</v>
      </c>
      <c r="AI47" s="29" t="s">
        <v>1037</v>
      </c>
      <c r="AK47" s="26">
        <v>1807</v>
      </c>
      <c r="AL47" s="27">
        <v>40</v>
      </c>
      <c r="AM47" s="28" t="s">
        <v>67</v>
      </c>
      <c r="AN47" s="29" t="s">
        <v>2512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415</v>
      </c>
      <c r="AX47" s="29" t="s">
        <v>1368</v>
      </c>
      <c r="AZ47" s="26">
        <v>1706</v>
      </c>
      <c r="BA47" s="27">
        <v>40</v>
      </c>
      <c r="BB47" s="28" t="s">
        <v>415</v>
      </c>
      <c r="BC47" s="29" t="s">
        <v>2668</v>
      </c>
      <c r="BE47" s="26">
        <v>1709</v>
      </c>
      <c r="BF47" s="27">
        <v>40</v>
      </c>
      <c r="BG47" s="28" t="s">
        <v>67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415</v>
      </c>
      <c r="E48" s="29" t="s">
        <v>1109</v>
      </c>
      <c r="G48" s="26">
        <v>1608</v>
      </c>
      <c r="H48" s="27">
        <v>41</v>
      </c>
      <c r="I48" s="28" t="s">
        <v>415</v>
      </c>
      <c r="J48" s="29" t="s">
        <v>2150</v>
      </c>
      <c r="L48" s="26">
        <v>1505</v>
      </c>
      <c r="M48" s="27">
        <v>41</v>
      </c>
      <c r="N48" s="28" t="s">
        <v>67</v>
      </c>
      <c r="O48" s="29" t="s">
        <v>2907</v>
      </c>
      <c r="Q48" s="26">
        <v>1508</v>
      </c>
      <c r="R48" s="30">
        <v>41</v>
      </c>
      <c r="S48" s="28" t="s">
        <v>415</v>
      </c>
      <c r="T48" s="29" t="s">
        <v>4201</v>
      </c>
      <c r="V48" s="26">
        <v>1502</v>
      </c>
      <c r="W48" s="30">
        <v>41</v>
      </c>
      <c r="X48" s="28" t="s">
        <v>67</v>
      </c>
      <c r="Y48" s="29" t="s">
        <v>384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415</v>
      </c>
      <c r="AI48" s="29" t="s">
        <v>1851</v>
      </c>
      <c r="AK48" s="26">
        <v>1808</v>
      </c>
      <c r="AL48" s="27">
        <v>41</v>
      </c>
      <c r="AM48" s="28" t="s">
        <v>67</v>
      </c>
      <c r="AN48" s="29" t="s">
        <v>266</v>
      </c>
      <c r="AP48" s="26">
        <v>1602</v>
      </c>
      <c r="AQ48" s="27">
        <v>41</v>
      </c>
      <c r="AR48" s="28" t="s">
        <v>415</v>
      </c>
      <c r="AS48" s="29" t="s">
        <v>4201</v>
      </c>
      <c r="AU48" s="26">
        <v>1702</v>
      </c>
      <c r="AV48" s="30">
        <v>41</v>
      </c>
      <c r="AW48" s="28" t="s">
        <v>415</v>
      </c>
      <c r="AX48" s="29" t="s">
        <v>849</v>
      </c>
      <c r="AZ48" s="26">
        <v>1705</v>
      </c>
      <c r="BA48" s="27">
        <v>41</v>
      </c>
      <c r="BB48" s="28" t="s">
        <v>415</v>
      </c>
      <c r="BC48" s="29" t="s">
        <v>2144</v>
      </c>
      <c r="BE48" s="26">
        <v>1708</v>
      </c>
      <c r="BF48" s="27">
        <v>41</v>
      </c>
      <c r="BG48" s="28" t="s">
        <v>67</v>
      </c>
      <c r="BH48" s="29" t="s">
        <v>3512</v>
      </c>
    </row>
    <row r="49" spans="1:61">
      <c r="A49" s="9"/>
      <c r="B49" s="26">
        <v>1605</v>
      </c>
      <c r="C49" s="30">
        <v>42</v>
      </c>
      <c r="D49" s="28" t="s">
        <v>415</v>
      </c>
      <c r="E49" s="29" t="s">
        <v>1067</v>
      </c>
      <c r="G49" s="26">
        <v>1608</v>
      </c>
      <c r="H49" s="27">
        <v>42</v>
      </c>
      <c r="I49" s="28" t="s">
        <v>415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415</v>
      </c>
      <c r="T49" s="29" t="s">
        <v>2640</v>
      </c>
      <c r="V49" s="26">
        <v>1502</v>
      </c>
      <c r="W49" s="30">
        <v>42</v>
      </c>
      <c r="X49" s="28" t="s">
        <v>67</v>
      </c>
      <c r="Y49" s="29" t="s">
        <v>3478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415</v>
      </c>
      <c r="AI49" s="29" t="s">
        <v>944</v>
      </c>
      <c r="AK49" s="26">
        <v>1808</v>
      </c>
      <c r="AL49" s="27">
        <v>42</v>
      </c>
      <c r="AM49" s="28" t="s">
        <v>67</v>
      </c>
      <c r="AN49" s="29" t="s">
        <v>242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415</v>
      </c>
      <c r="BC49" s="29" t="s">
        <v>2150</v>
      </c>
      <c r="BE49" s="26">
        <v>1708</v>
      </c>
      <c r="BF49" s="27">
        <v>42</v>
      </c>
      <c r="BG49" s="28" t="s">
        <v>67</v>
      </c>
      <c r="BH49" s="29" t="s">
        <v>539</v>
      </c>
    </row>
    <row r="50" spans="1:61">
      <c r="A50" s="9"/>
      <c r="B50" s="26">
        <v>1605</v>
      </c>
      <c r="C50" s="30">
        <v>43</v>
      </c>
      <c r="D50" s="28" t="s">
        <v>415</v>
      </c>
      <c r="E50" s="29" t="s">
        <v>1200</v>
      </c>
      <c r="G50" s="26">
        <v>1608</v>
      </c>
      <c r="H50" s="27">
        <v>43</v>
      </c>
      <c r="I50" s="28" t="s">
        <v>415</v>
      </c>
      <c r="J50" s="29" t="s">
        <v>2144</v>
      </c>
      <c r="L50" s="26">
        <v>1505</v>
      </c>
      <c r="M50" s="27">
        <v>43</v>
      </c>
      <c r="N50" s="28" t="s">
        <v>67</v>
      </c>
      <c r="O50" s="29" t="s">
        <v>2892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67</v>
      </c>
      <c r="Y50" s="29" t="s">
        <v>393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415</v>
      </c>
      <c r="AI50" s="29" t="s">
        <v>1838</v>
      </c>
      <c r="AK50" s="26">
        <v>1808</v>
      </c>
      <c r="AL50" s="27">
        <v>43</v>
      </c>
      <c r="AM50" s="28" t="s">
        <v>67</v>
      </c>
      <c r="AN50" s="29" t="s">
        <v>3079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415</v>
      </c>
      <c r="AX50" s="29" t="s">
        <v>1049</v>
      </c>
      <c r="AZ50" s="26">
        <v>1705</v>
      </c>
      <c r="BA50" s="27">
        <v>43</v>
      </c>
      <c r="BB50" s="28" t="s">
        <v>415</v>
      </c>
      <c r="BC50" s="29" t="s">
        <v>1200</v>
      </c>
      <c r="BE50" s="26">
        <v>1708</v>
      </c>
      <c r="BF50" s="27">
        <v>43</v>
      </c>
      <c r="BG50" s="28" t="s">
        <v>67</v>
      </c>
      <c r="BH50" s="29" t="s">
        <v>551</v>
      </c>
    </row>
    <row r="51" spans="1:61">
      <c r="A51" s="9"/>
      <c r="B51" s="26">
        <v>1605</v>
      </c>
      <c r="C51" s="30">
        <v>44</v>
      </c>
      <c r="D51" s="28" t="s">
        <v>415</v>
      </c>
      <c r="E51" s="29" t="s">
        <v>862</v>
      </c>
      <c r="G51" s="26">
        <v>1608</v>
      </c>
      <c r="H51" s="27">
        <v>44</v>
      </c>
      <c r="I51" s="28" t="s">
        <v>415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415</v>
      </c>
      <c r="T51" s="29" t="s">
        <v>2676</v>
      </c>
      <c r="V51" s="26">
        <v>1502</v>
      </c>
      <c r="W51" s="30">
        <v>44</v>
      </c>
      <c r="X51" s="28" t="s">
        <v>67</v>
      </c>
      <c r="Y51" s="29" t="s">
        <v>4197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415</v>
      </c>
      <c r="AI51" s="29" t="s">
        <v>1121</v>
      </c>
      <c r="AK51" s="26">
        <v>1808</v>
      </c>
      <c r="AL51" s="27">
        <v>44</v>
      </c>
      <c r="AM51" s="28" t="s">
        <v>67</v>
      </c>
      <c r="AN51" s="29" t="s">
        <v>3112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415</v>
      </c>
      <c r="BC51" s="29" t="s">
        <v>1206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415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67</v>
      </c>
      <c r="O52" s="29" t="s">
        <v>545</v>
      </c>
      <c r="Q52" s="26">
        <v>1508</v>
      </c>
      <c r="R52" s="30">
        <v>45</v>
      </c>
      <c r="S52" s="28" t="s">
        <v>415</v>
      </c>
      <c r="T52" s="29" t="s">
        <v>2684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415</v>
      </c>
      <c r="AD52" s="29" t="s">
        <v>1049</v>
      </c>
      <c r="AF52" s="26">
        <v>1805</v>
      </c>
      <c r="AG52" s="27">
        <v>45</v>
      </c>
      <c r="AH52" s="28" t="s">
        <v>415</v>
      </c>
      <c r="AI52" s="29" t="s">
        <v>1869</v>
      </c>
      <c r="AK52" s="26">
        <v>1808</v>
      </c>
      <c r="AL52" s="27">
        <v>45</v>
      </c>
      <c r="AM52" s="28" t="s">
        <v>67</v>
      </c>
      <c r="AN52" s="29" t="s">
        <v>3240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415</v>
      </c>
      <c r="AX52" s="29" t="s">
        <v>1661</v>
      </c>
      <c r="AZ52" s="26">
        <v>1705</v>
      </c>
      <c r="BA52" s="27">
        <v>45</v>
      </c>
      <c r="BB52" s="28" t="s">
        <v>415</v>
      </c>
      <c r="BC52" s="29" t="s">
        <v>2443</v>
      </c>
      <c r="BE52" s="26">
        <v>1708</v>
      </c>
      <c r="BF52" s="27">
        <v>45</v>
      </c>
      <c r="BG52" s="28" t="s">
        <v>67</v>
      </c>
      <c r="BH52" s="29" t="s">
        <v>3518</v>
      </c>
    </row>
    <row r="53" spans="1:61">
      <c r="A53" s="9"/>
      <c r="B53" s="26">
        <v>1605</v>
      </c>
      <c r="C53" s="30">
        <v>46</v>
      </c>
      <c r="D53" s="28" t="s">
        <v>415</v>
      </c>
      <c r="E53" s="29" t="s">
        <v>1206</v>
      </c>
      <c r="G53" s="26">
        <v>1608</v>
      </c>
      <c r="H53" s="27">
        <v>46</v>
      </c>
      <c r="I53" s="28" t="s">
        <v>415</v>
      </c>
      <c r="J53" s="29" t="s">
        <v>1826</v>
      </c>
      <c r="L53" s="26">
        <v>1505</v>
      </c>
      <c r="M53" s="27">
        <v>46</v>
      </c>
      <c r="N53" s="28" t="s">
        <v>67</v>
      </c>
      <c r="O53" s="29" t="s">
        <v>2787</v>
      </c>
      <c r="Q53" s="26">
        <v>1508</v>
      </c>
      <c r="R53" s="30">
        <v>46</v>
      </c>
      <c r="S53" s="28" t="s">
        <v>415</v>
      </c>
      <c r="T53" s="29" t="s">
        <v>2630</v>
      </c>
      <c r="V53" s="26">
        <v>1502</v>
      </c>
      <c r="W53" s="30">
        <v>46</v>
      </c>
      <c r="X53" s="28" t="s">
        <v>67</v>
      </c>
      <c r="Y53" s="29" t="s">
        <v>3472</v>
      </c>
      <c r="AA53" s="26">
        <v>1802</v>
      </c>
      <c r="AB53" s="30">
        <v>46</v>
      </c>
      <c r="AC53" s="28" t="s">
        <v>415</v>
      </c>
      <c r="AD53" s="29" t="s">
        <v>1109</v>
      </c>
      <c r="AF53" s="26">
        <v>1805</v>
      </c>
      <c r="AG53" s="27">
        <v>46</v>
      </c>
      <c r="AH53" s="28" t="s">
        <v>415</v>
      </c>
      <c r="AI53" s="29" t="s">
        <v>938</v>
      </c>
      <c r="AK53" s="26">
        <v>1808</v>
      </c>
      <c r="AL53" s="27">
        <v>46</v>
      </c>
      <c r="AM53" s="28" t="s">
        <v>67</v>
      </c>
      <c r="AN53" s="29" t="s">
        <v>3267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415</v>
      </c>
      <c r="AX53" s="29" t="s">
        <v>2299</v>
      </c>
      <c r="AZ53" s="26">
        <v>1705</v>
      </c>
      <c r="BA53" s="27">
        <v>46</v>
      </c>
      <c r="BB53" s="28" t="s">
        <v>415</v>
      </c>
      <c r="BC53" s="29" t="s">
        <v>1380</v>
      </c>
      <c r="BE53" s="26">
        <v>1708</v>
      </c>
      <c r="BF53" s="27">
        <v>46</v>
      </c>
      <c r="BG53" s="28" t="s">
        <v>67</v>
      </c>
      <c r="BH53" s="29" t="s">
        <v>2943</v>
      </c>
    </row>
    <row r="54" spans="1:61">
      <c r="A54" s="9"/>
      <c r="B54" s="26">
        <v>1605</v>
      </c>
      <c r="C54" s="30">
        <v>47</v>
      </c>
      <c r="D54" s="28" t="s">
        <v>415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67</v>
      </c>
      <c r="O54" s="29" t="s">
        <v>539</v>
      </c>
      <c r="Q54" s="26">
        <v>1508</v>
      </c>
      <c r="R54" s="30">
        <v>47</v>
      </c>
      <c r="S54" s="28" t="s">
        <v>415</v>
      </c>
      <c r="T54" s="29" t="s">
        <v>2650</v>
      </c>
      <c r="V54" s="26">
        <v>1502</v>
      </c>
      <c r="W54" s="30">
        <v>47</v>
      </c>
      <c r="X54" s="28" t="s">
        <v>67</v>
      </c>
      <c r="Y54" s="29" t="s">
        <v>2758</v>
      </c>
      <c r="AA54" s="26">
        <v>1802</v>
      </c>
      <c r="AB54" s="30">
        <v>47</v>
      </c>
      <c r="AC54" s="28" t="s">
        <v>415</v>
      </c>
      <c r="AD54" s="29" t="s">
        <v>1661</v>
      </c>
      <c r="AF54" s="26">
        <v>1805</v>
      </c>
      <c r="AG54" s="27">
        <v>47</v>
      </c>
      <c r="AH54" s="28" t="s">
        <v>415</v>
      </c>
      <c r="AI54" s="29" t="s">
        <v>1881</v>
      </c>
      <c r="AK54" s="26">
        <v>1808</v>
      </c>
      <c r="AL54" s="27">
        <v>47</v>
      </c>
      <c r="AM54" s="28" t="s">
        <v>67</v>
      </c>
      <c r="AN54" s="29" t="s">
        <v>254</v>
      </c>
      <c r="AP54" s="26">
        <v>1602</v>
      </c>
      <c r="AQ54" s="27">
        <v>47</v>
      </c>
      <c r="AR54" s="28" t="s">
        <v>415</v>
      </c>
      <c r="AS54" s="29" t="s">
        <v>1881</v>
      </c>
      <c r="AU54" s="26">
        <v>1702</v>
      </c>
      <c r="AV54" s="30">
        <v>47</v>
      </c>
      <c r="AW54" s="28" t="s">
        <v>415</v>
      </c>
      <c r="AX54" s="29" t="s">
        <v>1679</v>
      </c>
      <c r="AZ54" s="26">
        <v>1705</v>
      </c>
      <c r="BA54" s="27">
        <v>47</v>
      </c>
      <c r="BB54" s="28" t="s">
        <v>415</v>
      </c>
      <c r="BC54" s="29" t="s">
        <v>2341</v>
      </c>
      <c r="BE54" s="26">
        <v>1708</v>
      </c>
      <c r="BF54" s="27">
        <v>47</v>
      </c>
      <c r="BG54" s="28" t="s">
        <v>67</v>
      </c>
      <c r="BH54" s="29" t="s">
        <v>3531</v>
      </c>
    </row>
    <row r="55" spans="1:61" ht="15" thickBot="1">
      <c r="A55" s="9"/>
      <c r="B55" s="31">
        <v>1605</v>
      </c>
      <c r="C55" s="36">
        <v>48</v>
      </c>
      <c r="D55" s="33" t="s">
        <v>415</v>
      </c>
      <c r="E55" s="34" t="s">
        <v>1380</v>
      </c>
      <c r="F55" s="35"/>
      <c r="G55" s="31">
        <v>1608</v>
      </c>
      <c r="H55" s="32">
        <v>48</v>
      </c>
      <c r="I55" s="33" t="s">
        <v>415</v>
      </c>
      <c r="J55" s="34" t="s">
        <v>1789</v>
      </c>
      <c r="K55" s="35"/>
      <c r="L55" s="31">
        <v>1505</v>
      </c>
      <c r="M55" s="32">
        <v>48</v>
      </c>
      <c r="N55" s="33" t="s">
        <v>67</v>
      </c>
      <c r="O55" s="34" t="s">
        <v>2815</v>
      </c>
      <c r="P55" s="35"/>
      <c r="Q55" s="31">
        <v>1508</v>
      </c>
      <c r="R55" s="36">
        <v>48</v>
      </c>
      <c r="S55" s="33" t="s">
        <v>415</v>
      </c>
      <c r="T55" s="34" t="s">
        <v>2668</v>
      </c>
      <c r="U55" s="35"/>
      <c r="V55" s="31">
        <v>1502</v>
      </c>
      <c r="W55" s="36">
        <v>48</v>
      </c>
      <c r="X55" s="33" t="s">
        <v>67</v>
      </c>
      <c r="Y55" s="34" t="s">
        <v>2751</v>
      </c>
      <c r="Z55" s="35"/>
      <c r="AA55" s="31">
        <v>1802</v>
      </c>
      <c r="AB55" s="36">
        <v>48</v>
      </c>
      <c r="AC55" s="33" t="s">
        <v>415</v>
      </c>
      <c r="AD55" s="34" t="s">
        <v>1679</v>
      </c>
      <c r="AE55" s="35"/>
      <c r="AF55" s="31">
        <v>1805</v>
      </c>
      <c r="AG55" s="32">
        <v>48</v>
      </c>
      <c r="AH55" s="33" t="s">
        <v>415</v>
      </c>
      <c r="AI55" s="34" t="s">
        <v>837</v>
      </c>
      <c r="AJ55" s="35"/>
      <c r="AK55" s="31">
        <v>1808</v>
      </c>
      <c r="AL55" s="32">
        <v>48</v>
      </c>
      <c r="AM55" s="33" t="s">
        <v>67</v>
      </c>
      <c r="AN55" s="34" t="s">
        <v>278</v>
      </c>
      <c r="AO55" s="35"/>
      <c r="AP55" s="31">
        <v>1602</v>
      </c>
      <c r="AQ55" s="32">
        <v>48</v>
      </c>
      <c r="AR55" s="33" t="s">
        <v>415</v>
      </c>
      <c r="AS55" s="34" t="s">
        <v>1869</v>
      </c>
      <c r="AT55" s="35"/>
      <c r="AU55" s="31">
        <v>1702</v>
      </c>
      <c r="AV55" s="36">
        <v>48</v>
      </c>
      <c r="AW55" s="33" t="s">
        <v>415</v>
      </c>
      <c r="AX55" s="34" t="s">
        <v>10</v>
      </c>
      <c r="AY55" s="35"/>
      <c r="AZ55" s="31">
        <v>1705</v>
      </c>
      <c r="BA55" s="32">
        <v>48</v>
      </c>
      <c r="BB55" s="33" t="s">
        <v>415</v>
      </c>
      <c r="BC55" s="34" t="s">
        <v>1194</v>
      </c>
      <c r="BD55" s="35"/>
      <c r="BE55" s="31">
        <v>1708</v>
      </c>
      <c r="BF55" s="32">
        <v>48</v>
      </c>
      <c r="BG55" s="33" t="s">
        <v>67</v>
      </c>
      <c r="BH55" s="34" t="s">
        <v>3460</v>
      </c>
      <c r="BI55" s="35"/>
    </row>
    <row r="56" spans="1:61">
      <c r="A56" s="9"/>
      <c r="B56" s="37">
        <v>1605</v>
      </c>
      <c r="C56" s="39">
        <v>49</v>
      </c>
      <c r="D56" s="22" t="s">
        <v>415</v>
      </c>
      <c r="E56" s="23" t="s">
        <v>1392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67</v>
      </c>
      <c r="O56" s="23" t="s">
        <v>180</v>
      </c>
      <c r="Q56" s="37">
        <v>1508</v>
      </c>
      <c r="R56" s="39">
        <v>49</v>
      </c>
      <c r="S56" s="22" t="s">
        <v>415</v>
      </c>
      <c r="T56" s="23" t="s">
        <v>2610</v>
      </c>
      <c r="V56" s="37">
        <v>1502</v>
      </c>
      <c r="W56" s="39">
        <v>49</v>
      </c>
      <c r="X56" s="22" t="s">
        <v>67</v>
      </c>
      <c r="Y56" s="23" t="s">
        <v>3133</v>
      </c>
      <c r="AA56" s="37">
        <v>1802</v>
      </c>
      <c r="AB56" s="39">
        <v>49</v>
      </c>
      <c r="AC56" s="22" t="s">
        <v>415</v>
      </c>
      <c r="AD56" s="23" t="s">
        <v>1067</v>
      </c>
      <c r="AF56" s="37">
        <v>1805</v>
      </c>
      <c r="AG56" s="38">
        <v>49</v>
      </c>
      <c r="AH56" s="22" t="s">
        <v>415</v>
      </c>
      <c r="AI56" s="23" t="s">
        <v>2236</v>
      </c>
      <c r="AK56" s="37">
        <v>1808</v>
      </c>
      <c r="AL56" s="38">
        <v>49</v>
      </c>
      <c r="AM56" s="22" t="s">
        <v>67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415</v>
      </c>
      <c r="AX56" s="23" t="s">
        <v>1685</v>
      </c>
      <c r="AZ56" s="37">
        <v>1705</v>
      </c>
      <c r="BA56" s="38">
        <v>49</v>
      </c>
      <c r="BB56" s="22" t="s">
        <v>415</v>
      </c>
      <c r="BC56" s="23" t="s">
        <v>1392</v>
      </c>
      <c r="BE56" s="37">
        <v>1708</v>
      </c>
      <c r="BF56" s="38">
        <v>49</v>
      </c>
      <c r="BG56" s="22" t="s">
        <v>67</v>
      </c>
      <c r="BH56" s="23" t="s">
        <v>193</v>
      </c>
    </row>
    <row r="57" spans="1:61">
      <c r="A57" s="9"/>
      <c r="B57" s="26">
        <v>1605</v>
      </c>
      <c r="C57" s="30">
        <v>50</v>
      </c>
      <c r="D57" s="28" t="s">
        <v>415</v>
      </c>
      <c r="E57" s="29" t="s">
        <v>1194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67</v>
      </c>
      <c r="O57" s="29" t="s">
        <v>551</v>
      </c>
      <c r="Q57" s="26">
        <v>1508</v>
      </c>
      <c r="R57" s="30">
        <v>50</v>
      </c>
      <c r="S57" s="28" t="s">
        <v>415</v>
      </c>
      <c r="T57" s="29" t="s">
        <v>2659</v>
      </c>
      <c r="V57" s="26">
        <v>1502</v>
      </c>
      <c r="W57" s="30">
        <v>50</v>
      </c>
      <c r="X57" s="28" t="s">
        <v>67</v>
      </c>
      <c r="Y57" s="29" t="s">
        <v>3425</v>
      </c>
      <c r="AA57" s="26">
        <v>1802</v>
      </c>
      <c r="AB57" s="30">
        <v>50</v>
      </c>
      <c r="AC57" s="28" t="s">
        <v>415</v>
      </c>
      <c r="AD57" s="29" t="s">
        <v>1115</v>
      </c>
      <c r="AF57" s="26">
        <v>1805</v>
      </c>
      <c r="AG57" s="27">
        <v>50</v>
      </c>
      <c r="AH57" s="28" t="s">
        <v>415</v>
      </c>
      <c r="AI57" s="29" t="s">
        <v>2272</v>
      </c>
      <c r="AK57" s="26">
        <v>1808</v>
      </c>
      <c r="AL57" s="27">
        <v>50</v>
      </c>
      <c r="AM57" s="28" t="s">
        <v>67</v>
      </c>
      <c r="AN57" s="29" t="s">
        <v>2794</v>
      </c>
      <c r="AP57" s="26">
        <v>1602</v>
      </c>
      <c r="AQ57" s="27">
        <v>50</v>
      </c>
      <c r="AR57" s="28" t="s">
        <v>415</v>
      </c>
      <c r="AS57" s="29" t="s">
        <v>1838</v>
      </c>
      <c r="AU57" s="26">
        <v>1702</v>
      </c>
      <c r="AV57" s="30">
        <v>50</v>
      </c>
      <c r="AW57" s="28" t="s">
        <v>415</v>
      </c>
      <c r="AX57" s="29" t="s">
        <v>1655</v>
      </c>
      <c r="AZ57" s="26">
        <v>1705</v>
      </c>
      <c r="BA57" s="27">
        <v>50</v>
      </c>
      <c r="BB57" s="28" t="s">
        <v>415</v>
      </c>
      <c r="BC57" s="29" t="s">
        <v>1446</v>
      </c>
      <c r="BE57" s="26">
        <v>1708</v>
      </c>
      <c r="BF57" s="27">
        <v>50</v>
      </c>
      <c r="BG57" s="28" t="s">
        <v>67</v>
      </c>
      <c r="BH57" s="29" t="s">
        <v>3525</v>
      </c>
    </row>
    <row r="58" spans="1:61">
      <c r="A58" s="9"/>
      <c r="B58" s="26">
        <v>1605</v>
      </c>
      <c r="C58" s="30">
        <v>51</v>
      </c>
      <c r="D58" s="28" t="s">
        <v>415</v>
      </c>
      <c r="E58" s="29" t="s">
        <v>1182</v>
      </c>
      <c r="G58" s="26">
        <v>1608</v>
      </c>
      <c r="H58" s="27">
        <v>51</v>
      </c>
      <c r="I58" s="28" t="s">
        <v>415</v>
      </c>
      <c r="J58" s="29" t="s">
        <v>1121</v>
      </c>
      <c r="L58" s="26">
        <v>1505</v>
      </c>
      <c r="M58" s="27">
        <v>51</v>
      </c>
      <c r="N58" s="28" t="s">
        <v>67</v>
      </c>
      <c r="O58" s="29" t="s">
        <v>2835</v>
      </c>
      <c r="Q58" s="26">
        <v>1508</v>
      </c>
      <c r="R58" s="30">
        <v>51</v>
      </c>
      <c r="S58" s="28" t="s">
        <v>415</v>
      </c>
      <c r="T58" s="29" t="s">
        <v>2618</v>
      </c>
      <c r="V58" s="26">
        <v>1502</v>
      </c>
      <c r="W58" s="30">
        <v>51</v>
      </c>
      <c r="X58" s="28" t="s">
        <v>67</v>
      </c>
      <c r="Y58" s="29" t="s">
        <v>3046</v>
      </c>
      <c r="AA58" s="26">
        <v>1802</v>
      </c>
      <c r="AB58" s="30">
        <v>51</v>
      </c>
      <c r="AC58" s="28" t="s">
        <v>415</v>
      </c>
      <c r="AD58" s="29" t="s">
        <v>862</v>
      </c>
      <c r="AF58" s="26">
        <v>1805</v>
      </c>
      <c r="AG58" s="27">
        <v>51</v>
      </c>
      <c r="AH58" s="28" t="s">
        <v>415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415</v>
      </c>
      <c r="AX58" s="29" t="s">
        <v>1288</v>
      </c>
      <c r="AZ58" s="26">
        <v>1705</v>
      </c>
      <c r="BA58" s="27">
        <v>51</v>
      </c>
      <c r="BB58" s="28" t="s">
        <v>415</v>
      </c>
      <c r="BC58" s="29" t="s">
        <v>1182</v>
      </c>
      <c r="BE58" s="26">
        <v>1708</v>
      </c>
      <c r="BF58" s="27">
        <v>51</v>
      </c>
      <c r="BG58" s="28" t="s">
        <v>67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415</v>
      </c>
      <c r="E59" s="29" t="s">
        <v>1019</v>
      </c>
      <c r="G59" s="26">
        <v>1608</v>
      </c>
      <c r="H59" s="27">
        <v>52</v>
      </c>
      <c r="I59" s="28" t="s">
        <v>415</v>
      </c>
      <c r="J59" s="29" t="s">
        <v>1288</v>
      </c>
      <c r="L59" s="26">
        <v>1505</v>
      </c>
      <c r="M59" s="27">
        <v>52</v>
      </c>
      <c r="N59" s="28" t="s">
        <v>67</v>
      </c>
      <c r="O59" s="29" t="s">
        <v>2863</v>
      </c>
      <c r="Q59" s="26">
        <v>1508</v>
      </c>
      <c r="R59" s="30">
        <v>52</v>
      </c>
      <c r="S59" s="28" t="s">
        <v>415</v>
      </c>
      <c r="T59" s="29" t="s">
        <v>2692</v>
      </c>
      <c r="V59" s="26">
        <v>1502</v>
      </c>
      <c r="W59" s="30">
        <v>52</v>
      </c>
      <c r="X59" s="28" t="s">
        <v>67</v>
      </c>
      <c r="Y59" s="29" t="s">
        <v>2961</v>
      </c>
      <c r="AA59" s="26">
        <v>1802</v>
      </c>
      <c r="AB59" s="30">
        <v>52</v>
      </c>
      <c r="AC59" s="28" t="s">
        <v>415</v>
      </c>
      <c r="AD59" s="29" t="s">
        <v>829</v>
      </c>
      <c r="AF59" s="26">
        <v>1805</v>
      </c>
      <c r="AG59" s="27">
        <v>52</v>
      </c>
      <c r="AH59" s="28" t="s">
        <v>415</v>
      </c>
      <c r="AI59" s="29" t="s">
        <v>2254</v>
      </c>
      <c r="AK59" s="26">
        <v>1808</v>
      </c>
      <c r="AL59" s="27">
        <v>52</v>
      </c>
      <c r="AM59" s="28" t="s">
        <v>67</v>
      </c>
      <c r="AN59" s="29" t="s">
        <v>2706</v>
      </c>
      <c r="AP59" s="26">
        <v>1602</v>
      </c>
      <c r="AQ59" s="27">
        <v>52</v>
      </c>
      <c r="AR59" s="28" t="s">
        <v>415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415</v>
      </c>
      <c r="BC59" s="29" t="s">
        <v>1019</v>
      </c>
      <c r="BE59" s="26">
        <v>1708</v>
      </c>
      <c r="BF59" s="27">
        <v>52</v>
      </c>
      <c r="BG59" s="28" t="s">
        <v>67</v>
      </c>
      <c r="BH59" s="29" t="s">
        <v>3240</v>
      </c>
    </row>
    <row r="60" spans="1:61">
      <c r="A60" s="9"/>
      <c r="B60" s="26">
        <v>1605</v>
      </c>
      <c r="C60" s="30">
        <v>53</v>
      </c>
      <c r="D60" s="28" t="s">
        <v>415</v>
      </c>
      <c r="E60" s="29" t="s">
        <v>983</v>
      </c>
      <c r="G60" s="26">
        <v>1608</v>
      </c>
      <c r="H60" s="27">
        <v>53</v>
      </c>
      <c r="I60" s="28" t="s">
        <v>415</v>
      </c>
      <c r="J60" s="29" t="s">
        <v>1386</v>
      </c>
      <c r="L60" s="26">
        <v>1505</v>
      </c>
      <c r="M60" s="27">
        <v>53</v>
      </c>
      <c r="N60" s="28" t="s">
        <v>67</v>
      </c>
      <c r="O60" s="29" t="s">
        <v>372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67</v>
      </c>
      <c r="Y60" s="29" t="s">
        <v>3212</v>
      </c>
      <c r="AA60" s="26">
        <v>1802</v>
      </c>
      <c r="AB60" s="30">
        <v>53</v>
      </c>
      <c r="AC60" s="28" t="s">
        <v>415</v>
      </c>
      <c r="AD60" s="29" t="s">
        <v>989</v>
      </c>
      <c r="AF60" s="26">
        <v>1805</v>
      </c>
      <c r="AG60" s="27">
        <v>53</v>
      </c>
      <c r="AH60" s="28" t="s">
        <v>415</v>
      </c>
      <c r="AI60" s="29" t="s">
        <v>2205</v>
      </c>
      <c r="AK60" s="26">
        <v>1808</v>
      </c>
      <c r="AL60" s="27">
        <v>53</v>
      </c>
      <c r="AM60" s="28" t="s">
        <v>67</v>
      </c>
      <c r="AN60" s="29" t="s">
        <v>2936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415</v>
      </c>
      <c r="AX60" s="29" t="s">
        <v>1109</v>
      </c>
      <c r="AZ60" s="26">
        <v>1705</v>
      </c>
      <c r="BA60" s="27">
        <v>53</v>
      </c>
      <c r="BB60" s="28" t="s">
        <v>415</v>
      </c>
      <c r="BC60" s="29" t="s">
        <v>983</v>
      </c>
      <c r="BE60" s="26">
        <v>1708</v>
      </c>
      <c r="BF60" s="27">
        <v>53</v>
      </c>
      <c r="BG60" s="28" t="s">
        <v>67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415</v>
      </c>
      <c r="E61" s="29" t="s">
        <v>977</v>
      </c>
      <c r="G61" s="26">
        <v>1608</v>
      </c>
      <c r="H61" s="27">
        <v>54</v>
      </c>
      <c r="I61" s="28" t="s">
        <v>415</v>
      </c>
      <c r="J61" s="29" t="s">
        <v>1276</v>
      </c>
      <c r="L61" s="26">
        <v>1505</v>
      </c>
      <c r="M61" s="27">
        <v>54</v>
      </c>
      <c r="N61" s="28" t="s">
        <v>67</v>
      </c>
      <c r="O61" s="29" t="s">
        <v>3431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67</v>
      </c>
      <c r="Y61" s="29" t="s">
        <v>3431</v>
      </c>
      <c r="AA61" s="26">
        <v>1802</v>
      </c>
      <c r="AB61" s="30">
        <v>54</v>
      </c>
      <c r="AC61" s="28" t="s">
        <v>415</v>
      </c>
      <c r="AD61" s="29" t="s">
        <v>983</v>
      </c>
      <c r="AF61" s="26">
        <v>1805</v>
      </c>
      <c r="AG61" s="27">
        <v>54</v>
      </c>
      <c r="AH61" s="28" t="s">
        <v>415</v>
      </c>
      <c r="AI61" s="29" t="s">
        <v>2199</v>
      </c>
      <c r="AK61" s="26">
        <v>1808</v>
      </c>
      <c r="AL61" s="27">
        <v>54</v>
      </c>
      <c r="AM61" s="28" t="s">
        <v>67</v>
      </c>
      <c r="AN61" s="29" t="s">
        <v>2713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415</v>
      </c>
      <c r="BC61" s="29" t="s">
        <v>977</v>
      </c>
      <c r="BE61" s="26">
        <v>1708</v>
      </c>
      <c r="BF61" s="27">
        <v>54</v>
      </c>
      <c r="BG61" s="28" t="s">
        <v>67</v>
      </c>
      <c r="BH61" s="29" t="s">
        <v>3079</v>
      </c>
    </row>
    <row r="62" spans="1:61">
      <c r="A62" s="9"/>
      <c r="B62" s="26">
        <v>1605</v>
      </c>
      <c r="C62" s="30">
        <v>55</v>
      </c>
      <c r="D62" s="28" t="s">
        <v>415</v>
      </c>
      <c r="E62" s="29" t="s">
        <v>1320</v>
      </c>
      <c r="G62" s="26">
        <v>1608</v>
      </c>
      <c r="H62" s="27">
        <v>55</v>
      </c>
      <c r="I62" s="28" t="s">
        <v>415</v>
      </c>
      <c r="J62" s="29" t="s">
        <v>1458</v>
      </c>
      <c r="L62" s="26">
        <v>1505</v>
      </c>
      <c r="M62" s="27">
        <v>55</v>
      </c>
      <c r="N62" s="28" t="s">
        <v>67</v>
      </c>
      <c r="O62" s="29" t="s">
        <v>3079</v>
      </c>
      <c r="Q62" s="26">
        <v>1508</v>
      </c>
      <c r="R62" s="30">
        <v>55</v>
      </c>
      <c r="S62" s="28" t="s">
        <v>415</v>
      </c>
      <c r="T62" s="29" t="s">
        <v>2205</v>
      </c>
      <c r="V62" s="26">
        <v>1502</v>
      </c>
      <c r="W62" s="30">
        <v>55</v>
      </c>
      <c r="X62" s="28" t="s">
        <v>67</v>
      </c>
      <c r="Y62" s="29" t="s">
        <v>211</v>
      </c>
      <c r="AA62" s="26">
        <v>1802</v>
      </c>
      <c r="AB62" s="30">
        <v>55</v>
      </c>
      <c r="AC62" s="28" t="s">
        <v>415</v>
      </c>
      <c r="AD62" s="29" t="s">
        <v>1308</v>
      </c>
      <c r="AF62" s="26">
        <v>1805</v>
      </c>
      <c r="AG62" s="27">
        <v>55</v>
      </c>
      <c r="AH62" s="28" t="s">
        <v>415</v>
      </c>
      <c r="AI62" s="29" t="s">
        <v>1356</v>
      </c>
      <c r="AK62" s="26">
        <v>1808</v>
      </c>
      <c r="AL62" s="27">
        <v>55</v>
      </c>
      <c r="AM62" s="28" t="s">
        <v>67</v>
      </c>
      <c r="AN62" s="29" t="s">
        <v>2928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415</v>
      </c>
      <c r="AX62" s="29" t="s">
        <v>843</v>
      </c>
      <c r="AZ62" s="26">
        <v>1705</v>
      </c>
      <c r="BA62" s="27">
        <v>55</v>
      </c>
      <c r="BB62" s="28" t="s">
        <v>415</v>
      </c>
      <c r="BC62" s="29" t="s">
        <v>1320</v>
      </c>
      <c r="BE62" s="26">
        <v>1708</v>
      </c>
      <c r="BF62" s="27">
        <v>55</v>
      </c>
      <c r="BG62" s="28" t="s">
        <v>67</v>
      </c>
      <c r="BH62" s="29" t="s">
        <v>3258</v>
      </c>
    </row>
    <row r="63" spans="1:61">
      <c r="A63" s="9"/>
      <c r="B63" s="26">
        <v>1605</v>
      </c>
      <c r="C63" s="30">
        <v>56</v>
      </c>
      <c r="D63" s="28" t="s">
        <v>415</v>
      </c>
      <c r="E63" s="29" t="s">
        <v>1350</v>
      </c>
      <c r="G63" s="26">
        <v>1608</v>
      </c>
      <c r="H63" s="27">
        <v>56</v>
      </c>
      <c r="I63" s="28" t="s">
        <v>415</v>
      </c>
      <c r="J63" s="29" t="s">
        <v>1470</v>
      </c>
      <c r="L63" s="26">
        <v>1505</v>
      </c>
      <c r="M63" s="27">
        <v>56</v>
      </c>
      <c r="N63" s="28" t="s">
        <v>67</v>
      </c>
      <c r="O63" s="29" t="s">
        <v>266</v>
      </c>
      <c r="Q63" s="26">
        <v>1508</v>
      </c>
      <c r="R63" s="30">
        <v>56</v>
      </c>
      <c r="S63" s="28" t="s">
        <v>415</v>
      </c>
      <c r="T63" s="29" t="s">
        <v>2473</v>
      </c>
      <c r="V63" s="26">
        <v>1502</v>
      </c>
      <c r="W63" s="30">
        <v>56</v>
      </c>
      <c r="X63" s="28" t="s">
        <v>67</v>
      </c>
      <c r="Y63" s="29" t="s">
        <v>372</v>
      </c>
      <c r="AA63" s="26">
        <v>1802</v>
      </c>
      <c r="AB63" s="30">
        <v>56</v>
      </c>
      <c r="AC63" s="28" t="s">
        <v>415</v>
      </c>
      <c r="AD63" s="29" t="s">
        <v>1332</v>
      </c>
      <c r="AF63" s="26">
        <v>1805</v>
      </c>
      <c r="AG63" s="27">
        <v>56</v>
      </c>
      <c r="AH63" s="28" t="s">
        <v>415</v>
      </c>
      <c r="AI63" s="29" t="s">
        <v>1368</v>
      </c>
      <c r="AK63" s="26">
        <v>1808</v>
      </c>
      <c r="AL63" s="27">
        <v>56</v>
      </c>
      <c r="AM63" s="28" t="s">
        <v>67</v>
      </c>
      <c r="AN63" s="29" t="s">
        <v>447</v>
      </c>
      <c r="AP63" s="26">
        <v>1602</v>
      </c>
      <c r="AQ63" s="27">
        <v>56</v>
      </c>
      <c r="AR63" s="28" t="s">
        <v>415</v>
      </c>
      <c r="AS63" s="29" t="s">
        <v>2610</v>
      </c>
      <c r="AU63" s="26">
        <v>1702</v>
      </c>
      <c r="AV63" s="30">
        <v>56</v>
      </c>
      <c r="AW63" s="28" t="s">
        <v>415</v>
      </c>
      <c r="AX63" s="29" t="s">
        <v>1157</v>
      </c>
      <c r="AZ63" s="26">
        <v>1705</v>
      </c>
      <c r="BA63" s="27">
        <v>56</v>
      </c>
      <c r="BB63" s="28" t="s">
        <v>415</v>
      </c>
      <c r="BC63" s="29" t="s">
        <v>1350</v>
      </c>
      <c r="BE63" s="26">
        <v>1708</v>
      </c>
      <c r="BF63" s="27">
        <v>56</v>
      </c>
      <c r="BG63" s="28" t="s">
        <v>67</v>
      </c>
      <c r="BH63" s="29" t="s">
        <v>187</v>
      </c>
    </row>
    <row r="64" spans="1:61">
      <c r="A64" s="9"/>
      <c r="B64" s="26">
        <v>1605</v>
      </c>
      <c r="C64" s="30">
        <v>57</v>
      </c>
      <c r="D64" s="28" t="s">
        <v>415</v>
      </c>
      <c r="E64" s="29" t="s">
        <v>2053</v>
      </c>
      <c r="G64" s="26">
        <v>1608</v>
      </c>
      <c r="H64" s="27">
        <v>57</v>
      </c>
      <c r="I64" s="28" t="s">
        <v>415</v>
      </c>
      <c r="J64" s="29" t="s">
        <v>1802</v>
      </c>
      <c r="L64" s="26">
        <v>1505</v>
      </c>
      <c r="M64" s="27">
        <v>57</v>
      </c>
      <c r="N64" s="28" t="s">
        <v>67</v>
      </c>
      <c r="O64" s="29" t="s">
        <v>3240</v>
      </c>
      <c r="Q64" s="26">
        <v>1508</v>
      </c>
      <c r="R64" s="30">
        <v>57</v>
      </c>
      <c r="S64" s="28" t="s">
        <v>415</v>
      </c>
      <c r="T64" s="29" t="s">
        <v>2199</v>
      </c>
      <c r="V64" s="26">
        <v>1502</v>
      </c>
      <c r="W64" s="30">
        <v>57</v>
      </c>
      <c r="X64" s="28" t="s">
        <v>67</v>
      </c>
      <c r="Y64" s="29" t="s">
        <v>187</v>
      </c>
      <c r="AA64" s="26">
        <v>1802</v>
      </c>
      <c r="AB64" s="30">
        <v>57</v>
      </c>
      <c r="AC64" s="28" t="s">
        <v>415</v>
      </c>
      <c r="AD64" s="29" t="s">
        <v>2053</v>
      </c>
      <c r="AF64" s="26">
        <v>1805</v>
      </c>
      <c r="AG64" s="27">
        <v>57</v>
      </c>
      <c r="AH64" s="28" t="s">
        <v>415</v>
      </c>
      <c r="AI64" s="29" t="s">
        <v>1476</v>
      </c>
      <c r="AK64" s="26">
        <v>1808</v>
      </c>
      <c r="AL64" s="27">
        <v>57</v>
      </c>
      <c r="AM64" s="28" t="s">
        <v>67</v>
      </c>
      <c r="AN64" s="29" t="s">
        <v>3460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415</v>
      </c>
      <c r="AX64" s="29" t="s">
        <v>1458</v>
      </c>
      <c r="AZ64" s="26">
        <v>1705</v>
      </c>
      <c r="BA64" s="27">
        <v>57</v>
      </c>
      <c r="BB64" s="28" t="s">
        <v>415</v>
      </c>
      <c r="BC64" s="29" t="s">
        <v>2053</v>
      </c>
      <c r="BE64" s="26">
        <v>1708</v>
      </c>
      <c r="BF64" s="27">
        <v>57</v>
      </c>
      <c r="BG64" s="28" t="s">
        <v>67</v>
      </c>
      <c r="BH64" s="29" t="s">
        <v>3231</v>
      </c>
    </row>
    <row r="65" spans="1:61">
      <c r="A65" s="9"/>
      <c r="B65" s="26">
        <v>1605</v>
      </c>
      <c r="C65" s="30">
        <v>58</v>
      </c>
      <c r="D65" s="28" t="s">
        <v>415</v>
      </c>
      <c r="E65" s="29" t="s">
        <v>2034</v>
      </c>
      <c r="G65" s="26">
        <v>1608</v>
      </c>
      <c r="H65" s="27">
        <v>58</v>
      </c>
      <c r="I65" s="28" t="s">
        <v>415</v>
      </c>
      <c r="J65" s="29" t="s">
        <v>1814</v>
      </c>
      <c r="L65" s="26">
        <v>1505</v>
      </c>
      <c r="M65" s="27">
        <v>58</v>
      </c>
      <c r="N65" s="28" t="s">
        <v>67</v>
      </c>
      <c r="O65" s="29" t="s">
        <v>242</v>
      </c>
      <c r="Q65" s="26">
        <v>1508</v>
      </c>
      <c r="R65" s="30">
        <v>58</v>
      </c>
      <c r="S65" s="28" t="s">
        <v>415</v>
      </c>
      <c r="T65" s="29" t="s">
        <v>2376</v>
      </c>
      <c r="V65" s="26">
        <v>1502</v>
      </c>
      <c r="W65" s="30">
        <v>58</v>
      </c>
      <c r="X65" s="28" t="s">
        <v>67</v>
      </c>
      <c r="Y65" s="29" t="s">
        <v>3220</v>
      </c>
      <c r="AA65" s="26">
        <v>1802</v>
      </c>
      <c r="AB65" s="30">
        <v>58</v>
      </c>
      <c r="AC65" s="28" t="s">
        <v>415</v>
      </c>
      <c r="AD65" s="29" t="s">
        <v>2034</v>
      </c>
      <c r="AF65" s="26">
        <v>1805</v>
      </c>
      <c r="AG65" s="27">
        <v>58</v>
      </c>
      <c r="AH65" s="28" t="s">
        <v>415</v>
      </c>
      <c r="AI65" s="29" t="s">
        <v>1170</v>
      </c>
      <c r="AK65" s="26">
        <v>1808</v>
      </c>
      <c r="AL65" s="27">
        <v>58</v>
      </c>
      <c r="AM65" s="28" t="s">
        <v>67</v>
      </c>
      <c r="AN65" s="29" t="s">
        <v>3443</v>
      </c>
      <c r="AP65" s="26">
        <v>1602</v>
      </c>
      <c r="AQ65" s="27">
        <v>58</v>
      </c>
      <c r="AR65" s="28" t="s">
        <v>415</v>
      </c>
      <c r="AS65" s="29" t="s">
        <v>2618</v>
      </c>
      <c r="AU65" s="26">
        <v>1702</v>
      </c>
      <c r="AV65" s="30">
        <v>58</v>
      </c>
      <c r="AW65" s="28" t="s">
        <v>415</v>
      </c>
      <c r="AX65" s="29" t="s">
        <v>1470</v>
      </c>
      <c r="AZ65" s="26">
        <v>1705</v>
      </c>
      <c r="BA65" s="27">
        <v>58</v>
      </c>
      <c r="BB65" s="28" t="s">
        <v>415</v>
      </c>
      <c r="BC65" s="29" t="s">
        <v>2034</v>
      </c>
      <c r="BE65" s="26">
        <v>1708</v>
      </c>
      <c r="BF65" s="27">
        <v>58</v>
      </c>
      <c r="BG65" s="28" t="s">
        <v>67</v>
      </c>
      <c r="BH65" s="29" t="s">
        <v>211</v>
      </c>
    </row>
    <row r="66" spans="1:61">
      <c r="A66" s="9"/>
      <c r="B66" s="26">
        <v>1605</v>
      </c>
      <c r="C66" s="30">
        <v>59</v>
      </c>
      <c r="D66" s="28" t="s">
        <v>415</v>
      </c>
      <c r="E66" s="29" t="s">
        <v>1924</v>
      </c>
      <c r="G66" s="26">
        <v>1608</v>
      </c>
      <c r="H66" s="27">
        <v>59</v>
      </c>
      <c r="I66" s="28" t="s">
        <v>415</v>
      </c>
      <c r="J66" s="29" t="s">
        <v>1698</v>
      </c>
      <c r="L66" s="26">
        <v>1505</v>
      </c>
      <c r="M66" s="27">
        <v>59</v>
      </c>
      <c r="N66" s="28" t="s">
        <v>67</v>
      </c>
      <c r="O66" s="29" t="s">
        <v>708</v>
      </c>
      <c r="Q66" s="26">
        <v>1508</v>
      </c>
      <c r="R66" s="30">
        <v>59</v>
      </c>
      <c r="S66" s="28" t="s">
        <v>415</v>
      </c>
      <c r="T66" s="29" t="s">
        <v>2223</v>
      </c>
      <c r="V66" s="26">
        <v>1502</v>
      </c>
      <c r="W66" s="30">
        <v>59</v>
      </c>
      <c r="X66" s="28" t="s">
        <v>67</v>
      </c>
      <c r="Y66" s="29" t="s">
        <v>2744</v>
      </c>
      <c r="AA66" s="26">
        <v>1802</v>
      </c>
      <c r="AB66" s="30">
        <v>59</v>
      </c>
      <c r="AC66" s="28" t="s">
        <v>415</v>
      </c>
      <c r="AD66" s="29" t="s">
        <v>2455</v>
      </c>
      <c r="AF66" s="26">
        <v>1805</v>
      </c>
      <c r="AG66" s="27">
        <v>59</v>
      </c>
      <c r="AH66" s="28" t="s">
        <v>415</v>
      </c>
      <c r="AI66" s="29" t="s">
        <v>1482</v>
      </c>
      <c r="AK66" s="26">
        <v>1808</v>
      </c>
      <c r="AL66" s="27">
        <v>59</v>
      </c>
      <c r="AM66" s="28" t="s">
        <v>67</v>
      </c>
      <c r="AN66" s="29" t="s">
        <v>112</v>
      </c>
      <c r="AP66" s="26">
        <v>1602</v>
      </c>
      <c r="AQ66" s="27">
        <v>59</v>
      </c>
      <c r="AR66" s="28" t="s">
        <v>415</v>
      </c>
      <c r="AS66" s="29" t="s">
        <v>2242</v>
      </c>
      <c r="AU66" s="26">
        <v>1702</v>
      </c>
      <c r="AV66" s="30">
        <v>59</v>
      </c>
      <c r="AW66" s="28" t="s">
        <v>415</v>
      </c>
      <c r="AX66" s="29" t="s">
        <v>1698</v>
      </c>
      <c r="AZ66" s="26">
        <v>1705</v>
      </c>
      <c r="BA66" s="27">
        <v>59</v>
      </c>
      <c r="BB66" s="28" t="s">
        <v>415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415</v>
      </c>
      <c r="E67" s="29" t="s">
        <v>1900</v>
      </c>
      <c r="G67" s="26">
        <v>1608</v>
      </c>
      <c r="H67" s="27">
        <v>60</v>
      </c>
      <c r="I67" s="28" t="s">
        <v>415</v>
      </c>
      <c r="J67" s="29" t="s">
        <v>1716</v>
      </c>
      <c r="L67" s="26">
        <v>1505</v>
      </c>
      <c r="M67" s="27">
        <v>60</v>
      </c>
      <c r="N67" s="28" t="s">
        <v>67</v>
      </c>
      <c r="O67" s="29" t="s">
        <v>3068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67</v>
      </c>
      <c r="Y67" s="29" t="s">
        <v>2914</v>
      </c>
      <c r="AA67" s="26">
        <v>1802</v>
      </c>
      <c r="AB67" s="30">
        <v>60</v>
      </c>
      <c r="AC67" s="28" t="s">
        <v>415</v>
      </c>
      <c r="AD67" s="29" t="s">
        <v>2355</v>
      </c>
      <c r="AF67" s="26">
        <v>1805</v>
      </c>
      <c r="AG67" s="27">
        <v>60</v>
      </c>
      <c r="AH67" s="28" t="s">
        <v>415</v>
      </c>
      <c r="AI67" s="29" t="s">
        <v>907</v>
      </c>
      <c r="AK67" s="26">
        <v>1808</v>
      </c>
      <c r="AL67" s="27">
        <v>60</v>
      </c>
      <c r="AM67" s="28" t="s">
        <v>67</v>
      </c>
      <c r="AN67" s="29" t="s">
        <v>94</v>
      </c>
      <c r="AP67" s="26">
        <v>1602</v>
      </c>
      <c r="AQ67" s="27">
        <v>60</v>
      </c>
      <c r="AR67" s="28" t="s">
        <v>415</v>
      </c>
      <c r="AS67" s="29" t="s">
        <v>2479</v>
      </c>
      <c r="AU67" s="26">
        <v>1702</v>
      </c>
      <c r="AV67" s="30">
        <v>60</v>
      </c>
      <c r="AW67" s="28" t="s">
        <v>415</v>
      </c>
      <c r="AX67" s="29" t="s">
        <v>1716</v>
      </c>
      <c r="AZ67" s="26">
        <v>1705</v>
      </c>
      <c r="BA67" s="27">
        <v>60</v>
      </c>
      <c r="BB67" s="28" t="s">
        <v>415</v>
      </c>
      <c r="BC67" s="29" t="s">
        <v>1900</v>
      </c>
      <c r="BE67" s="26">
        <v>1708</v>
      </c>
      <c r="BF67" s="27">
        <v>60</v>
      </c>
      <c r="BG67" s="28" t="s">
        <v>67</v>
      </c>
      <c r="BH67" s="29" t="s">
        <v>582</v>
      </c>
    </row>
    <row r="68" spans="1:61">
      <c r="A68" s="9"/>
      <c r="B68" s="26">
        <v>1605</v>
      </c>
      <c r="C68" s="30">
        <v>61</v>
      </c>
      <c r="D68" s="28" t="s">
        <v>415</v>
      </c>
      <c r="E68" s="29" t="s">
        <v>2355</v>
      </c>
      <c r="G68" s="26">
        <v>1608</v>
      </c>
      <c r="H68" s="27">
        <v>61</v>
      </c>
      <c r="I68" s="28" t="s">
        <v>415</v>
      </c>
      <c r="J68" s="29" t="s">
        <v>2022</v>
      </c>
      <c r="L68" s="26">
        <v>1505</v>
      </c>
      <c r="M68" s="27">
        <v>61</v>
      </c>
      <c r="N68" s="28" t="s">
        <v>67</v>
      </c>
      <c r="O68" s="29" t="s">
        <v>674</v>
      </c>
      <c r="Q68" s="26">
        <v>1508</v>
      </c>
      <c r="R68" s="30">
        <v>61</v>
      </c>
      <c r="S68" s="28" t="s">
        <v>415</v>
      </c>
      <c r="T68" s="29" t="s">
        <v>2217</v>
      </c>
      <c r="V68" s="26">
        <v>1502</v>
      </c>
      <c r="W68" s="30">
        <v>61</v>
      </c>
      <c r="X68" s="28" t="s">
        <v>67</v>
      </c>
      <c r="Y68" s="29" t="s">
        <v>2735</v>
      </c>
      <c r="AA68" s="26">
        <v>1802</v>
      </c>
      <c r="AB68" s="30">
        <v>61</v>
      </c>
      <c r="AC68" s="28" t="s">
        <v>415</v>
      </c>
      <c r="AD68" s="29" t="s">
        <v>2022</v>
      </c>
      <c r="AF68" s="26">
        <v>1805</v>
      </c>
      <c r="AG68" s="27">
        <v>61</v>
      </c>
      <c r="AH68" s="28" t="s">
        <v>415</v>
      </c>
      <c r="AI68" s="29" t="s">
        <v>1157</v>
      </c>
      <c r="AK68" s="26">
        <v>1808</v>
      </c>
      <c r="AL68" s="27">
        <v>61</v>
      </c>
      <c r="AM68" s="28" t="s">
        <v>67</v>
      </c>
      <c r="AN68" s="29" t="s">
        <v>124</v>
      </c>
      <c r="AP68" s="26">
        <v>1602</v>
      </c>
      <c r="AQ68" s="27">
        <v>61</v>
      </c>
      <c r="AR68" s="28" t="s">
        <v>415</v>
      </c>
      <c r="AS68" s="29" t="s">
        <v>2266</v>
      </c>
      <c r="AU68" s="26">
        <v>1702</v>
      </c>
      <c r="AV68" s="30">
        <v>61</v>
      </c>
      <c r="AW68" s="28" t="s">
        <v>415</v>
      </c>
      <c r="AX68" s="29" t="s">
        <v>2022</v>
      </c>
      <c r="AZ68" s="26">
        <v>1705</v>
      </c>
      <c r="BA68" s="27">
        <v>61</v>
      </c>
      <c r="BB68" s="28" t="s">
        <v>415</v>
      </c>
      <c r="BC68" s="29" t="s">
        <v>2355</v>
      </c>
      <c r="BE68" s="26">
        <v>1708</v>
      </c>
      <c r="BF68" s="27">
        <v>61</v>
      </c>
      <c r="BG68" s="28" t="s">
        <v>67</v>
      </c>
      <c r="BH68" s="29" t="s">
        <v>3425</v>
      </c>
    </row>
    <row r="69" spans="1:61">
      <c r="A69" s="9"/>
      <c r="B69" s="26">
        <v>1605</v>
      </c>
      <c r="C69" s="30">
        <v>62</v>
      </c>
      <c r="D69" s="28" t="s">
        <v>415</v>
      </c>
      <c r="E69" s="29" t="s">
        <v>2278</v>
      </c>
      <c r="G69" s="26">
        <v>1608</v>
      </c>
      <c r="H69" s="27">
        <v>62</v>
      </c>
      <c r="I69" s="28" t="s">
        <v>415</v>
      </c>
      <c r="J69" s="29" t="s">
        <v>2004</v>
      </c>
      <c r="L69" s="26">
        <v>1505</v>
      </c>
      <c r="M69" s="27">
        <v>62</v>
      </c>
      <c r="N69" s="28" t="s">
        <v>67</v>
      </c>
      <c r="O69" s="29" t="s">
        <v>3231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67</v>
      </c>
      <c r="Y69" s="29" t="s">
        <v>2884</v>
      </c>
      <c r="AA69" s="26">
        <v>1802</v>
      </c>
      <c r="AB69" s="30">
        <v>62</v>
      </c>
      <c r="AC69" s="28" t="s">
        <v>415</v>
      </c>
      <c r="AD69" s="29" t="s">
        <v>2004</v>
      </c>
      <c r="AF69" s="26">
        <v>1805</v>
      </c>
      <c r="AG69" s="27">
        <v>62</v>
      </c>
      <c r="AH69" s="28" t="s">
        <v>415</v>
      </c>
      <c r="AI69" s="29" t="s">
        <v>932</v>
      </c>
      <c r="AK69" s="26">
        <v>1808</v>
      </c>
      <c r="AL69" s="27">
        <v>62</v>
      </c>
      <c r="AM69" s="28" t="s">
        <v>67</v>
      </c>
      <c r="AN69" s="29" t="s">
        <v>118</v>
      </c>
      <c r="AP69" s="26">
        <v>1602</v>
      </c>
      <c r="AQ69" s="27">
        <v>62</v>
      </c>
      <c r="AR69" s="28" t="s">
        <v>415</v>
      </c>
      <c r="AS69" s="29" t="s">
        <v>2383</v>
      </c>
      <c r="AU69" s="26">
        <v>1702</v>
      </c>
      <c r="AV69" s="30">
        <v>62</v>
      </c>
      <c r="AW69" s="28" t="s">
        <v>415</v>
      </c>
      <c r="AX69" s="29" t="s">
        <v>2004</v>
      </c>
      <c r="AZ69" s="26">
        <v>1705</v>
      </c>
      <c r="BA69" s="27">
        <v>62</v>
      </c>
      <c r="BB69" s="28" t="s">
        <v>415</v>
      </c>
      <c r="BC69" s="29" t="s">
        <v>2278</v>
      </c>
      <c r="BE69" s="26">
        <v>1708</v>
      </c>
      <c r="BF69" s="27">
        <v>62</v>
      </c>
      <c r="BG69" s="28" t="s">
        <v>67</v>
      </c>
      <c r="BH69" s="29" t="s">
        <v>618</v>
      </c>
    </row>
    <row r="70" spans="1:61">
      <c r="A70" s="9"/>
      <c r="B70" s="26">
        <v>1605</v>
      </c>
      <c r="C70" s="30">
        <v>63</v>
      </c>
      <c r="D70" s="28" t="s">
        <v>415</v>
      </c>
      <c r="E70" s="29" t="s">
        <v>2455</v>
      </c>
      <c r="G70" s="26">
        <v>1608</v>
      </c>
      <c r="H70" s="27">
        <v>63</v>
      </c>
      <c r="I70" s="28" t="s">
        <v>415</v>
      </c>
      <c r="J70" s="29" t="s">
        <v>1691</v>
      </c>
      <c r="L70" s="26">
        <v>1505</v>
      </c>
      <c r="M70" s="27">
        <v>63</v>
      </c>
      <c r="N70" s="28" t="s">
        <v>67</v>
      </c>
      <c r="O70" s="29" t="s">
        <v>601</v>
      </c>
      <c r="Q70" s="26">
        <v>1508</v>
      </c>
      <c r="R70" s="30">
        <v>63</v>
      </c>
      <c r="S70" s="28" t="s">
        <v>415</v>
      </c>
      <c r="T70" s="29" t="s">
        <v>2193</v>
      </c>
      <c r="V70" s="26">
        <v>1502</v>
      </c>
      <c r="W70" s="30">
        <v>63</v>
      </c>
      <c r="X70" s="28" t="s">
        <v>67</v>
      </c>
      <c r="Y70" s="29" t="s">
        <v>557</v>
      </c>
      <c r="AA70" s="26">
        <v>1802</v>
      </c>
      <c r="AB70" s="30">
        <v>63</v>
      </c>
      <c r="AC70" s="28" t="s">
        <v>415</v>
      </c>
      <c r="AD70" s="29" t="s">
        <v>1771</v>
      </c>
      <c r="AF70" s="26">
        <v>1805</v>
      </c>
      <c r="AG70" s="27">
        <v>63</v>
      </c>
      <c r="AH70" s="28" t="s">
        <v>415</v>
      </c>
      <c r="AI70" s="29" t="s">
        <v>1698</v>
      </c>
      <c r="AK70" s="26">
        <v>1808</v>
      </c>
      <c r="AL70" s="27">
        <v>63</v>
      </c>
      <c r="AM70" s="28" t="s">
        <v>67</v>
      </c>
      <c r="AN70" s="29" t="s">
        <v>161</v>
      </c>
      <c r="AP70" s="26">
        <v>1602</v>
      </c>
      <c r="AQ70" s="27">
        <v>63</v>
      </c>
      <c r="AR70" s="28" t="s">
        <v>415</v>
      </c>
      <c r="AS70" s="29" t="s">
        <v>2248</v>
      </c>
      <c r="AU70" s="26">
        <v>1702</v>
      </c>
      <c r="AV70" s="30">
        <v>63</v>
      </c>
      <c r="AW70" s="28" t="s">
        <v>415</v>
      </c>
      <c r="AX70" s="29" t="s">
        <v>1691</v>
      </c>
      <c r="AZ70" s="26">
        <v>1705</v>
      </c>
      <c r="BA70" s="27">
        <v>63</v>
      </c>
      <c r="BB70" s="28" t="s">
        <v>415</v>
      </c>
      <c r="BC70" s="29" t="s">
        <v>2455</v>
      </c>
      <c r="BE70" s="26">
        <v>1708</v>
      </c>
      <c r="BF70" s="27">
        <v>63</v>
      </c>
      <c r="BG70" s="28" t="s">
        <v>67</v>
      </c>
      <c r="BH70" s="29" t="s">
        <v>610</v>
      </c>
    </row>
    <row r="71" spans="1:61" ht="15" thickBot="1">
      <c r="A71" s="9"/>
      <c r="B71" s="40">
        <v>1605</v>
      </c>
      <c r="C71" s="42">
        <v>64</v>
      </c>
      <c r="D71" s="33" t="s">
        <v>415</v>
      </c>
      <c r="E71" s="34" t="s">
        <v>2390</v>
      </c>
      <c r="G71" s="40">
        <v>1608</v>
      </c>
      <c r="H71" s="41">
        <v>64</v>
      </c>
      <c r="I71" s="33" t="s">
        <v>415</v>
      </c>
      <c r="J71" s="34" t="s">
        <v>1722</v>
      </c>
      <c r="L71" s="40">
        <v>1505</v>
      </c>
      <c r="M71" s="41">
        <v>64</v>
      </c>
      <c r="N71" s="33" t="s">
        <v>67</v>
      </c>
      <c r="O71" s="34" t="s">
        <v>634</v>
      </c>
      <c r="Q71" s="40">
        <v>1508</v>
      </c>
      <c r="R71" s="42">
        <v>64</v>
      </c>
      <c r="S71" s="33" t="s">
        <v>415</v>
      </c>
      <c r="T71" s="34" t="s">
        <v>2211</v>
      </c>
      <c r="V71" s="40">
        <v>1502</v>
      </c>
      <c r="W71" s="42">
        <v>64</v>
      </c>
      <c r="X71" s="33" t="s">
        <v>67</v>
      </c>
      <c r="Y71" s="34" t="s">
        <v>566</v>
      </c>
      <c r="AA71" s="40">
        <v>1802</v>
      </c>
      <c r="AB71" s="42">
        <v>64</v>
      </c>
      <c r="AC71" s="33" t="s">
        <v>415</v>
      </c>
      <c r="AD71" s="34" t="s">
        <v>1740</v>
      </c>
      <c r="AF71" s="40">
        <v>1805</v>
      </c>
      <c r="AG71" s="41">
        <v>64</v>
      </c>
      <c r="AH71" s="33" t="s">
        <v>415</v>
      </c>
      <c r="AI71" s="34" t="s">
        <v>1691</v>
      </c>
      <c r="AK71" s="40">
        <v>1808</v>
      </c>
      <c r="AL71" s="41">
        <v>64</v>
      </c>
      <c r="AM71" s="33" t="s">
        <v>67</v>
      </c>
      <c r="AN71" s="34" t="s">
        <v>137</v>
      </c>
      <c r="AP71" s="40">
        <v>1602</v>
      </c>
      <c r="AQ71" s="41">
        <v>64</v>
      </c>
      <c r="AR71" s="33" t="s">
        <v>415</v>
      </c>
      <c r="AS71" s="34" t="s">
        <v>2229</v>
      </c>
      <c r="AU71" s="40">
        <v>1702</v>
      </c>
      <c r="AV71" s="42">
        <v>64</v>
      </c>
      <c r="AW71" s="33" t="s">
        <v>415</v>
      </c>
      <c r="AX71" s="34" t="s">
        <v>1722</v>
      </c>
      <c r="AZ71" s="40">
        <v>1705</v>
      </c>
      <c r="BA71" s="41">
        <v>64</v>
      </c>
      <c r="BB71" s="33" t="s">
        <v>415</v>
      </c>
      <c r="BC71" s="34" t="s">
        <v>2390</v>
      </c>
      <c r="BE71" s="40">
        <v>1708</v>
      </c>
      <c r="BF71" s="41">
        <v>64</v>
      </c>
      <c r="BG71" s="33" t="s">
        <v>67</v>
      </c>
      <c r="BH71" s="34" t="s">
        <v>572</v>
      </c>
    </row>
    <row r="72" spans="1:61">
      <c r="A72" s="9"/>
      <c r="B72" s="20">
        <v>1605</v>
      </c>
      <c r="C72" s="25">
        <v>65</v>
      </c>
      <c r="D72" s="22" t="s">
        <v>415</v>
      </c>
      <c r="E72" s="23" t="s">
        <v>1508</v>
      </c>
      <c r="F72" s="24"/>
      <c r="G72" s="20">
        <v>1608</v>
      </c>
      <c r="H72" s="21">
        <v>65</v>
      </c>
      <c r="I72" s="22" t="s">
        <v>415</v>
      </c>
      <c r="J72" s="23" t="s">
        <v>1037</v>
      </c>
      <c r="K72" s="24"/>
      <c r="L72" s="20">
        <v>1505</v>
      </c>
      <c r="M72" s="21">
        <v>65</v>
      </c>
      <c r="N72" s="22" t="s">
        <v>67</v>
      </c>
      <c r="O72" s="23" t="s">
        <v>592</v>
      </c>
      <c r="P72" s="24"/>
      <c r="Q72" s="20">
        <v>1508</v>
      </c>
      <c r="R72" s="25">
        <v>65</v>
      </c>
      <c r="S72" s="22" t="s">
        <v>67</v>
      </c>
      <c r="T72" s="23" t="s">
        <v>161</v>
      </c>
      <c r="U72" s="24"/>
      <c r="V72" s="20">
        <v>1502</v>
      </c>
      <c r="W72" s="25">
        <v>65</v>
      </c>
      <c r="X72" s="22" t="s">
        <v>415</v>
      </c>
      <c r="Y72" s="23" t="s">
        <v>1569</v>
      </c>
      <c r="Z72" s="24"/>
      <c r="AA72" s="20">
        <v>1802</v>
      </c>
      <c r="AB72" s="25">
        <v>65</v>
      </c>
      <c r="AC72" s="22" t="s">
        <v>415</v>
      </c>
      <c r="AD72" s="23" t="s">
        <v>1212</v>
      </c>
      <c r="AE72" s="24"/>
      <c r="AF72" s="20">
        <v>1805</v>
      </c>
      <c r="AG72" s="21">
        <v>65</v>
      </c>
      <c r="AH72" s="22" t="s">
        <v>415</v>
      </c>
      <c r="AI72" s="23" t="s">
        <v>926</v>
      </c>
      <c r="AJ72" s="24"/>
      <c r="AK72" s="20">
        <v>1808</v>
      </c>
      <c r="AL72" s="21">
        <v>65</v>
      </c>
      <c r="AM72" s="22" t="s">
        <v>67</v>
      </c>
      <c r="AN72" s="23" t="s">
        <v>440</v>
      </c>
      <c r="AO72" s="24"/>
      <c r="AP72" s="20">
        <v>1602</v>
      </c>
      <c r="AQ72" s="21">
        <v>65</v>
      </c>
      <c r="AR72" s="22" t="s">
        <v>67</v>
      </c>
      <c r="AS72" s="23" t="s">
        <v>2720</v>
      </c>
      <c r="AT72" s="24"/>
      <c r="AU72" s="20">
        <v>1702</v>
      </c>
      <c r="AV72" s="25">
        <v>65</v>
      </c>
      <c r="AW72" s="22" t="s">
        <v>415</v>
      </c>
      <c r="AX72" s="23" t="s">
        <v>1043</v>
      </c>
      <c r="AY72" s="24"/>
      <c r="AZ72" s="20">
        <v>1705</v>
      </c>
      <c r="BA72" s="21">
        <v>65</v>
      </c>
      <c r="BB72" s="22" t="s">
        <v>415</v>
      </c>
      <c r="BC72" s="23" t="s">
        <v>1508</v>
      </c>
      <c r="BD72" s="24"/>
      <c r="BE72" s="20">
        <v>1708</v>
      </c>
      <c r="BF72" s="21">
        <v>65</v>
      </c>
      <c r="BG72" s="22" t="s">
        <v>67</v>
      </c>
      <c r="BH72" s="23" t="s">
        <v>798</v>
      </c>
      <c r="BI72" s="24"/>
    </row>
    <row r="73" spans="1:61">
      <c r="A73" s="9"/>
      <c r="B73" s="26">
        <v>1605</v>
      </c>
      <c r="C73" s="30">
        <v>66</v>
      </c>
      <c r="D73" s="28" t="s">
        <v>415</v>
      </c>
      <c r="E73" s="29" t="s">
        <v>1514</v>
      </c>
      <c r="G73" s="26">
        <v>1608</v>
      </c>
      <c r="H73" s="27">
        <v>66</v>
      </c>
      <c r="I73" s="28" t="s">
        <v>415</v>
      </c>
      <c r="J73" s="29" t="s">
        <v>856</v>
      </c>
      <c r="L73" s="26">
        <v>1505</v>
      </c>
      <c r="M73" s="27">
        <v>66</v>
      </c>
      <c r="N73" s="28" t="s">
        <v>67</v>
      </c>
      <c r="O73" s="29" t="s">
        <v>626</v>
      </c>
      <c r="Q73" s="26">
        <v>1508</v>
      </c>
      <c r="R73" s="30">
        <v>66</v>
      </c>
      <c r="S73" s="28" t="s">
        <v>67</v>
      </c>
      <c r="T73" s="29" t="s">
        <v>137</v>
      </c>
      <c r="V73" s="26">
        <v>1502</v>
      </c>
      <c r="W73" s="30">
        <v>66</v>
      </c>
      <c r="X73" s="28" t="s">
        <v>415</v>
      </c>
      <c r="Y73" s="29" t="s">
        <v>1563</v>
      </c>
      <c r="AA73" s="26">
        <v>1802</v>
      </c>
      <c r="AB73" s="30">
        <v>66</v>
      </c>
      <c r="AC73" s="28" t="s">
        <v>415</v>
      </c>
      <c r="AD73" s="29" t="s">
        <v>1398</v>
      </c>
      <c r="AF73" s="26">
        <v>1805</v>
      </c>
      <c r="AG73" s="27">
        <v>66</v>
      </c>
      <c r="AH73" s="28" t="s">
        <v>415</v>
      </c>
      <c r="AI73" s="29" t="s">
        <v>900</v>
      </c>
      <c r="AK73" s="26">
        <v>1808</v>
      </c>
      <c r="AL73" s="27">
        <v>66</v>
      </c>
      <c r="AM73" s="28" t="s">
        <v>67</v>
      </c>
      <c r="AN73" s="29" t="s">
        <v>431</v>
      </c>
      <c r="AP73" s="26">
        <v>1602</v>
      </c>
      <c r="AQ73" s="27">
        <v>66</v>
      </c>
      <c r="AR73" s="28" t="s">
        <v>67</v>
      </c>
      <c r="AS73" s="29" t="s">
        <v>2728</v>
      </c>
      <c r="AU73" s="26">
        <v>1702</v>
      </c>
      <c r="AV73" s="30">
        <v>66</v>
      </c>
      <c r="AW73" s="28" t="s">
        <v>415</v>
      </c>
      <c r="AX73" s="29" t="s">
        <v>1097</v>
      </c>
      <c r="AZ73" s="26">
        <v>1705</v>
      </c>
      <c r="BA73" s="27">
        <v>66</v>
      </c>
      <c r="BB73" s="28" t="s">
        <v>415</v>
      </c>
      <c r="BC73" s="29" t="s">
        <v>1514</v>
      </c>
      <c r="BE73" s="26">
        <v>1708</v>
      </c>
      <c r="BF73" s="27">
        <v>66</v>
      </c>
      <c r="BG73" s="28" t="s">
        <v>67</v>
      </c>
      <c r="BH73" s="29" t="s">
        <v>765</v>
      </c>
    </row>
    <row r="74" spans="1:61">
      <c r="A74" s="9"/>
      <c r="B74" s="26">
        <v>1605</v>
      </c>
      <c r="C74" s="30">
        <v>67</v>
      </c>
      <c r="D74" s="28" t="s">
        <v>415</v>
      </c>
      <c r="E74" s="29" t="s">
        <v>1532</v>
      </c>
      <c r="G74" s="26">
        <v>1608</v>
      </c>
      <c r="H74" s="27">
        <v>67</v>
      </c>
      <c r="I74" s="28" t="s">
        <v>415</v>
      </c>
      <c r="J74" s="29" t="s">
        <v>1771</v>
      </c>
      <c r="L74" s="26">
        <v>1505</v>
      </c>
      <c r="M74" s="27">
        <v>67</v>
      </c>
      <c r="N74" s="28" t="s">
        <v>67</v>
      </c>
      <c r="O74" s="29" t="s">
        <v>716</v>
      </c>
      <c r="Q74" s="26">
        <v>1508</v>
      </c>
      <c r="R74" s="30">
        <v>67</v>
      </c>
      <c r="S74" s="28" t="s">
        <v>67</v>
      </c>
      <c r="T74" s="29" t="s">
        <v>149</v>
      </c>
      <c r="V74" s="26">
        <v>1502</v>
      </c>
      <c r="W74" s="30">
        <v>67</v>
      </c>
      <c r="X74" s="28" t="s">
        <v>415</v>
      </c>
      <c r="Y74" s="29" t="s">
        <v>1581</v>
      </c>
      <c r="AA74" s="26">
        <v>1802</v>
      </c>
      <c r="AB74" s="30">
        <v>67</v>
      </c>
      <c r="AC74" s="28" t="s">
        <v>415</v>
      </c>
      <c r="AD74" s="29" t="s">
        <v>2292</v>
      </c>
      <c r="AF74" s="26">
        <v>1805</v>
      </c>
      <c r="AG74" s="27">
        <v>67</v>
      </c>
      <c r="AH74" s="28" t="s">
        <v>415</v>
      </c>
      <c r="AI74" s="29" t="s">
        <v>843</v>
      </c>
      <c r="AK74" s="26">
        <v>1808</v>
      </c>
      <c r="AL74" s="27">
        <v>67</v>
      </c>
      <c r="AM74" s="28" t="s">
        <v>67</v>
      </c>
      <c r="AN74" s="29" t="s">
        <v>149</v>
      </c>
      <c r="AP74" s="26">
        <v>1602</v>
      </c>
      <c r="AQ74" s="27">
        <v>67</v>
      </c>
      <c r="AR74" s="28" t="s">
        <v>67</v>
      </c>
      <c r="AS74" s="29" t="s">
        <v>2835</v>
      </c>
      <c r="AU74" s="26">
        <v>1702</v>
      </c>
      <c r="AV74" s="30">
        <v>67</v>
      </c>
      <c r="AW74" s="28" t="s">
        <v>415</v>
      </c>
      <c r="AX74" s="29" t="s">
        <v>1771</v>
      </c>
      <c r="AZ74" s="26">
        <v>1705</v>
      </c>
      <c r="BA74" s="27">
        <v>67</v>
      </c>
      <c r="BB74" s="28" t="s">
        <v>415</v>
      </c>
      <c r="BC74" s="29" t="s">
        <v>1532</v>
      </c>
      <c r="BE74" s="26">
        <v>1708</v>
      </c>
      <c r="BF74" s="27">
        <v>67</v>
      </c>
      <c r="BG74" s="28" t="s">
        <v>67</v>
      </c>
      <c r="BH74" s="29" t="s">
        <v>372</v>
      </c>
    </row>
    <row r="75" spans="1:61">
      <c r="A75" s="9"/>
      <c r="B75" s="26">
        <v>1605</v>
      </c>
      <c r="C75" s="30">
        <v>68</v>
      </c>
      <c r="D75" s="28" t="s">
        <v>415</v>
      </c>
      <c r="E75" s="29" t="s">
        <v>1538</v>
      </c>
      <c r="G75" s="26">
        <v>1608</v>
      </c>
      <c r="H75" s="27">
        <v>68</v>
      </c>
      <c r="I75" s="28" t="s">
        <v>415</v>
      </c>
      <c r="J75" s="29" t="s">
        <v>1258</v>
      </c>
      <c r="L75" s="26">
        <v>1505</v>
      </c>
      <c r="M75" s="27">
        <v>68</v>
      </c>
      <c r="N75" s="28" t="s">
        <v>67</v>
      </c>
      <c r="O75" s="29" t="s">
        <v>2744</v>
      </c>
      <c r="Q75" s="26">
        <v>1508</v>
      </c>
      <c r="R75" s="30">
        <v>68</v>
      </c>
      <c r="S75" s="28" t="s">
        <v>67</v>
      </c>
      <c r="T75" s="29" t="s">
        <v>131</v>
      </c>
      <c r="V75" s="26">
        <v>1502</v>
      </c>
      <c r="W75" s="30">
        <v>68</v>
      </c>
      <c r="X75" s="28" t="s">
        <v>415</v>
      </c>
      <c r="Y75" s="29" t="s">
        <v>1551</v>
      </c>
      <c r="AA75" s="26">
        <v>1802</v>
      </c>
      <c r="AB75" s="30">
        <v>68</v>
      </c>
      <c r="AC75" s="28" t="s">
        <v>415</v>
      </c>
      <c r="AD75" s="29" t="s">
        <v>2402</v>
      </c>
      <c r="AF75" s="26">
        <v>1805</v>
      </c>
      <c r="AG75" s="27">
        <v>68</v>
      </c>
      <c r="AH75" s="28" t="s">
        <v>415</v>
      </c>
      <c r="AI75" s="29" t="s">
        <v>1258</v>
      </c>
      <c r="AK75" s="26">
        <v>1808</v>
      </c>
      <c r="AL75" s="27">
        <v>68</v>
      </c>
      <c r="AM75" s="28" t="s">
        <v>67</v>
      </c>
      <c r="AN75" s="29" t="s">
        <v>528</v>
      </c>
      <c r="AP75" s="26">
        <v>1602</v>
      </c>
      <c r="AQ75" s="27">
        <v>68</v>
      </c>
      <c r="AR75" s="28" t="s">
        <v>67</v>
      </c>
      <c r="AS75" s="29" t="s">
        <v>3419</v>
      </c>
      <c r="AU75" s="26">
        <v>1702</v>
      </c>
      <c r="AV75" s="30">
        <v>68</v>
      </c>
      <c r="AW75" s="28" t="s">
        <v>415</v>
      </c>
      <c r="AX75" s="29" t="s">
        <v>1258</v>
      </c>
      <c r="AZ75" s="26">
        <v>1705</v>
      </c>
      <c r="BA75" s="27">
        <v>68</v>
      </c>
      <c r="BB75" s="28" t="s">
        <v>415</v>
      </c>
      <c r="BC75" s="29" t="s">
        <v>1538</v>
      </c>
      <c r="BE75" s="26">
        <v>1708</v>
      </c>
      <c r="BF75" s="27">
        <v>68</v>
      </c>
      <c r="BG75" s="28" t="s">
        <v>67</v>
      </c>
      <c r="BH75" s="29" t="s">
        <v>683</v>
      </c>
    </row>
    <row r="76" spans="1:61">
      <c r="A76" s="9"/>
      <c r="B76" s="26">
        <v>1605</v>
      </c>
      <c r="C76" s="30">
        <v>69</v>
      </c>
      <c r="D76" s="28" t="s">
        <v>415</v>
      </c>
      <c r="E76" s="29" t="s">
        <v>1894</v>
      </c>
      <c r="G76" s="26">
        <v>1608</v>
      </c>
      <c r="H76" s="27">
        <v>69</v>
      </c>
      <c r="I76" s="28" t="s">
        <v>415</v>
      </c>
      <c r="J76" s="29" t="s">
        <v>1740</v>
      </c>
      <c r="L76" s="26">
        <v>1505</v>
      </c>
      <c r="M76" s="27">
        <v>69</v>
      </c>
      <c r="N76" s="28" t="s">
        <v>67</v>
      </c>
      <c r="O76" s="29" t="s">
        <v>683</v>
      </c>
      <c r="Q76" s="26">
        <v>1508</v>
      </c>
      <c r="R76" s="30">
        <v>69</v>
      </c>
      <c r="S76" s="28" t="s">
        <v>67</v>
      </c>
      <c r="T76" s="29" t="s">
        <v>124</v>
      </c>
      <c r="V76" s="26">
        <v>1502</v>
      </c>
      <c r="W76" s="30">
        <v>69</v>
      </c>
      <c r="X76" s="28" t="s">
        <v>415</v>
      </c>
      <c r="Y76" s="29" t="s">
        <v>1557</v>
      </c>
      <c r="AA76" s="26">
        <v>1802</v>
      </c>
      <c r="AB76" s="30">
        <v>69</v>
      </c>
      <c r="AC76" s="28" t="s">
        <v>415</v>
      </c>
      <c r="AD76" s="29" t="s">
        <v>2028</v>
      </c>
      <c r="AF76" s="26">
        <v>1805</v>
      </c>
      <c r="AG76" s="27">
        <v>69</v>
      </c>
      <c r="AH76" s="28" t="s">
        <v>415</v>
      </c>
      <c r="AI76" s="29" t="s">
        <v>1796</v>
      </c>
      <c r="AK76" s="26">
        <v>1808</v>
      </c>
      <c r="AL76" s="27">
        <v>69</v>
      </c>
      <c r="AM76" s="28" t="s">
        <v>67</v>
      </c>
      <c r="AN76" s="29" t="s">
        <v>88</v>
      </c>
      <c r="AP76" s="26">
        <v>1602</v>
      </c>
      <c r="AQ76" s="27">
        <v>69</v>
      </c>
      <c r="AR76" s="28" t="s">
        <v>67</v>
      </c>
      <c r="AS76" s="29" t="s">
        <v>2842</v>
      </c>
      <c r="AU76" s="26">
        <v>1702</v>
      </c>
      <c r="AV76" s="30">
        <v>69</v>
      </c>
      <c r="AW76" s="28" t="s">
        <v>415</v>
      </c>
      <c r="AX76" s="29" t="s">
        <v>1740</v>
      </c>
      <c r="AZ76" s="26">
        <v>1705</v>
      </c>
      <c r="BA76" s="27">
        <v>69</v>
      </c>
      <c r="BB76" s="28" t="s">
        <v>415</v>
      </c>
      <c r="BC76" s="29" t="s">
        <v>1894</v>
      </c>
      <c r="BE76" s="26">
        <v>1708</v>
      </c>
      <c r="BF76" s="27">
        <v>69</v>
      </c>
      <c r="BG76" s="28" t="s">
        <v>67</v>
      </c>
      <c r="BH76" s="29" t="s">
        <v>3431</v>
      </c>
    </row>
    <row r="77" spans="1:61">
      <c r="A77" s="9"/>
      <c r="B77" s="26">
        <v>1605</v>
      </c>
      <c r="C77" s="30">
        <v>70</v>
      </c>
      <c r="D77" s="28" t="s">
        <v>415</v>
      </c>
      <c r="E77" s="29" t="s">
        <v>1887</v>
      </c>
      <c r="G77" s="26">
        <v>1608</v>
      </c>
      <c r="H77" s="27">
        <v>70</v>
      </c>
      <c r="I77" s="28" t="s">
        <v>415</v>
      </c>
      <c r="J77" s="29" t="s">
        <v>1232</v>
      </c>
      <c r="L77" s="26">
        <v>1505</v>
      </c>
      <c r="M77" s="27">
        <v>70</v>
      </c>
      <c r="N77" s="28" t="s">
        <v>67</v>
      </c>
      <c r="O77" s="29" t="s">
        <v>2735</v>
      </c>
      <c r="Q77" s="26">
        <v>1508</v>
      </c>
      <c r="R77" s="30">
        <v>70</v>
      </c>
      <c r="S77" s="28" t="s">
        <v>67</v>
      </c>
      <c r="T77" s="29" t="s">
        <v>155</v>
      </c>
      <c r="V77" s="26">
        <v>1502</v>
      </c>
      <c r="W77" s="30">
        <v>70</v>
      </c>
      <c r="X77" s="28" t="s">
        <v>415</v>
      </c>
      <c r="Y77" s="29" t="s">
        <v>1544</v>
      </c>
      <c r="AA77" s="26">
        <v>1802</v>
      </c>
      <c r="AB77" s="30">
        <v>70</v>
      </c>
      <c r="AC77" s="28" t="s">
        <v>415</v>
      </c>
      <c r="AD77" s="29" t="s">
        <v>1636</v>
      </c>
      <c r="AF77" s="26">
        <v>1805</v>
      </c>
      <c r="AG77" s="27">
        <v>70</v>
      </c>
      <c r="AH77" s="28" t="s">
        <v>415</v>
      </c>
      <c r="AI77" s="29" t="s">
        <v>1232</v>
      </c>
      <c r="AK77" s="26">
        <v>1808</v>
      </c>
      <c r="AL77" s="27">
        <v>70</v>
      </c>
      <c r="AM77" s="28" t="s">
        <v>67</v>
      </c>
      <c r="AN77" s="29" t="s">
        <v>551</v>
      </c>
      <c r="AP77" s="26">
        <v>1602</v>
      </c>
      <c r="AQ77" s="27">
        <v>70</v>
      </c>
      <c r="AR77" s="28" t="s">
        <v>67</v>
      </c>
      <c r="AS77" s="29" t="s">
        <v>3412</v>
      </c>
      <c r="AU77" s="26">
        <v>1702</v>
      </c>
      <c r="AV77" s="30">
        <v>70</v>
      </c>
      <c r="AW77" s="28" t="s">
        <v>415</v>
      </c>
      <c r="AX77" s="29" t="s">
        <v>1232</v>
      </c>
      <c r="AZ77" s="26">
        <v>1705</v>
      </c>
      <c r="BA77" s="27">
        <v>70</v>
      </c>
      <c r="BB77" s="28" t="s">
        <v>415</v>
      </c>
      <c r="BC77" s="29" t="s">
        <v>1887</v>
      </c>
      <c r="BE77" s="26">
        <v>1708</v>
      </c>
      <c r="BF77" s="27">
        <v>70</v>
      </c>
      <c r="BG77" s="28" t="s">
        <v>67</v>
      </c>
      <c r="BH77" s="29" t="s">
        <v>716</v>
      </c>
    </row>
    <row r="78" spans="1:61">
      <c r="A78" s="9"/>
      <c r="B78" s="26">
        <v>1605</v>
      </c>
      <c r="C78" s="30">
        <v>71</v>
      </c>
      <c r="D78" s="28" t="s">
        <v>415</v>
      </c>
      <c r="E78" s="29" t="s">
        <v>989</v>
      </c>
      <c r="G78" s="26">
        <v>1608</v>
      </c>
      <c r="H78" s="27">
        <v>71</v>
      </c>
      <c r="I78" s="28" t="s">
        <v>415</v>
      </c>
      <c r="J78" s="29" t="s">
        <v>1747</v>
      </c>
      <c r="L78" s="26">
        <v>1505</v>
      </c>
      <c r="M78" s="27">
        <v>71</v>
      </c>
      <c r="N78" s="28" t="s">
        <v>67</v>
      </c>
      <c r="O78" s="29" t="s">
        <v>3090</v>
      </c>
      <c r="Q78" s="26">
        <v>1508</v>
      </c>
      <c r="R78" s="30">
        <v>71</v>
      </c>
      <c r="S78" s="28" t="s">
        <v>67</v>
      </c>
      <c r="T78" s="29" t="s">
        <v>474</v>
      </c>
      <c r="V78" s="26">
        <v>1502</v>
      </c>
      <c r="W78" s="30">
        <v>71</v>
      </c>
      <c r="X78" s="28" t="s">
        <v>415</v>
      </c>
      <c r="Y78" s="29" t="s">
        <v>1587</v>
      </c>
      <c r="AA78" s="26">
        <v>1802</v>
      </c>
      <c r="AB78" s="30">
        <v>71</v>
      </c>
      <c r="AC78" s="28" t="s">
        <v>415</v>
      </c>
      <c r="AD78" s="29" t="s">
        <v>1998</v>
      </c>
      <c r="AF78" s="26">
        <v>1805</v>
      </c>
      <c r="AG78" s="27">
        <v>71</v>
      </c>
      <c r="AH78" s="28" t="s">
        <v>415</v>
      </c>
      <c r="AI78" s="29" t="s">
        <v>1832</v>
      </c>
      <c r="AK78" s="26">
        <v>1808</v>
      </c>
      <c r="AL78" s="27">
        <v>71</v>
      </c>
      <c r="AM78" s="28" t="s">
        <v>67</v>
      </c>
      <c r="AN78" s="29" t="s">
        <v>180</v>
      </c>
      <c r="AP78" s="26">
        <v>1602</v>
      </c>
      <c r="AQ78" s="27">
        <v>71</v>
      </c>
      <c r="AR78" s="28" t="s">
        <v>67</v>
      </c>
      <c r="AS78" s="29" t="s">
        <v>2700</v>
      </c>
      <c r="AU78" s="26">
        <v>1702</v>
      </c>
      <c r="AV78" s="30">
        <v>71</v>
      </c>
      <c r="AW78" s="28" t="s">
        <v>415</v>
      </c>
      <c r="AX78" s="29" t="s">
        <v>1747</v>
      </c>
      <c r="AZ78" s="26">
        <v>1705</v>
      </c>
      <c r="BA78" s="27">
        <v>71</v>
      </c>
      <c r="BB78" s="28" t="s">
        <v>415</v>
      </c>
      <c r="BC78" s="29" t="s">
        <v>989</v>
      </c>
      <c r="BE78" s="26">
        <v>1708</v>
      </c>
      <c r="BF78" s="27">
        <v>71</v>
      </c>
      <c r="BG78" s="28" t="s">
        <v>67</v>
      </c>
      <c r="BH78" s="29" t="s">
        <v>3220</v>
      </c>
    </row>
    <row r="79" spans="1:61">
      <c r="A79" s="9"/>
      <c r="B79" s="26">
        <v>1605</v>
      </c>
      <c r="C79" s="30">
        <v>72</v>
      </c>
      <c r="D79" s="28" t="s">
        <v>415</v>
      </c>
      <c r="E79" s="29" t="s">
        <v>2071</v>
      </c>
      <c r="G79" s="26">
        <v>1608</v>
      </c>
      <c r="H79" s="27">
        <v>72</v>
      </c>
      <c r="I79" s="28" t="s">
        <v>415</v>
      </c>
      <c r="J79" s="29" t="s">
        <v>2292</v>
      </c>
      <c r="L79" s="26">
        <v>1505</v>
      </c>
      <c r="M79" s="27">
        <v>72</v>
      </c>
      <c r="N79" s="28" t="s">
        <v>67</v>
      </c>
      <c r="O79" s="29" t="s">
        <v>3267</v>
      </c>
      <c r="Q79" s="26">
        <v>1508</v>
      </c>
      <c r="R79" s="30">
        <v>72</v>
      </c>
      <c r="S79" s="28" t="s">
        <v>67</v>
      </c>
      <c r="T79" s="29" t="s">
        <v>59</v>
      </c>
      <c r="V79" s="26">
        <v>1502</v>
      </c>
      <c r="W79" s="30">
        <v>72</v>
      </c>
      <c r="X79" s="28" t="s">
        <v>415</v>
      </c>
      <c r="Y79" s="29" t="s">
        <v>1575</v>
      </c>
      <c r="AA79" s="26">
        <v>1802</v>
      </c>
      <c r="AB79" s="30">
        <v>72</v>
      </c>
      <c r="AC79" s="28" t="s">
        <v>415</v>
      </c>
      <c r="AD79" s="29" t="s">
        <v>1630</v>
      </c>
      <c r="AF79" s="26">
        <v>1805</v>
      </c>
      <c r="AG79" s="27">
        <v>72</v>
      </c>
      <c r="AH79" s="28" t="s">
        <v>415</v>
      </c>
      <c r="AI79" s="29" t="s">
        <v>1808</v>
      </c>
      <c r="AK79" s="26">
        <v>1808</v>
      </c>
      <c r="AL79" s="27">
        <v>72</v>
      </c>
      <c r="AM79" s="28" t="s">
        <v>67</v>
      </c>
      <c r="AN79" s="29" t="s">
        <v>2943</v>
      </c>
      <c r="AP79" s="26">
        <v>1602</v>
      </c>
      <c r="AQ79" s="27">
        <v>72</v>
      </c>
      <c r="AR79" s="28" t="s">
        <v>67</v>
      </c>
      <c r="AS79" s="29" t="s">
        <v>284</v>
      </c>
      <c r="AU79" s="26">
        <v>1702</v>
      </c>
      <c r="AV79" s="30">
        <v>72</v>
      </c>
      <c r="AW79" s="28" t="s">
        <v>415</v>
      </c>
      <c r="AX79" s="29" t="s">
        <v>2292</v>
      </c>
      <c r="AZ79" s="26">
        <v>1705</v>
      </c>
      <c r="BA79" s="27">
        <v>72</v>
      </c>
      <c r="BB79" s="28" t="s">
        <v>415</v>
      </c>
      <c r="BC79" s="29" t="s">
        <v>2071</v>
      </c>
      <c r="BE79" s="26">
        <v>1708</v>
      </c>
      <c r="BF79" s="27">
        <v>72</v>
      </c>
      <c r="BG79" s="28" t="s">
        <v>67</v>
      </c>
      <c r="BH79" s="29" t="s">
        <v>756</v>
      </c>
    </row>
    <row r="80" spans="1:61">
      <c r="A80" s="9"/>
      <c r="B80" s="26">
        <v>1605</v>
      </c>
      <c r="C80" s="30">
        <v>73</v>
      </c>
      <c r="D80" s="28" t="s">
        <v>415</v>
      </c>
      <c r="E80" s="29" t="s">
        <v>1013</v>
      </c>
      <c r="G80" s="26">
        <v>1608</v>
      </c>
      <c r="H80" s="27">
        <v>73</v>
      </c>
      <c r="I80" s="28" t="s">
        <v>415</v>
      </c>
      <c r="J80" s="29" t="s">
        <v>1765</v>
      </c>
      <c r="L80" s="26">
        <v>1505</v>
      </c>
      <c r="M80" s="27">
        <v>73</v>
      </c>
      <c r="N80" s="28" t="s">
        <v>67</v>
      </c>
      <c r="O80" s="29" t="s">
        <v>3249</v>
      </c>
      <c r="Q80" s="26">
        <v>1508</v>
      </c>
      <c r="R80" s="30">
        <v>73</v>
      </c>
      <c r="S80" s="28" t="s">
        <v>67</v>
      </c>
      <c r="T80" s="29" t="s">
        <v>468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415</v>
      </c>
      <c r="AD80" s="29" t="s">
        <v>1294</v>
      </c>
      <c r="AF80" s="26">
        <v>1805</v>
      </c>
      <c r="AG80" s="27">
        <v>73</v>
      </c>
      <c r="AH80" s="28" t="s">
        <v>415</v>
      </c>
      <c r="AI80" s="29" t="s">
        <v>1820</v>
      </c>
      <c r="AK80" s="26">
        <v>1808</v>
      </c>
      <c r="AL80" s="27">
        <v>73</v>
      </c>
      <c r="AM80" s="28" t="s">
        <v>67</v>
      </c>
      <c r="AN80" s="29" t="s">
        <v>453</v>
      </c>
      <c r="AP80" s="26">
        <v>1602</v>
      </c>
      <c r="AQ80" s="27">
        <v>73</v>
      </c>
      <c r="AR80" s="28" t="s">
        <v>67</v>
      </c>
      <c r="AS80" s="29" t="s">
        <v>70</v>
      </c>
      <c r="AU80" s="26">
        <v>1702</v>
      </c>
      <c r="AV80" s="30">
        <v>73</v>
      </c>
      <c r="AW80" s="28" t="s">
        <v>415</v>
      </c>
      <c r="AX80" s="29" t="s">
        <v>1765</v>
      </c>
      <c r="AZ80" s="26">
        <v>1705</v>
      </c>
      <c r="BA80" s="27">
        <v>73</v>
      </c>
      <c r="BB80" s="28" t="s">
        <v>415</v>
      </c>
      <c r="BC80" s="29" t="s">
        <v>1013</v>
      </c>
      <c r="BE80" s="26">
        <v>1708</v>
      </c>
      <c r="BF80" s="27">
        <v>73</v>
      </c>
      <c r="BG80" s="28" t="s">
        <v>67</v>
      </c>
      <c r="BH80" s="29" t="s">
        <v>3068</v>
      </c>
    </row>
    <row r="81" spans="1:61">
      <c r="A81" s="9"/>
      <c r="B81" s="26">
        <v>1605</v>
      </c>
      <c r="C81" s="30">
        <v>74</v>
      </c>
      <c r="D81" s="28" t="s">
        <v>415</v>
      </c>
      <c r="E81" s="29" t="s">
        <v>2077</v>
      </c>
      <c r="G81" s="26">
        <v>1608</v>
      </c>
      <c r="H81" s="27">
        <v>74</v>
      </c>
      <c r="I81" s="28" t="s">
        <v>415</v>
      </c>
      <c r="J81" s="29" t="s">
        <v>2402</v>
      </c>
      <c r="L81" s="26">
        <v>1505</v>
      </c>
      <c r="M81" s="27">
        <v>74</v>
      </c>
      <c r="N81" s="28" t="s">
        <v>67</v>
      </c>
      <c r="O81" s="29" t="s">
        <v>3112</v>
      </c>
      <c r="Q81" s="26">
        <v>1508</v>
      </c>
      <c r="R81" s="30">
        <v>74</v>
      </c>
      <c r="S81" s="28" t="s">
        <v>67</v>
      </c>
      <c r="T81" s="29" t="s">
        <v>70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415</v>
      </c>
      <c r="AD81" s="29" t="s">
        <v>2016</v>
      </c>
      <c r="AF81" s="26">
        <v>1805</v>
      </c>
      <c r="AG81" s="27">
        <v>74</v>
      </c>
      <c r="AH81" s="28" t="s">
        <v>415</v>
      </c>
      <c r="AI81" s="29" t="s">
        <v>1826</v>
      </c>
      <c r="AK81" s="26">
        <v>1808</v>
      </c>
      <c r="AL81" s="27">
        <v>74</v>
      </c>
      <c r="AM81" s="28" t="s">
        <v>67</v>
      </c>
      <c r="AN81" s="29" t="s">
        <v>461</v>
      </c>
      <c r="AP81" s="26">
        <v>1602</v>
      </c>
      <c r="AQ81" s="27">
        <v>74</v>
      </c>
      <c r="AR81" s="28" t="s">
        <v>67</v>
      </c>
      <c r="AS81" s="29" t="s">
        <v>290</v>
      </c>
      <c r="AU81" s="26">
        <v>1702</v>
      </c>
      <c r="AV81" s="30">
        <v>74</v>
      </c>
      <c r="AW81" s="28" t="s">
        <v>415</v>
      </c>
      <c r="AX81" s="29" t="s">
        <v>2402</v>
      </c>
      <c r="AZ81" s="26">
        <v>1705</v>
      </c>
      <c r="BA81" s="27">
        <v>74</v>
      </c>
      <c r="BB81" s="28" t="s">
        <v>415</v>
      </c>
      <c r="BC81" s="29" t="s">
        <v>2077</v>
      </c>
      <c r="BE81" s="26">
        <v>1708</v>
      </c>
      <c r="BF81" s="27">
        <v>74</v>
      </c>
      <c r="BG81" s="28" t="s">
        <v>67</v>
      </c>
      <c r="BH81" s="29" t="s">
        <v>790</v>
      </c>
    </row>
    <row r="82" spans="1:61">
      <c r="A82" s="9"/>
      <c r="B82" s="26">
        <v>1605</v>
      </c>
      <c r="C82" s="30">
        <v>75</v>
      </c>
      <c r="D82" s="28" t="s">
        <v>415</v>
      </c>
      <c r="E82" s="29" t="s">
        <v>1344</v>
      </c>
      <c r="G82" s="26">
        <v>1608</v>
      </c>
      <c r="H82" s="27">
        <v>75</v>
      </c>
      <c r="I82" s="28" t="s">
        <v>415</v>
      </c>
      <c r="J82" s="29" t="s">
        <v>2028</v>
      </c>
      <c r="L82" s="26">
        <v>1505</v>
      </c>
      <c r="M82" s="27">
        <v>75</v>
      </c>
      <c r="N82" s="28" t="s">
        <v>67</v>
      </c>
      <c r="O82" s="29" t="s">
        <v>3220</v>
      </c>
      <c r="Q82" s="26">
        <v>1508</v>
      </c>
      <c r="R82" s="30">
        <v>75</v>
      </c>
      <c r="S82" s="28" t="s">
        <v>67</v>
      </c>
      <c r="T82" s="29" t="s">
        <v>2700</v>
      </c>
      <c r="V82" s="26">
        <v>1502</v>
      </c>
      <c r="W82" s="30">
        <v>75</v>
      </c>
      <c r="X82" s="28" t="s">
        <v>415</v>
      </c>
      <c r="Y82" s="29" t="s">
        <v>2650</v>
      </c>
      <c r="AA82" s="26">
        <v>1802</v>
      </c>
      <c r="AB82" s="30">
        <v>75</v>
      </c>
      <c r="AC82" s="28" t="s">
        <v>415</v>
      </c>
      <c r="AD82" s="29" t="s">
        <v>1302</v>
      </c>
      <c r="AF82" s="26">
        <v>1805</v>
      </c>
      <c r="AG82" s="27">
        <v>75</v>
      </c>
      <c r="AH82" s="28" t="s">
        <v>415</v>
      </c>
      <c r="AI82" s="29" t="s">
        <v>1176</v>
      </c>
      <c r="AK82" s="26">
        <v>1808</v>
      </c>
      <c r="AL82" s="27">
        <v>75</v>
      </c>
      <c r="AM82" s="28" t="s">
        <v>67</v>
      </c>
      <c r="AN82" s="29" t="s">
        <v>2500</v>
      </c>
      <c r="AP82" s="26">
        <v>1602</v>
      </c>
      <c r="AQ82" s="27">
        <v>75</v>
      </c>
      <c r="AR82" s="28" t="s">
        <v>67</v>
      </c>
      <c r="AS82" s="29" t="s">
        <v>59</v>
      </c>
      <c r="AU82" s="26">
        <v>1702</v>
      </c>
      <c r="AV82" s="30">
        <v>75</v>
      </c>
      <c r="AW82" s="28" t="s">
        <v>415</v>
      </c>
      <c r="AX82" s="29" t="s">
        <v>2028</v>
      </c>
      <c r="AZ82" s="26">
        <v>1705</v>
      </c>
      <c r="BA82" s="27">
        <v>75</v>
      </c>
      <c r="BB82" s="28" t="s">
        <v>415</v>
      </c>
      <c r="BC82" s="29" t="s">
        <v>1344</v>
      </c>
      <c r="BE82" s="26">
        <v>1708</v>
      </c>
      <c r="BF82" s="27">
        <v>75</v>
      </c>
      <c r="BG82" s="28" t="s">
        <v>67</v>
      </c>
      <c r="BH82" s="29" t="s">
        <v>3101</v>
      </c>
    </row>
    <row r="83" spans="1:61">
      <c r="A83" s="9"/>
      <c r="B83" s="26">
        <v>1605</v>
      </c>
      <c r="C83" s="30">
        <v>76</v>
      </c>
      <c r="D83" s="28" t="s">
        <v>415</v>
      </c>
      <c r="E83" s="29" t="s">
        <v>1326</v>
      </c>
      <c r="G83" s="26">
        <v>1608</v>
      </c>
      <c r="H83" s="27">
        <v>76</v>
      </c>
      <c r="I83" s="28" t="s">
        <v>415</v>
      </c>
      <c r="J83" s="29" t="s">
        <v>1998</v>
      </c>
      <c r="L83" s="26">
        <v>1505</v>
      </c>
      <c r="M83" s="27">
        <v>76</v>
      </c>
      <c r="N83" s="28" t="s">
        <v>67</v>
      </c>
      <c r="O83" s="29" t="s">
        <v>3258</v>
      </c>
      <c r="Q83" s="26">
        <v>1508</v>
      </c>
      <c r="R83" s="30">
        <v>76</v>
      </c>
      <c r="S83" s="28" t="s">
        <v>67</v>
      </c>
      <c r="T83" s="29" t="s">
        <v>3419</v>
      </c>
      <c r="V83" s="26">
        <v>1502</v>
      </c>
      <c r="W83" s="30">
        <v>76</v>
      </c>
      <c r="X83" s="28" t="s">
        <v>415</v>
      </c>
      <c r="Y83" s="29" t="s">
        <v>2668</v>
      </c>
      <c r="AA83" s="26">
        <v>1802</v>
      </c>
      <c r="AB83" s="30">
        <v>76</v>
      </c>
      <c r="AC83" s="28" t="s">
        <v>415</v>
      </c>
      <c r="AD83" s="29" t="s">
        <v>1985</v>
      </c>
      <c r="AF83" s="26">
        <v>1805</v>
      </c>
      <c r="AG83" s="27">
        <v>76</v>
      </c>
      <c r="AH83" s="28" t="s">
        <v>415</v>
      </c>
      <c r="AI83" s="29" t="s">
        <v>1789</v>
      </c>
      <c r="AK83" s="26">
        <v>1808</v>
      </c>
      <c r="AL83" s="27">
        <v>76</v>
      </c>
      <c r="AM83" s="28" t="s">
        <v>67</v>
      </c>
      <c r="AN83" s="29" t="s">
        <v>2564</v>
      </c>
      <c r="AP83" s="26">
        <v>1602</v>
      </c>
      <c r="AQ83" s="27">
        <v>76</v>
      </c>
      <c r="AR83" s="28" t="s">
        <v>67</v>
      </c>
      <c r="AS83" s="29" t="s">
        <v>308</v>
      </c>
      <c r="AU83" s="26">
        <v>1702</v>
      </c>
      <c r="AV83" s="30">
        <v>76</v>
      </c>
      <c r="AW83" s="28" t="s">
        <v>415</v>
      </c>
      <c r="AX83" s="29" t="s">
        <v>1998</v>
      </c>
      <c r="AZ83" s="26">
        <v>1705</v>
      </c>
      <c r="BA83" s="27">
        <v>76</v>
      </c>
      <c r="BB83" s="28" t="s">
        <v>415</v>
      </c>
      <c r="BC83" s="29" t="s">
        <v>1326</v>
      </c>
      <c r="BE83" s="26">
        <v>1708</v>
      </c>
      <c r="BF83" s="27">
        <v>76</v>
      </c>
      <c r="BG83" s="28" t="s">
        <v>67</v>
      </c>
      <c r="BH83" s="29" t="s">
        <v>3249</v>
      </c>
    </row>
    <row r="84" spans="1:61">
      <c r="A84" s="9"/>
      <c r="B84" s="26">
        <v>1605</v>
      </c>
      <c r="C84" s="30">
        <v>77</v>
      </c>
      <c r="D84" s="28" t="s">
        <v>415</v>
      </c>
      <c r="E84" s="29" t="s">
        <v>995</v>
      </c>
      <c r="G84" s="26">
        <v>1608</v>
      </c>
      <c r="H84" s="27">
        <v>77</v>
      </c>
      <c r="I84" s="28" t="s">
        <v>415</v>
      </c>
      <c r="J84" s="29" t="s">
        <v>1188</v>
      </c>
      <c r="L84" s="26">
        <v>1505</v>
      </c>
      <c r="M84" s="27">
        <v>77</v>
      </c>
      <c r="N84" s="28" t="s">
        <v>67</v>
      </c>
      <c r="O84" s="29" t="s">
        <v>254</v>
      </c>
      <c r="Q84" s="26">
        <v>1508</v>
      </c>
      <c r="R84" s="30">
        <v>77</v>
      </c>
      <c r="S84" s="28" t="s">
        <v>67</v>
      </c>
      <c r="T84" s="29" t="s">
        <v>480</v>
      </c>
      <c r="V84" s="26">
        <v>1502</v>
      </c>
      <c r="W84" s="30">
        <v>77</v>
      </c>
      <c r="X84" s="28" t="s">
        <v>415</v>
      </c>
      <c r="Y84" s="29" t="s">
        <v>2684</v>
      </c>
      <c r="AA84" s="26">
        <v>1802</v>
      </c>
      <c r="AB84" s="30">
        <v>77</v>
      </c>
      <c r="AC84" s="28" t="s">
        <v>415</v>
      </c>
      <c r="AD84" s="29" t="s">
        <v>1013</v>
      </c>
      <c r="AF84" s="26">
        <v>1805</v>
      </c>
      <c r="AG84" s="27">
        <v>77</v>
      </c>
      <c r="AH84" s="28" t="s">
        <v>415</v>
      </c>
      <c r="AI84" s="29" t="s">
        <v>1362</v>
      </c>
      <c r="AK84" s="26">
        <v>1808</v>
      </c>
      <c r="AL84" s="27">
        <v>77</v>
      </c>
      <c r="AM84" s="28" t="s">
        <v>67</v>
      </c>
      <c r="AN84" s="29" t="s">
        <v>2544</v>
      </c>
      <c r="AP84" s="26">
        <v>1602</v>
      </c>
      <c r="AQ84" s="27">
        <v>77</v>
      </c>
      <c r="AR84" s="28" t="s">
        <v>67</v>
      </c>
      <c r="AS84" s="29" t="s">
        <v>3466</v>
      </c>
      <c r="AU84" s="26">
        <v>1702</v>
      </c>
      <c r="AV84" s="30">
        <v>77</v>
      </c>
      <c r="AW84" s="28" t="s">
        <v>415</v>
      </c>
      <c r="AX84" s="29" t="s">
        <v>1127</v>
      </c>
      <c r="AZ84" s="26">
        <v>1705</v>
      </c>
      <c r="BA84" s="27">
        <v>77</v>
      </c>
      <c r="BB84" s="28" t="s">
        <v>415</v>
      </c>
      <c r="BC84" s="29" t="s">
        <v>995</v>
      </c>
      <c r="BE84" s="26">
        <v>1708</v>
      </c>
      <c r="BF84" s="27">
        <v>77</v>
      </c>
      <c r="BG84" s="28" t="s">
        <v>67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415</v>
      </c>
      <c r="E85" s="29" t="s">
        <v>1338</v>
      </c>
      <c r="G85" s="26">
        <v>1608</v>
      </c>
      <c r="H85" s="27">
        <v>78</v>
      </c>
      <c r="I85" s="28" t="s">
        <v>415</v>
      </c>
      <c r="J85" s="29" t="s">
        <v>1282</v>
      </c>
      <c r="L85" s="26">
        <v>1505</v>
      </c>
      <c r="M85" s="27">
        <v>78</v>
      </c>
      <c r="N85" s="28" t="s">
        <v>67</v>
      </c>
      <c r="O85" s="29" t="s">
        <v>3101</v>
      </c>
      <c r="Q85" s="26">
        <v>1508</v>
      </c>
      <c r="R85" s="30">
        <v>78</v>
      </c>
      <c r="S85" s="28" t="s">
        <v>67</v>
      </c>
      <c r="T85" s="29" t="s">
        <v>3412</v>
      </c>
      <c r="V85" s="26">
        <v>1502</v>
      </c>
      <c r="W85" s="30">
        <v>78</v>
      </c>
      <c r="X85" s="28" t="s">
        <v>415</v>
      </c>
      <c r="Y85" s="29" t="s">
        <v>2630</v>
      </c>
      <c r="AA85" s="26">
        <v>1802</v>
      </c>
      <c r="AB85" s="30">
        <v>78</v>
      </c>
      <c r="AC85" s="28" t="s">
        <v>415</v>
      </c>
      <c r="AD85" s="29" t="s">
        <v>849</v>
      </c>
      <c r="AF85" s="26">
        <v>1805</v>
      </c>
      <c r="AG85" s="27">
        <v>78</v>
      </c>
      <c r="AH85" s="28" t="s">
        <v>415</v>
      </c>
      <c r="AI85" s="29" t="s">
        <v>1404</v>
      </c>
      <c r="AK85" s="26">
        <v>1808</v>
      </c>
      <c r="AL85" s="27">
        <v>78</v>
      </c>
      <c r="AM85" s="28" t="s">
        <v>67</v>
      </c>
      <c r="AN85" s="29" t="s">
        <v>2523</v>
      </c>
      <c r="AP85" s="26">
        <v>1602</v>
      </c>
      <c r="AQ85" s="27">
        <v>78</v>
      </c>
      <c r="AR85" s="28" t="s">
        <v>67</v>
      </c>
      <c r="AS85" s="29" t="s">
        <v>302</v>
      </c>
      <c r="AU85" s="26">
        <v>1702</v>
      </c>
      <c r="AV85" s="30">
        <v>78</v>
      </c>
      <c r="AW85" s="28" t="s">
        <v>415</v>
      </c>
      <c r="AX85" s="29" t="s">
        <v>1085</v>
      </c>
      <c r="AZ85" s="26">
        <v>1705</v>
      </c>
      <c r="BA85" s="27">
        <v>78</v>
      </c>
      <c r="BB85" s="28" t="s">
        <v>415</v>
      </c>
      <c r="BC85" s="29" t="s">
        <v>1338</v>
      </c>
      <c r="BE85" s="26">
        <v>1708</v>
      </c>
      <c r="BF85" s="27">
        <v>78</v>
      </c>
      <c r="BG85" s="28" t="s">
        <v>67</v>
      </c>
      <c r="BH85" s="29" t="s">
        <v>3090</v>
      </c>
    </row>
    <row r="86" spans="1:61">
      <c r="A86" s="9"/>
      <c r="B86" s="26">
        <v>1605</v>
      </c>
      <c r="C86" s="30">
        <v>79</v>
      </c>
      <c r="D86" s="28" t="s">
        <v>415</v>
      </c>
      <c r="E86" s="29" t="s">
        <v>1001</v>
      </c>
      <c r="G86" s="26">
        <v>1608</v>
      </c>
      <c r="H86" s="27">
        <v>79</v>
      </c>
      <c r="I86" s="28" t="s">
        <v>415</v>
      </c>
      <c r="J86" s="29" t="s">
        <v>938</v>
      </c>
      <c r="L86" s="26">
        <v>1505</v>
      </c>
      <c r="M86" s="27">
        <v>79</v>
      </c>
      <c r="N86" s="28" t="s">
        <v>67</v>
      </c>
      <c r="O86" s="29" t="s">
        <v>278</v>
      </c>
      <c r="Q86" s="26">
        <v>1508</v>
      </c>
      <c r="R86" s="30">
        <v>79</v>
      </c>
      <c r="S86" s="28" t="s">
        <v>67</v>
      </c>
      <c r="T86" s="29" t="s">
        <v>517</v>
      </c>
      <c r="V86" s="26">
        <v>1502</v>
      </c>
      <c r="W86" s="30">
        <v>79</v>
      </c>
      <c r="X86" s="28" t="s">
        <v>415</v>
      </c>
      <c r="Y86" s="29" t="s">
        <v>2659</v>
      </c>
      <c r="AA86" s="26">
        <v>1802</v>
      </c>
      <c r="AB86" s="30">
        <v>79</v>
      </c>
      <c r="AC86" s="28" t="s">
        <v>415</v>
      </c>
      <c r="AD86" s="29" t="s">
        <v>995</v>
      </c>
      <c r="AF86" s="26">
        <v>1805</v>
      </c>
      <c r="AG86" s="27">
        <v>79</v>
      </c>
      <c r="AH86" s="28" t="s">
        <v>415</v>
      </c>
      <c r="AI86" s="29" t="s">
        <v>2187</v>
      </c>
      <c r="AK86" s="26">
        <v>1808</v>
      </c>
      <c r="AL86" s="27">
        <v>79</v>
      </c>
      <c r="AM86" s="28" t="s">
        <v>67</v>
      </c>
      <c r="AN86" s="29" t="s">
        <v>2773</v>
      </c>
      <c r="AP86" s="26">
        <v>1602</v>
      </c>
      <c r="AQ86" s="27">
        <v>79</v>
      </c>
      <c r="AR86" s="28" t="s">
        <v>67</v>
      </c>
      <c r="AS86" s="29" t="s">
        <v>326</v>
      </c>
      <c r="AU86" s="26">
        <v>1702</v>
      </c>
      <c r="AV86" s="30">
        <v>79</v>
      </c>
      <c r="AW86" s="28" t="s">
        <v>415</v>
      </c>
      <c r="AX86" s="29" t="s">
        <v>1276</v>
      </c>
      <c r="AZ86" s="26">
        <v>1705</v>
      </c>
      <c r="BA86" s="27">
        <v>79</v>
      </c>
      <c r="BB86" s="28" t="s">
        <v>415</v>
      </c>
      <c r="BC86" s="29" t="s">
        <v>1001</v>
      </c>
      <c r="BE86" s="26">
        <v>1708</v>
      </c>
      <c r="BF86" s="27">
        <v>79</v>
      </c>
      <c r="BG86" s="28" t="s">
        <v>67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415</v>
      </c>
      <c r="E87" s="34" t="s">
        <v>1434</v>
      </c>
      <c r="F87" s="35"/>
      <c r="G87" s="31">
        <v>1608</v>
      </c>
      <c r="H87" s="32">
        <v>80</v>
      </c>
      <c r="I87" s="33" t="s">
        <v>415</v>
      </c>
      <c r="J87" s="34" t="s">
        <v>1464</v>
      </c>
      <c r="K87" s="35"/>
      <c r="L87" s="31">
        <v>1505</v>
      </c>
      <c r="M87" s="32">
        <v>80</v>
      </c>
      <c r="N87" s="33" t="s">
        <v>67</v>
      </c>
      <c r="O87" s="34" t="s">
        <v>447</v>
      </c>
      <c r="P87" s="35"/>
      <c r="Q87" s="31">
        <v>1508</v>
      </c>
      <c r="R87" s="36">
        <v>80</v>
      </c>
      <c r="S87" s="33" t="s">
        <v>67</v>
      </c>
      <c r="T87" s="34" t="s">
        <v>284</v>
      </c>
      <c r="U87" s="35"/>
      <c r="V87" s="31">
        <v>1502</v>
      </c>
      <c r="W87" s="36">
        <v>80</v>
      </c>
      <c r="X87" s="33" t="s">
        <v>415</v>
      </c>
      <c r="Y87" s="34" t="s">
        <v>2676</v>
      </c>
      <c r="Z87" s="35"/>
      <c r="AA87" s="31">
        <v>1802</v>
      </c>
      <c r="AB87" s="36">
        <v>80</v>
      </c>
      <c r="AC87" s="33" t="s">
        <v>415</v>
      </c>
      <c r="AD87" s="34" t="s">
        <v>1001</v>
      </c>
      <c r="AE87" s="35"/>
      <c r="AF87" s="31">
        <v>1805</v>
      </c>
      <c r="AG87" s="32">
        <v>80</v>
      </c>
      <c r="AH87" s="33" t="s">
        <v>415</v>
      </c>
      <c r="AI87" s="34" t="s">
        <v>2180</v>
      </c>
      <c r="AJ87" s="35"/>
      <c r="AK87" s="31">
        <v>1808</v>
      </c>
      <c r="AL87" s="32">
        <v>80</v>
      </c>
      <c r="AM87" s="33" t="s">
        <v>67</v>
      </c>
      <c r="AN87" s="34" t="s">
        <v>2765</v>
      </c>
      <c r="AO87" s="35"/>
      <c r="AP87" s="31">
        <v>1602</v>
      </c>
      <c r="AQ87" s="32">
        <v>80</v>
      </c>
      <c r="AR87" s="33" t="s">
        <v>67</v>
      </c>
      <c r="AS87" s="34" t="s">
        <v>314</v>
      </c>
      <c r="AT87" s="35"/>
      <c r="AU87" s="31">
        <v>1702</v>
      </c>
      <c r="AV87" s="36">
        <v>80</v>
      </c>
      <c r="AW87" s="33" t="s">
        <v>415</v>
      </c>
      <c r="AX87" s="34" t="s">
        <v>1464</v>
      </c>
      <c r="AY87" s="35"/>
      <c r="AZ87" s="31">
        <v>1705</v>
      </c>
      <c r="BA87" s="32">
        <v>80</v>
      </c>
      <c r="BB87" s="33" t="s">
        <v>415</v>
      </c>
      <c r="BC87" s="34" t="s">
        <v>1434</v>
      </c>
      <c r="BD87" s="35"/>
      <c r="BE87" s="31">
        <v>1708</v>
      </c>
      <c r="BF87" s="32">
        <v>80</v>
      </c>
      <c r="BG87" s="33" t="s">
        <v>67</v>
      </c>
      <c r="BH87" s="34" t="s">
        <v>3143</v>
      </c>
      <c r="BI87" s="35"/>
    </row>
    <row r="88" spans="1:61">
      <c r="A88" s="9"/>
      <c r="B88" s="20">
        <v>1605</v>
      </c>
      <c r="C88" s="25">
        <v>81</v>
      </c>
      <c r="D88" s="22" t="s">
        <v>415</v>
      </c>
      <c r="E88" s="23" t="s">
        <v>1979</v>
      </c>
      <c r="F88" s="24"/>
      <c r="G88" s="20">
        <v>1608</v>
      </c>
      <c r="H88" s="21">
        <v>81</v>
      </c>
      <c r="I88" s="22" t="s">
        <v>415</v>
      </c>
      <c r="J88" s="23" t="s">
        <v>837</v>
      </c>
      <c r="K88" s="24"/>
      <c r="L88" s="20">
        <v>1505</v>
      </c>
      <c r="M88" s="21">
        <v>81</v>
      </c>
      <c r="N88" s="22" t="s">
        <v>67</v>
      </c>
      <c r="O88" s="23" t="s">
        <v>2828</v>
      </c>
      <c r="P88" s="24"/>
      <c r="Q88" s="20">
        <v>1508</v>
      </c>
      <c r="R88" s="25">
        <v>81</v>
      </c>
      <c r="S88" s="22" t="s">
        <v>67</v>
      </c>
      <c r="T88" s="23" t="s">
        <v>326</v>
      </c>
      <c r="U88" s="24"/>
      <c r="V88" s="20">
        <v>1502</v>
      </c>
      <c r="W88" s="25">
        <v>81</v>
      </c>
      <c r="X88" s="22" t="s">
        <v>415</v>
      </c>
      <c r="Y88" s="23" t="s">
        <v>2692</v>
      </c>
      <c r="Z88" s="24"/>
      <c r="AA88" s="20">
        <v>1802</v>
      </c>
      <c r="AB88" s="25">
        <v>81</v>
      </c>
      <c r="AC88" s="22" t="s">
        <v>415</v>
      </c>
      <c r="AD88" s="23" t="s">
        <v>1667</v>
      </c>
      <c r="AE88" s="24"/>
      <c r="AF88" s="20">
        <v>1805</v>
      </c>
      <c r="AG88" s="21">
        <v>81</v>
      </c>
      <c r="AH88" s="22" t="s">
        <v>415</v>
      </c>
      <c r="AI88" s="23" t="s">
        <v>1127</v>
      </c>
      <c r="AJ88" s="24"/>
      <c r="AK88" s="20">
        <v>1808</v>
      </c>
      <c r="AL88" s="21">
        <v>81</v>
      </c>
      <c r="AM88" s="22" t="s">
        <v>67</v>
      </c>
      <c r="AN88" s="23" t="s">
        <v>2815</v>
      </c>
      <c r="AO88" s="24"/>
      <c r="AP88" s="20">
        <v>1602</v>
      </c>
      <c r="AQ88" s="21">
        <v>81</v>
      </c>
      <c r="AR88" s="22" t="s">
        <v>67</v>
      </c>
      <c r="AS88" s="23" t="s">
        <v>2863</v>
      </c>
      <c r="AT88" s="24"/>
      <c r="AU88" s="20">
        <v>1702</v>
      </c>
      <c r="AV88" s="25">
        <v>81</v>
      </c>
      <c r="AW88" s="22" t="s">
        <v>415</v>
      </c>
      <c r="AX88" s="23" t="s">
        <v>1386</v>
      </c>
      <c r="AY88" s="24"/>
      <c r="AZ88" s="20">
        <v>1705</v>
      </c>
      <c r="BA88" s="21">
        <v>81</v>
      </c>
      <c r="BB88" s="22" t="s">
        <v>415</v>
      </c>
      <c r="BC88" s="23" t="s">
        <v>1979</v>
      </c>
      <c r="BD88" s="24"/>
      <c r="BE88" s="20">
        <v>1708</v>
      </c>
      <c r="BF88" s="21">
        <v>81</v>
      </c>
      <c r="BG88" s="22" t="s">
        <v>67</v>
      </c>
      <c r="BH88" s="23" t="s">
        <v>217</v>
      </c>
      <c r="BI88" s="24"/>
    </row>
    <row r="89" spans="1:61">
      <c r="A89" s="9"/>
      <c r="B89" s="26">
        <v>1605</v>
      </c>
      <c r="C89" s="30">
        <v>82</v>
      </c>
      <c r="D89" s="28" t="s">
        <v>415</v>
      </c>
      <c r="E89" s="29" t="s">
        <v>1955</v>
      </c>
      <c r="G89" s="26">
        <v>1608</v>
      </c>
      <c r="H89" s="27">
        <v>82</v>
      </c>
      <c r="I89" s="28" t="s">
        <v>415</v>
      </c>
      <c r="J89" s="29" t="s">
        <v>1452</v>
      </c>
      <c r="L89" s="26">
        <v>1505</v>
      </c>
      <c r="M89" s="27">
        <v>82</v>
      </c>
      <c r="N89" s="28" t="s">
        <v>67</v>
      </c>
      <c r="O89" s="29" t="s">
        <v>2185</v>
      </c>
      <c r="Q89" s="26">
        <v>1508</v>
      </c>
      <c r="R89" s="30">
        <v>82</v>
      </c>
      <c r="S89" s="28" t="s">
        <v>67</v>
      </c>
      <c r="T89" s="29" t="s">
        <v>290</v>
      </c>
      <c r="V89" s="26">
        <v>1502</v>
      </c>
      <c r="W89" s="30">
        <v>82</v>
      </c>
      <c r="X89" s="28" t="s">
        <v>415</v>
      </c>
      <c r="Y89" s="29" t="s">
        <v>2640</v>
      </c>
      <c r="AA89" s="26">
        <v>1802</v>
      </c>
      <c r="AB89" s="30">
        <v>82</v>
      </c>
      <c r="AC89" s="28" t="s">
        <v>415</v>
      </c>
      <c r="AD89" s="29" t="s">
        <v>1649</v>
      </c>
      <c r="AF89" s="26">
        <v>1805</v>
      </c>
      <c r="AG89" s="27">
        <v>82</v>
      </c>
      <c r="AH89" s="28" t="s">
        <v>415</v>
      </c>
      <c r="AI89" s="29" t="s">
        <v>1085</v>
      </c>
      <c r="AK89" s="26">
        <v>1808</v>
      </c>
      <c r="AL89" s="27">
        <v>82</v>
      </c>
      <c r="AM89" s="28" t="s">
        <v>67</v>
      </c>
      <c r="AN89" s="29" t="s">
        <v>2787</v>
      </c>
      <c r="AP89" s="26">
        <v>1602</v>
      </c>
      <c r="AQ89" s="27">
        <v>82</v>
      </c>
      <c r="AR89" s="28" t="s">
        <v>67</v>
      </c>
      <c r="AS89" s="29" t="s">
        <v>2849</v>
      </c>
      <c r="AU89" s="26">
        <v>1702</v>
      </c>
      <c r="AV89" s="30">
        <v>82</v>
      </c>
      <c r="AW89" s="28" t="s">
        <v>415</v>
      </c>
      <c r="AX89" s="29" t="s">
        <v>1452</v>
      </c>
      <c r="AZ89" s="26">
        <v>1705</v>
      </c>
      <c r="BA89" s="27">
        <v>82</v>
      </c>
      <c r="BB89" s="28" t="s">
        <v>415</v>
      </c>
      <c r="BC89" s="29" t="s">
        <v>1955</v>
      </c>
      <c r="BE89" s="26">
        <v>1708</v>
      </c>
      <c r="BF89" s="27">
        <v>82</v>
      </c>
      <c r="BG89" s="28" t="s">
        <v>67</v>
      </c>
      <c r="BH89" s="29" t="s">
        <v>2972</v>
      </c>
    </row>
    <row r="90" spans="1:61">
      <c r="A90" s="9"/>
      <c r="B90" s="26">
        <v>1605</v>
      </c>
      <c r="C90" s="30">
        <v>83</v>
      </c>
      <c r="D90" s="28" t="s">
        <v>415</v>
      </c>
      <c r="E90" s="29" t="s">
        <v>1398</v>
      </c>
      <c r="G90" s="26">
        <v>1608</v>
      </c>
      <c r="H90" s="27">
        <v>83</v>
      </c>
      <c r="I90" s="28" t="s">
        <v>415</v>
      </c>
      <c r="J90" s="29" t="s">
        <v>1157</v>
      </c>
      <c r="L90" s="26">
        <v>1505</v>
      </c>
      <c r="M90" s="27">
        <v>83</v>
      </c>
      <c r="N90" s="28" t="s">
        <v>67</v>
      </c>
      <c r="O90" s="29" t="s">
        <v>173</v>
      </c>
      <c r="Q90" s="26">
        <v>1508</v>
      </c>
      <c r="R90" s="30">
        <v>83</v>
      </c>
      <c r="S90" s="28" t="s">
        <v>67</v>
      </c>
      <c r="T90" s="29" t="s">
        <v>118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415</v>
      </c>
      <c r="AD90" s="29" t="s">
        <v>1673</v>
      </c>
      <c r="AF90" s="26">
        <v>1805</v>
      </c>
      <c r="AG90" s="27">
        <v>83</v>
      </c>
      <c r="AH90" s="28" t="s">
        <v>415</v>
      </c>
      <c r="AI90" s="29" t="s">
        <v>950</v>
      </c>
      <c r="AK90" s="26">
        <v>1808</v>
      </c>
      <c r="AL90" s="27">
        <v>83</v>
      </c>
      <c r="AM90" s="28" t="s">
        <v>67</v>
      </c>
      <c r="AN90" s="29" t="s">
        <v>260</v>
      </c>
      <c r="AP90" s="26">
        <v>1602</v>
      </c>
      <c r="AQ90" s="27">
        <v>83</v>
      </c>
      <c r="AR90" s="28" t="s">
        <v>67</v>
      </c>
      <c r="AS90" s="29" t="s">
        <v>143</v>
      </c>
      <c r="AU90" s="26">
        <v>1702</v>
      </c>
      <c r="AV90" s="30">
        <v>83</v>
      </c>
      <c r="AW90" s="28" t="s">
        <v>415</v>
      </c>
      <c r="AX90" s="29" t="s">
        <v>1073</v>
      </c>
      <c r="AZ90" s="26">
        <v>1705</v>
      </c>
      <c r="BA90" s="27">
        <v>83</v>
      </c>
      <c r="BB90" s="28" t="s">
        <v>415</v>
      </c>
      <c r="BC90" s="29" t="s">
        <v>1398</v>
      </c>
      <c r="BE90" s="26">
        <v>1708</v>
      </c>
      <c r="BF90" s="27">
        <v>83</v>
      </c>
      <c r="BG90" s="28" t="s">
        <v>67</v>
      </c>
      <c r="BH90" s="29" t="s">
        <v>545</v>
      </c>
    </row>
    <row r="91" spans="1:61">
      <c r="A91" s="9"/>
      <c r="B91" s="26">
        <v>1605</v>
      </c>
      <c r="C91" s="30">
        <v>84</v>
      </c>
      <c r="D91" s="28" t="s">
        <v>415</v>
      </c>
      <c r="E91" s="29" t="s">
        <v>1212</v>
      </c>
      <c r="G91" s="26">
        <v>1608</v>
      </c>
      <c r="H91" s="27">
        <v>84</v>
      </c>
      <c r="I91" s="28" t="s">
        <v>415</v>
      </c>
      <c r="J91" s="29" t="s">
        <v>843</v>
      </c>
      <c r="L91" s="26">
        <v>1505</v>
      </c>
      <c r="M91" s="27">
        <v>84</v>
      </c>
      <c r="N91" s="28" t="s">
        <v>67</v>
      </c>
      <c r="O91" s="29" t="s">
        <v>3454</v>
      </c>
      <c r="Q91" s="26">
        <v>1508</v>
      </c>
      <c r="R91" s="30">
        <v>84</v>
      </c>
      <c r="S91" s="28" t="s">
        <v>67</v>
      </c>
      <c r="T91" s="29" t="s">
        <v>94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415</v>
      </c>
      <c r="AD91" s="29" t="s">
        <v>1642</v>
      </c>
      <c r="AF91" s="26">
        <v>1805</v>
      </c>
      <c r="AG91" s="27">
        <v>84</v>
      </c>
      <c r="AH91" s="28" t="s">
        <v>415</v>
      </c>
      <c r="AI91" s="29" t="s">
        <v>1151</v>
      </c>
      <c r="AK91" s="26">
        <v>1808</v>
      </c>
      <c r="AL91" s="27">
        <v>84</v>
      </c>
      <c r="AM91" s="28" t="s">
        <v>67</v>
      </c>
      <c r="AN91" s="29" t="s">
        <v>235</v>
      </c>
      <c r="AP91" s="26">
        <v>1602</v>
      </c>
      <c r="AQ91" s="27">
        <v>84</v>
      </c>
      <c r="AR91" s="28" t="s">
        <v>67</v>
      </c>
      <c r="AS91" s="29" t="s">
        <v>167</v>
      </c>
      <c r="AU91" s="26">
        <v>1702</v>
      </c>
      <c r="AV91" s="30">
        <v>84</v>
      </c>
      <c r="AW91" s="28" t="s">
        <v>415</v>
      </c>
      <c r="AX91" s="29" t="s">
        <v>1079</v>
      </c>
      <c r="AZ91" s="26">
        <v>1705</v>
      </c>
      <c r="BA91" s="27">
        <v>84</v>
      </c>
      <c r="BB91" s="28" t="s">
        <v>415</v>
      </c>
      <c r="BC91" s="29" t="s">
        <v>1212</v>
      </c>
      <c r="BE91" s="26">
        <v>1708</v>
      </c>
      <c r="BF91" s="27">
        <v>84</v>
      </c>
      <c r="BG91" s="28" t="s">
        <v>67</v>
      </c>
      <c r="BH91" s="29" t="s">
        <v>3437</v>
      </c>
    </row>
    <row r="92" spans="1:61">
      <c r="A92" s="9"/>
      <c r="B92" s="26">
        <v>1606</v>
      </c>
      <c r="C92" s="30">
        <v>85</v>
      </c>
      <c r="D92" s="28" t="s">
        <v>415</v>
      </c>
      <c r="E92" s="29" t="s">
        <v>1043</v>
      </c>
      <c r="G92" s="26">
        <v>1609</v>
      </c>
      <c r="H92" s="27">
        <v>85</v>
      </c>
      <c r="I92" s="28" t="s">
        <v>415</v>
      </c>
      <c r="J92" s="29" t="s">
        <v>2131</v>
      </c>
      <c r="L92" s="26">
        <v>1504</v>
      </c>
      <c r="M92" s="27">
        <v>85</v>
      </c>
      <c r="N92" s="28" t="s">
        <v>67</v>
      </c>
      <c r="O92" s="29" t="s">
        <v>296</v>
      </c>
      <c r="Q92" s="26">
        <v>1507</v>
      </c>
      <c r="R92" s="30">
        <v>85</v>
      </c>
      <c r="S92" s="28" t="s">
        <v>67</v>
      </c>
      <c r="T92" s="29" t="s">
        <v>88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415</v>
      </c>
      <c r="AD92" s="29" t="s">
        <v>2467</v>
      </c>
      <c r="AF92" s="26">
        <v>1806</v>
      </c>
      <c r="AG92" s="27">
        <v>85</v>
      </c>
      <c r="AH92" s="28" t="s">
        <v>415</v>
      </c>
      <c r="AI92" s="29" t="s">
        <v>2431</v>
      </c>
      <c r="AK92" s="26">
        <v>1809</v>
      </c>
      <c r="AL92" s="27">
        <v>85</v>
      </c>
      <c r="AM92" s="28" t="s">
        <v>67</v>
      </c>
      <c r="AN92" s="29" t="s">
        <v>3258</v>
      </c>
      <c r="AP92" s="26">
        <v>1603</v>
      </c>
      <c r="AQ92" s="27">
        <v>85</v>
      </c>
      <c r="AR92" s="28" t="s">
        <v>67</v>
      </c>
      <c r="AS92" s="29" t="s">
        <v>131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415</v>
      </c>
      <c r="BC92" s="29" t="s">
        <v>862</v>
      </c>
      <c r="BE92" s="26">
        <v>1707</v>
      </c>
      <c r="BF92" s="27">
        <v>85</v>
      </c>
      <c r="BG92" s="28" t="s">
        <v>67</v>
      </c>
      <c r="BH92" s="29" t="s">
        <v>278</v>
      </c>
    </row>
    <row r="93" spans="1:61">
      <c r="A93" s="9"/>
      <c r="B93" s="26">
        <v>1606</v>
      </c>
      <c r="C93" s="30">
        <v>86</v>
      </c>
      <c r="D93" s="28" t="s">
        <v>415</v>
      </c>
      <c r="E93" s="29" t="s">
        <v>1097</v>
      </c>
      <c r="G93" s="26">
        <v>1609</v>
      </c>
      <c r="H93" s="27">
        <v>86</v>
      </c>
      <c r="I93" s="28" t="s">
        <v>415</v>
      </c>
      <c r="J93" s="29" t="s">
        <v>2369</v>
      </c>
      <c r="L93" s="26">
        <v>1504</v>
      </c>
      <c r="M93" s="27">
        <v>86</v>
      </c>
      <c r="N93" s="28" t="s">
        <v>67</v>
      </c>
      <c r="O93" s="29" t="s">
        <v>3495</v>
      </c>
      <c r="Q93" s="26">
        <v>1507</v>
      </c>
      <c r="R93" s="30">
        <v>86</v>
      </c>
      <c r="S93" s="28" t="s">
        <v>67</v>
      </c>
      <c r="T93" s="29" t="s">
        <v>82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415</v>
      </c>
      <c r="AD93" s="29" t="s">
        <v>1145</v>
      </c>
      <c r="AF93" s="26">
        <v>1806</v>
      </c>
      <c r="AG93" s="27">
        <v>86</v>
      </c>
      <c r="AH93" s="28" t="s">
        <v>415</v>
      </c>
      <c r="AI93" s="29" t="s">
        <v>2610</v>
      </c>
      <c r="AK93" s="26">
        <v>1809</v>
      </c>
      <c r="AL93" s="27">
        <v>86</v>
      </c>
      <c r="AM93" s="28" t="s">
        <v>67</v>
      </c>
      <c r="AN93" s="29" t="s">
        <v>3101</v>
      </c>
      <c r="AP93" s="26">
        <v>1603</v>
      </c>
      <c r="AQ93" s="27">
        <v>86</v>
      </c>
      <c r="AR93" s="28" t="s">
        <v>67</v>
      </c>
      <c r="AS93" s="29" t="s">
        <v>155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415</v>
      </c>
      <c r="BC93" s="29" t="s">
        <v>1115</v>
      </c>
      <c r="BE93" s="26">
        <v>1707</v>
      </c>
      <c r="BF93" s="27">
        <v>86</v>
      </c>
      <c r="BG93" s="28" t="s">
        <v>67</v>
      </c>
      <c r="BH93" s="29" t="s">
        <v>254</v>
      </c>
    </row>
    <row r="94" spans="1:61">
      <c r="A94" s="9"/>
      <c r="B94" s="26">
        <v>1606</v>
      </c>
      <c r="C94" s="30">
        <v>87</v>
      </c>
      <c r="D94" s="28" t="s">
        <v>415</v>
      </c>
      <c r="E94" s="29" t="s">
        <v>1103</v>
      </c>
      <c r="G94" s="26">
        <v>1609</v>
      </c>
      <c r="H94" s="27">
        <v>87</v>
      </c>
      <c r="I94" s="28" t="s">
        <v>415</v>
      </c>
      <c r="J94" s="29" t="s">
        <v>2156</v>
      </c>
      <c r="L94" s="26">
        <v>1504</v>
      </c>
      <c r="M94" s="27">
        <v>87</v>
      </c>
      <c r="N94" s="28" t="s">
        <v>67</v>
      </c>
      <c r="O94" s="29" t="s">
        <v>2706</v>
      </c>
      <c r="Q94" s="26">
        <v>1507</v>
      </c>
      <c r="R94" s="30">
        <v>87</v>
      </c>
      <c r="S94" s="28" t="s">
        <v>67</v>
      </c>
      <c r="T94" s="29" t="s">
        <v>112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415</v>
      </c>
      <c r="AD94" s="29" t="s">
        <v>2369</v>
      </c>
      <c r="AF94" s="26">
        <v>1806</v>
      </c>
      <c r="AG94" s="27">
        <v>87</v>
      </c>
      <c r="AH94" s="28" t="s">
        <v>415</v>
      </c>
      <c r="AI94" s="29" t="s">
        <v>2327</v>
      </c>
      <c r="AK94" s="26">
        <v>1809</v>
      </c>
      <c r="AL94" s="27">
        <v>87</v>
      </c>
      <c r="AM94" s="28" t="s">
        <v>67</v>
      </c>
      <c r="AN94" s="29" t="s">
        <v>3143</v>
      </c>
      <c r="AP94" s="26">
        <v>1603</v>
      </c>
      <c r="AQ94" s="27">
        <v>87</v>
      </c>
      <c r="AR94" s="28" t="s">
        <v>67</v>
      </c>
      <c r="AS94" s="29" t="s">
        <v>106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415</v>
      </c>
      <c r="BC94" s="29" t="s">
        <v>1067</v>
      </c>
      <c r="BE94" s="26">
        <v>1707</v>
      </c>
      <c r="BF94" s="27">
        <v>87</v>
      </c>
      <c r="BG94" s="28" t="s">
        <v>67</v>
      </c>
      <c r="BH94" s="29" t="s">
        <v>242</v>
      </c>
    </row>
    <row r="95" spans="1:61">
      <c r="A95" s="9"/>
      <c r="B95" s="26">
        <v>1606</v>
      </c>
      <c r="C95" s="30">
        <v>88</v>
      </c>
      <c r="D95" s="28" t="s">
        <v>415</v>
      </c>
      <c r="E95" s="29" t="s">
        <v>1091</v>
      </c>
      <c r="G95" s="26">
        <v>1609</v>
      </c>
      <c r="H95" s="27">
        <v>88</v>
      </c>
      <c r="I95" s="28" t="s">
        <v>415</v>
      </c>
      <c r="J95" s="29" t="s">
        <v>2467</v>
      </c>
      <c r="L95" s="26">
        <v>1504</v>
      </c>
      <c r="M95" s="27">
        <v>88</v>
      </c>
      <c r="N95" s="28" t="s">
        <v>67</v>
      </c>
      <c r="O95" s="29" t="s">
        <v>2713</v>
      </c>
      <c r="Q95" s="26">
        <v>1507</v>
      </c>
      <c r="R95" s="30">
        <v>88</v>
      </c>
      <c r="S95" s="28" t="s">
        <v>67</v>
      </c>
      <c r="T95" s="29" t="s">
        <v>106</v>
      </c>
      <c r="V95" s="26">
        <v>1501</v>
      </c>
      <c r="W95" s="30">
        <v>88</v>
      </c>
      <c r="X95" s="28" t="s">
        <v>415</v>
      </c>
      <c r="Y95" s="29" t="s">
        <v>2341</v>
      </c>
      <c r="AA95" s="26">
        <v>1803</v>
      </c>
      <c r="AB95" s="30">
        <v>88</v>
      </c>
      <c r="AC95" s="28" t="s">
        <v>415</v>
      </c>
      <c r="AD95" s="29" t="s">
        <v>1025</v>
      </c>
      <c r="AF95" s="26">
        <v>1806</v>
      </c>
      <c r="AG95" s="27">
        <v>88</v>
      </c>
      <c r="AH95" s="28" t="s">
        <v>415</v>
      </c>
      <c r="AI95" s="29" t="s">
        <v>2618</v>
      </c>
      <c r="AK95" s="26">
        <v>1809</v>
      </c>
      <c r="AL95" s="27">
        <v>88</v>
      </c>
      <c r="AM95" s="28" t="s">
        <v>67</v>
      </c>
      <c r="AN95" s="29" t="s">
        <v>2972</v>
      </c>
      <c r="AP95" s="26">
        <v>1603</v>
      </c>
      <c r="AQ95" s="27">
        <v>88</v>
      </c>
      <c r="AR95" s="28" t="s">
        <v>67</v>
      </c>
      <c r="AS95" s="29" t="s">
        <v>296</v>
      </c>
      <c r="AU95" s="26">
        <v>1701</v>
      </c>
      <c r="AV95" s="30">
        <v>88</v>
      </c>
      <c r="AW95" s="28" t="s">
        <v>415</v>
      </c>
      <c r="AX95" s="29" t="s">
        <v>2320</v>
      </c>
      <c r="AZ95" s="26">
        <v>1704</v>
      </c>
      <c r="BA95" s="27">
        <v>88</v>
      </c>
      <c r="BB95" s="28" t="s">
        <v>415</v>
      </c>
      <c r="BC95" s="29" t="s">
        <v>1170</v>
      </c>
      <c r="BE95" s="26">
        <v>1707</v>
      </c>
      <c r="BF95" s="27">
        <v>88</v>
      </c>
      <c r="BG95" s="28" t="s">
        <v>67</v>
      </c>
      <c r="BH95" s="29" t="s">
        <v>272</v>
      </c>
    </row>
    <row r="96" spans="1:61">
      <c r="A96" s="9"/>
      <c r="B96" s="26">
        <v>1606</v>
      </c>
      <c r="C96" s="30">
        <v>89</v>
      </c>
      <c r="D96" s="28" t="s">
        <v>415</v>
      </c>
      <c r="E96" s="29" t="s">
        <v>1416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67</v>
      </c>
      <c r="O96" s="29" t="s">
        <v>393</v>
      </c>
      <c r="Q96" s="26">
        <v>1507</v>
      </c>
      <c r="R96" s="30">
        <v>89</v>
      </c>
      <c r="S96" s="28" t="s">
        <v>67</v>
      </c>
      <c r="T96" s="29" t="s">
        <v>732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415</v>
      </c>
      <c r="AD96" s="29" t="s">
        <v>1091</v>
      </c>
      <c r="AF96" s="26">
        <v>1806</v>
      </c>
      <c r="AG96" s="27">
        <v>89</v>
      </c>
      <c r="AH96" s="28" t="s">
        <v>415</v>
      </c>
      <c r="AI96" s="29" t="s">
        <v>1055</v>
      </c>
      <c r="AK96" s="26">
        <v>1809</v>
      </c>
      <c r="AL96" s="27">
        <v>89</v>
      </c>
      <c r="AM96" s="28" t="s">
        <v>67</v>
      </c>
      <c r="AN96" s="29" t="s">
        <v>3163</v>
      </c>
      <c r="AP96" s="26">
        <v>1603</v>
      </c>
      <c r="AQ96" s="27">
        <v>89</v>
      </c>
      <c r="AR96" s="28" t="s">
        <v>67</v>
      </c>
      <c r="AS96" s="29" t="s">
        <v>82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415</v>
      </c>
      <c r="BC96" s="29" t="s">
        <v>829</v>
      </c>
      <c r="BE96" s="26">
        <v>1707</v>
      </c>
      <c r="BF96" s="27">
        <v>89</v>
      </c>
      <c r="BG96" s="28" t="s">
        <v>67</v>
      </c>
      <c r="BH96" s="29" t="s">
        <v>266</v>
      </c>
    </row>
    <row r="97" spans="1:61">
      <c r="A97" s="9"/>
      <c r="B97" s="26">
        <v>1606</v>
      </c>
      <c r="C97" s="30">
        <v>90</v>
      </c>
      <c r="D97" s="28" t="s">
        <v>415</v>
      </c>
      <c r="E97" s="29" t="s">
        <v>1362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67</v>
      </c>
      <c r="O97" s="29" t="s">
        <v>3478</v>
      </c>
      <c r="Q97" s="26">
        <v>1507</v>
      </c>
      <c r="R97" s="30">
        <v>90</v>
      </c>
      <c r="S97" s="28" t="s">
        <v>67</v>
      </c>
      <c r="T97" s="29" t="s">
        <v>431</v>
      </c>
      <c r="V97" s="26">
        <v>1501</v>
      </c>
      <c r="W97" s="30">
        <v>90</v>
      </c>
      <c r="X97" s="28" t="s">
        <v>415</v>
      </c>
      <c r="Y97" s="29" t="s">
        <v>2443</v>
      </c>
      <c r="AA97" s="26">
        <v>1803</v>
      </c>
      <c r="AB97" s="30">
        <v>90</v>
      </c>
      <c r="AC97" s="28" t="s">
        <v>415</v>
      </c>
      <c r="AD97" s="29" t="s">
        <v>1073</v>
      </c>
      <c r="AF97" s="26">
        <v>1806</v>
      </c>
      <c r="AG97" s="27">
        <v>90</v>
      </c>
      <c r="AH97" s="28" t="s">
        <v>415</v>
      </c>
      <c r="AI97" s="29" t="s">
        <v>956</v>
      </c>
      <c r="AK97" s="26">
        <v>1809</v>
      </c>
      <c r="AL97" s="27">
        <v>90</v>
      </c>
      <c r="AM97" s="28" t="s">
        <v>67</v>
      </c>
      <c r="AN97" s="29" t="s">
        <v>2994</v>
      </c>
      <c r="AP97" s="26">
        <v>1603</v>
      </c>
      <c r="AQ97" s="27">
        <v>90</v>
      </c>
      <c r="AR97" s="28" t="s">
        <v>67</v>
      </c>
      <c r="AS97" s="29" t="s">
        <v>3495</v>
      </c>
      <c r="AU97" s="26">
        <v>1701</v>
      </c>
      <c r="AV97" s="30">
        <v>90</v>
      </c>
      <c r="AW97" s="28" t="s">
        <v>415</v>
      </c>
      <c r="AX97" s="29" t="s">
        <v>2425</v>
      </c>
      <c r="AZ97" s="26">
        <v>1704</v>
      </c>
      <c r="BA97" s="27">
        <v>90</v>
      </c>
      <c r="BB97" s="28" t="s">
        <v>415</v>
      </c>
      <c r="BC97" s="29" t="s">
        <v>1356</v>
      </c>
      <c r="BE97" s="26">
        <v>1707</v>
      </c>
      <c r="BF97" s="27">
        <v>90</v>
      </c>
      <c r="BG97" s="28" t="s">
        <v>67</v>
      </c>
      <c r="BH97" s="29" t="s">
        <v>248</v>
      </c>
    </row>
    <row r="98" spans="1:61">
      <c r="A98" s="9"/>
      <c r="B98" s="26">
        <v>1606</v>
      </c>
      <c r="C98" s="30">
        <v>91</v>
      </c>
      <c r="D98" s="28" t="s">
        <v>415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67</v>
      </c>
      <c r="O98" s="29" t="s">
        <v>3472</v>
      </c>
      <c r="Q98" s="26">
        <v>1507</v>
      </c>
      <c r="R98" s="30">
        <v>91</v>
      </c>
      <c r="S98" s="28" t="s">
        <v>67</v>
      </c>
      <c r="T98" s="29" t="s">
        <v>724</v>
      </c>
      <c r="V98" s="26">
        <v>1501</v>
      </c>
      <c r="W98" s="30">
        <v>91</v>
      </c>
      <c r="X98" s="28" t="s">
        <v>415</v>
      </c>
      <c r="Y98" s="29" t="s">
        <v>1955</v>
      </c>
      <c r="AA98" s="26">
        <v>1803</v>
      </c>
      <c r="AB98" s="30">
        <v>91</v>
      </c>
      <c r="AC98" s="28" t="s">
        <v>415</v>
      </c>
      <c r="AD98" s="29" t="s">
        <v>1434</v>
      </c>
      <c r="AF98" s="26">
        <v>1806</v>
      </c>
      <c r="AG98" s="27">
        <v>91</v>
      </c>
      <c r="AH98" s="28" t="s">
        <v>415</v>
      </c>
      <c r="AI98" s="29" t="s">
        <v>2242</v>
      </c>
      <c r="AK98" s="26">
        <v>1809</v>
      </c>
      <c r="AL98" s="27">
        <v>91</v>
      </c>
      <c r="AM98" s="28" t="s">
        <v>67</v>
      </c>
      <c r="AN98" s="29" t="s">
        <v>468</v>
      </c>
      <c r="AP98" s="26">
        <v>1603</v>
      </c>
      <c r="AQ98" s="27">
        <v>91</v>
      </c>
      <c r="AR98" s="28" t="s">
        <v>67</v>
      </c>
      <c r="AS98" s="29" t="s">
        <v>88</v>
      </c>
      <c r="AU98" s="26">
        <v>1701</v>
      </c>
      <c r="AV98" s="30">
        <v>91</v>
      </c>
      <c r="AW98" s="28" t="s">
        <v>415</v>
      </c>
      <c r="AX98" s="29" t="s">
        <v>1832</v>
      </c>
      <c r="AZ98" s="26">
        <v>1704</v>
      </c>
      <c r="BA98" s="27">
        <v>91</v>
      </c>
      <c r="BB98" s="28" t="s">
        <v>415</v>
      </c>
      <c r="BC98" s="29" t="s">
        <v>1557</v>
      </c>
      <c r="BE98" s="26">
        <v>1707</v>
      </c>
      <c r="BF98" s="27">
        <v>91</v>
      </c>
      <c r="BG98" s="28" t="s">
        <v>67</v>
      </c>
      <c r="BH98" s="29" t="s">
        <v>2706</v>
      </c>
    </row>
    <row r="99" spans="1:61">
      <c r="A99" s="9"/>
      <c r="B99" s="26">
        <v>1606</v>
      </c>
      <c r="C99" s="30">
        <v>92</v>
      </c>
      <c r="D99" s="28" t="s">
        <v>415</v>
      </c>
      <c r="E99" s="29" t="s">
        <v>1679</v>
      </c>
      <c r="G99" s="26">
        <v>1609</v>
      </c>
      <c r="H99" s="27">
        <v>92</v>
      </c>
      <c r="I99" s="28" t="s">
        <v>415</v>
      </c>
      <c r="J99" s="29" t="s">
        <v>2320</v>
      </c>
      <c r="L99" s="26">
        <v>1504</v>
      </c>
      <c r="M99" s="27">
        <v>92</v>
      </c>
      <c r="N99" s="28" t="s">
        <v>67</v>
      </c>
      <c r="O99" s="29" t="s">
        <v>384</v>
      </c>
      <c r="Q99" s="26">
        <v>1507</v>
      </c>
      <c r="R99" s="30">
        <v>92</v>
      </c>
      <c r="S99" s="28" t="s">
        <v>67</v>
      </c>
      <c r="T99" s="29" t="s">
        <v>440</v>
      </c>
      <c r="V99" s="26">
        <v>1501</v>
      </c>
      <c r="W99" s="30">
        <v>92</v>
      </c>
      <c r="X99" s="28" t="s">
        <v>415</v>
      </c>
      <c r="Y99" s="29" t="s">
        <v>1979</v>
      </c>
      <c r="AA99" s="26">
        <v>1803</v>
      </c>
      <c r="AB99" s="30">
        <v>92</v>
      </c>
      <c r="AC99" s="28" t="s">
        <v>415</v>
      </c>
      <c r="AD99" s="29" t="s">
        <v>1031</v>
      </c>
      <c r="AF99" s="26">
        <v>1806</v>
      </c>
      <c r="AG99" s="27">
        <v>92</v>
      </c>
      <c r="AH99" s="28" t="s">
        <v>415</v>
      </c>
      <c r="AI99" s="29" t="s">
        <v>2479</v>
      </c>
      <c r="AK99" s="26">
        <v>1809</v>
      </c>
      <c r="AL99" s="27">
        <v>92</v>
      </c>
      <c r="AM99" s="28" t="s">
        <v>67</v>
      </c>
      <c r="AN99" s="29" t="s">
        <v>2485</v>
      </c>
      <c r="AP99" s="26">
        <v>1603</v>
      </c>
      <c r="AQ99" s="27">
        <v>92</v>
      </c>
      <c r="AR99" s="28" t="s">
        <v>67</v>
      </c>
      <c r="AS99" s="29" t="s">
        <v>100</v>
      </c>
      <c r="AU99" s="26">
        <v>1701</v>
      </c>
      <c r="AV99" s="30">
        <v>92</v>
      </c>
      <c r="AW99" s="28" t="s">
        <v>415</v>
      </c>
      <c r="AX99" s="29" t="s">
        <v>1820</v>
      </c>
      <c r="AZ99" s="26">
        <v>1704</v>
      </c>
      <c r="BA99" s="27">
        <v>92</v>
      </c>
      <c r="BB99" s="28" t="s">
        <v>415</v>
      </c>
      <c r="BC99" s="29" t="s">
        <v>1587</v>
      </c>
      <c r="BE99" s="26">
        <v>1707</v>
      </c>
      <c r="BF99" s="27">
        <v>92</v>
      </c>
      <c r="BG99" s="28" t="s">
        <v>67</v>
      </c>
      <c r="BH99" s="29" t="s">
        <v>2713</v>
      </c>
    </row>
    <row r="100" spans="1:61">
      <c r="A100" s="9"/>
      <c r="B100" s="26">
        <v>1606</v>
      </c>
      <c r="C100" s="30">
        <v>93</v>
      </c>
      <c r="D100" s="28" t="s">
        <v>415</v>
      </c>
      <c r="E100" s="29" t="s">
        <v>1673</v>
      </c>
      <c r="G100" s="26">
        <v>1609</v>
      </c>
      <c r="H100" s="27">
        <v>93</v>
      </c>
      <c r="I100" s="28" t="s">
        <v>415</v>
      </c>
      <c r="J100" s="29" t="s">
        <v>1820</v>
      </c>
      <c r="L100" s="26">
        <v>1504</v>
      </c>
      <c r="M100" s="27">
        <v>93</v>
      </c>
      <c r="N100" s="28" t="s">
        <v>67</v>
      </c>
      <c r="O100" s="29" t="s">
        <v>3531</v>
      </c>
      <c r="Q100" s="26">
        <v>1507</v>
      </c>
      <c r="R100" s="30">
        <v>93</v>
      </c>
      <c r="S100" s="28" t="s">
        <v>67</v>
      </c>
      <c r="T100" s="29" t="s">
        <v>4197</v>
      </c>
      <c r="V100" s="26">
        <v>1501</v>
      </c>
      <c r="W100" s="30">
        <v>93</v>
      </c>
      <c r="X100" s="28" t="s">
        <v>415</v>
      </c>
      <c r="Y100" s="29" t="s">
        <v>1949</v>
      </c>
      <c r="AA100" s="26">
        <v>1803</v>
      </c>
      <c r="AB100" s="30">
        <v>93</v>
      </c>
      <c r="AC100" s="28" t="s">
        <v>415</v>
      </c>
      <c r="AD100" s="29" t="s">
        <v>10</v>
      </c>
      <c r="AF100" s="26">
        <v>1806</v>
      </c>
      <c r="AG100" s="27">
        <v>93</v>
      </c>
      <c r="AH100" s="28" t="s">
        <v>415</v>
      </c>
      <c r="AI100" s="29" t="s">
        <v>2266</v>
      </c>
      <c r="AK100" s="26">
        <v>1809</v>
      </c>
      <c r="AL100" s="27">
        <v>93</v>
      </c>
      <c r="AM100" s="28" t="s">
        <v>67</v>
      </c>
      <c r="AN100" s="29" t="s">
        <v>3249</v>
      </c>
      <c r="AP100" s="26">
        <v>1603</v>
      </c>
      <c r="AQ100" s="27">
        <v>93</v>
      </c>
      <c r="AR100" s="28" t="s">
        <v>67</v>
      </c>
      <c r="AS100" s="29" t="s">
        <v>112</v>
      </c>
      <c r="AU100" s="26">
        <v>1701</v>
      </c>
      <c r="AV100" s="30">
        <v>93</v>
      </c>
      <c r="AW100" s="28" t="s">
        <v>415</v>
      </c>
      <c r="AX100" s="29" t="s">
        <v>1808</v>
      </c>
      <c r="AZ100" s="26">
        <v>1704</v>
      </c>
      <c r="BA100" s="27">
        <v>93</v>
      </c>
      <c r="BB100" s="28" t="s">
        <v>415</v>
      </c>
      <c r="BC100" s="29" t="s">
        <v>2131</v>
      </c>
      <c r="BE100" s="26">
        <v>1707</v>
      </c>
      <c r="BF100" s="27">
        <v>93</v>
      </c>
      <c r="BG100" s="28" t="s">
        <v>67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415</v>
      </c>
      <c r="E101" s="29" t="s">
        <v>1661</v>
      </c>
      <c r="G101" s="26">
        <v>1609</v>
      </c>
      <c r="H101" s="27">
        <v>94</v>
      </c>
      <c r="I101" s="28" t="s">
        <v>415</v>
      </c>
      <c r="J101" s="29" t="s">
        <v>2425</v>
      </c>
      <c r="L101" s="26">
        <v>1504</v>
      </c>
      <c r="M101" s="27">
        <v>94</v>
      </c>
      <c r="N101" s="28" t="s">
        <v>67</v>
      </c>
      <c r="O101" s="29" t="s">
        <v>3525</v>
      </c>
      <c r="Q101" s="26">
        <v>1507</v>
      </c>
      <c r="R101" s="30">
        <v>94</v>
      </c>
      <c r="S101" s="28" t="s">
        <v>67</v>
      </c>
      <c r="T101" s="29" t="s">
        <v>2808</v>
      </c>
      <c r="V101" s="26">
        <v>1501</v>
      </c>
      <c r="W101" s="30">
        <v>94</v>
      </c>
      <c r="X101" s="28" t="s">
        <v>415</v>
      </c>
      <c r="Y101" s="29" t="s">
        <v>1973</v>
      </c>
      <c r="AA101" s="26">
        <v>1803</v>
      </c>
      <c r="AB101" s="30">
        <v>94</v>
      </c>
      <c r="AC101" s="28" t="s">
        <v>415</v>
      </c>
      <c r="AD101" s="29" t="s">
        <v>1182</v>
      </c>
      <c r="AF101" s="26">
        <v>1806</v>
      </c>
      <c r="AG101" s="27">
        <v>94</v>
      </c>
      <c r="AH101" s="28" t="s">
        <v>415</v>
      </c>
      <c r="AI101" s="29" t="s">
        <v>2383</v>
      </c>
      <c r="AK101" s="26">
        <v>1809</v>
      </c>
      <c r="AL101" s="27">
        <v>94</v>
      </c>
      <c r="AM101" s="28" t="s">
        <v>67</v>
      </c>
      <c r="AN101" s="29" t="s">
        <v>2534</v>
      </c>
      <c r="AP101" s="26">
        <v>1603</v>
      </c>
      <c r="AQ101" s="27">
        <v>94</v>
      </c>
      <c r="AR101" s="28" t="s">
        <v>67</v>
      </c>
      <c r="AS101" s="29" t="s">
        <v>76</v>
      </c>
      <c r="AU101" s="26">
        <v>1701</v>
      </c>
      <c r="AV101" s="30">
        <v>94</v>
      </c>
      <c r="AW101" s="28" t="s">
        <v>415</v>
      </c>
      <c r="AX101" s="29" t="s">
        <v>1796</v>
      </c>
      <c r="AZ101" s="26">
        <v>1704</v>
      </c>
      <c r="BA101" s="27">
        <v>94</v>
      </c>
      <c r="BB101" s="28" t="s">
        <v>415</v>
      </c>
      <c r="BC101" s="29" t="s">
        <v>2369</v>
      </c>
      <c r="BE101" s="26">
        <v>1707</v>
      </c>
      <c r="BF101" s="27">
        <v>94</v>
      </c>
      <c r="BG101" s="28" t="s">
        <v>67</v>
      </c>
      <c r="BH101" s="29" t="s">
        <v>2899</v>
      </c>
    </row>
    <row r="102" spans="1:61">
      <c r="A102" s="9"/>
      <c r="B102" s="26">
        <v>1606</v>
      </c>
      <c r="C102" s="30">
        <v>95</v>
      </c>
      <c r="D102" s="28" t="s">
        <v>415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67</v>
      </c>
      <c r="O102" s="29" t="s">
        <v>815</v>
      </c>
      <c r="Q102" s="26">
        <v>1507</v>
      </c>
      <c r="R102" s="30">
        <v>95</v>
      </c>
      <c r="S102" s="28" t="s">
        <v>67</v>
      </c>
      <c r="T102" s="29" t="s">
        <v>528</v>
      </c>
      <c r="V102" s="26">
        <v>1501</v>
      </c>
      <c r="W102" s="30">
        <v>95</v>
      </c>
      <c r="X102" s="28" t="s">
        <v>415</v>
      </c>
      <c r="Y102" s="29" t="s">
        <v>1936</v>
      </c>
      <c r="AA102" s="26">
        <v>1803</v>
      </c>
      <c r="AB102" s="30">
        <v>95</v>
      </c>
      <c r="AC102" s="28" t="s">
        <v>415</v>
      </c>
      <c r="AD102" s="29" t="s">
        <v>2299</v>
      </c>
      <c r="AF102" s="26">
        <v>1806</v>
      </c>
      <c r="AG102" s="27">
        <v>95</v>
      </c>
      <c r="AH102" s="28" t="s">
        <v>415</v>
      </c>
      <c r="AI102" s="29" t="s">
        <v>2248</v>
      </c>
      <c r="AK102" s="26">
        <v>1809</v>
      </c>
      <c r="AL102" s="27">
        <v>95</v>
      </c>
      <c r="AM102" s="28" t="s">
        <v>67</v>
      </c>
      <c r="AN102" s="29" t="s">
        <v>3090</v>
      </c>
      <c r="AP102" s="26">
        <v>1603</v>
      </c>
      <c r="AQ102" s="27">
        <v>95</v>
      </c>
      <c r="AR102" s="28" t="s">
        <v>67</v>
      </c>
      <c r="AS102" s="29" t="s">
        <v>4197</v>
      </c>
      <c r="AU102" s="26">
        <v>1701</v>
      </c>
      <c r="AV102" s="30">
        <v>95</v>
      </c>
      <c r="AW102" s="28" t="s">
        <v>415</v>
      </c>
      <c r="AX102" s="29" t="s">
        <v>1789</v>
      </c>
      <c r="AZ102" s="26">
        <v>1704</v>
      </c>
      <c r="BA102" s="27">
        <v>95</v>
      </c>
      <c r="BB102" s="28" t="s">
        <v>415</v>
      </c>
      <c r="BC102" s="29" t="s">
        <v>2156</v>
      </c>
      <c r="BE102" s="26">
        <v>1707</v>
      </c>
      <c r="BF102" s="27">
        <v>95</v>
      </c>
      <c r="BG102" s="28" t="s">
        <v>67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415</v>
      </c>
      <c r="E103" s="34" t="s">
        <v>1667</v>
      </c>
      <c r="F103" s="35"/>
      <c r="G103" s="31">
        <v>1609</v>
      </c>
      <c r="H103" s="32">
        <v>96</v>
      </c>
      <c r="I103" s="33" t="s">
        <v>415</v>
      </c>
      <c r="J103" s="34" t="s">
        <v>1832</v>
      </c>
      <c r="K103" s="35"/>
      <c r="L103" s="31">
        <v>1504</v>
      </c>
      <c r="M103" s="32">
        <v>96</v>
      </c>
      <c r="N103" s="33" t="s">
        <v>67</v>
      </c>
      <c r="O103" s="34" t="s">
        <v>2921</v>
      </c>
      <c r="P103" s="35"/>
      <c r="Q103" s="31">
        <v>1507</v>
      </c>
      <c r="R103" s="36">
        <v>96</v>
      </c>
      <c r="S103" s="33" t="s">
        <v>67</v>
      </c>
      <c r="T103" s="34" t="s">
        <v>2801</v>
      </c>
      <c r="U103" s="35"/>
      <c r="V103" s="31">
        <v>1501</v>
      </c>
      <c r="W103" s="36">
        <v>96</v>
      </c>
      <c r="X103" s="33" t="s">
        <v>415</v>
      </c>
      <c r="Y103" s="34" t="s">
        <v>1961</v>
      </c>
      <c r="Z103" s="35"/>
      <c r="AA103" s="31">
        <v>1803</v>
      </c>
      <c r="AB103" s="36">
        <v>96</v>
      </c>
      <c r="AC103" s="33" t="s">
        <v>415</v>
      </c>
      <c r="AD103" s="34" t="s">
        <v>1392</v>
      </c>
      <c r="AE103" s="35"/>
      <c r="AF103" s="31">
        <v>1806</v>
      </c>
      <c r="AG103" s="32">
        <v>96</v>
      </c>
      <c r="AH103" s="33" t="s">
        <v>415</v>
      </c>
      <c r="AI103" s="34" t="s">
        <v>2229</v>
      </c>
      <c r="AJ103" s="35"/>
      <c r="AK103" s="31">
        <v>1809</v>
      </c>
      <c r="AL103" s="32">
        <v>96</v>
      </c>
      <c r="AM103" s="33" t="s">
        <v>67</v>
      </c>
      <c r="AN103" s="34" t="s">
        <v>674</v>
      </c>
      <c r="AO103" s="35"/>
      <c r="AP103" s="31">
        <v>1603</v>
      </c>
      <c r="AQ103" s="32">
        <v>96</v>
      </c>
      <c r="AR103" s="33" t="s">
        <v>67</v>
      </c>
      <c r="AS103" s="34" t="s">
        <v>2485</v>
      </c>
      <c r="AT103" s="35"/>
      <c r="AU103" s="31">
        <v>1701</v>
      </c>
      <c r="AV103" s="36">
        <v>96</v>
      </c>
      <c r="AW103" s="33" t="s">
        <v>415</v>
      </c>
      <c r="AX103" s="34" t="s">
        <v>1826</v>
      </c>
      <c r="AY103" s="35"/>
      <c r="AZ103" s="31">
        <v>1704</v>
      </c>
      <c r="BA103" s="32">
        <v>96</v>
      </c>
      <c r="BB103" s="33" t="s">
        <v>415</v>
      </c>
      <c r="BC103" s="34" t="s">
        <v>2467</v>
      </c>
      <c r="BD103" s="35"/>
      <c r="BE103" s="31">
        <v>1707</v>
      </c>
      <c r="BF103" s="32">
        <v>96</v>
      </c>
      <c r="BG103" s="33" t="s">
        <v>67</v>
      </c>
      <c r="BH103" s="34" t="s">
        <v>2921</v>
      </c>
      <c r="BI103" s="35"/>
    </row>
    <row r="104" spans="1:61">
      <c r="A104" s="9"/>
      <c r="B104" s="20">
        <v>1606</v>
      </c>
      <c r="C104" s="25">
        <v>97</v>
      </c>
      <c r="D104" s="22" t="s">
        <v>415</v>
      </c>
      <c r="E104" s="23" t="s">
        <v>1410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67</v>
      </c>
      <c r="O104" s="23" t="s">
        <v>2842</v>
      </c>
      <c r="P104" s="24"/>
      <c r="Q104" s="20">
        <v>1507</v>
      </c>
      <c r="R104" s="25">
        <v>97</v>
      </c>
      <c r="S104" s="22" t="s">
        <v>67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415</v>
      </c>
      <c r="AD104" s="23" t="s">
        <v>1344</v>
      </c>
      <c r="AE104" s="24"/>
      <c r="AF104" s="20">
        <v>1806</v>
      </c>
      <c r="AG104" s="21">
        <v>97</v>
      </c>
      <c r="AH104" s="22" t="s">
        <v>415</v>
      </c>
      <c r="AI104" s="23" t="s">
        <v>1288</v>
      </c>
      <c r="AJ104" s="24"/>
      <c r="AK104" s="20">
        <v>1809</v>
      </c>
      <c r="AL104" s="21">
        <v>97</v>
      </c>
      <c r="AM104" s="22" t="s">
        <v>67</v>
      </c>
      <c r="AN104" s="23" t="s">
        <v>3173</v>
      </c>
      <c r="AO104" s="24"/>
      <c r="AP104" s="20">
        <v>1603</v>
      </c>
      <c r="AQ104" s="21">
        <v>97</v>
      </c>
      <c r="AR104" s="22" t="s">
        <v>67</v>
      </c>
      <c r="AS104" s="23" t="s">
        <v>2523</v>
      </c>
      <c r="AT104" s="24"/>
      <c r="AU104" s="20">
        <v>1701</v>
      </c>
      <c r="AV104" s="25">
        <v>97</v>
      </c>
      <c r="AW104" s="22" t="s">
        <v>415</v>
      </c>
      <c r="AX104" s="23" t="s">
        <v>1139</v>
      </c>
      <c r="AY104" s="24"/>
      <c r="AZ104" s="20">
        <v>1704</v>
      </c>
      <c r="BA104" s="21">
        <v>97</v>
      </c>
      <c r="BB104" s="22" t="s">
        <v>415</v>
      </c>
      <c r="BC104" s="23" t="s">
        <v>1410</v>
      </c>
      <c r="BD104" s="24"/>
      <c r="BE104" s="20">
        <v>1707</v>
      </c>
      <c r="BF104" s="21">
        <v>97</v>
      </c>
      <c r="BG104" s="22" t="s">
        <v>67</v>
      </c>
      <c r="BH104" s="23" t="s">
        <v>806</v>
      </c>
      <c r="BI104" s="24"/>
    </row>
    <row r="105" spans="1:61">
      <c r="A105" s="9"/>
      <c r="B105" s="26">
        <v>1606</v>
      </c>
      <c r="C105" s="30">
        <v>98</v>
      </c>
      <c r="D105" s="28" t="s">
        <v>415</v>
      </c>
      <c r="E105" s="29" t="s">
        <v>1404</v>
      </c>
      <c r="G105" s="26">
        <v>1609</v>
      </c>
      <c r="H105" s="27">
        <v>98</v>
      </c>
      <c r="I105" s="28" t="s">
        <v>415</v>
      </c>
      <c r="J105" s="29" t="s">
        <v>2306</v>
      </c>
      <c r="L105" s="26">
        <v>1504</v>
      </c>
      <c r="M105" s="27">
        <v>98</v>
      </c>
      <c r="N105" s="28" t="s">
        <v>67</v>
      </c>
      <c r="O105" s="29" t="s">
        <v>2899</v>
      </c>
      <c r="Q105" s="26">
        <v>1507</v>
      </c>
      <c r="R105" s="30">
        <v>98</v>
      </c>
      <c r="S105" s="28" t="s">
        <v>67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415</v>
      </c>
      <c r="AD105" s="29" t="s">
        <v>1320</v>
      </c>
      <c r="AF105" s="26">
        <v>1806</v>
      </c>
      <c r="AG105" s="27">
        <v>98</v>
      </c>
      <c r="AH105" s="28" t="s">
        <v>415</v>
      </c>
      <c r="AI105" s="29" t="s">
        <v>425</v>
      </c>
      <c r="AK105" s="26">
        <v>1809</v>
      </c>
      <c r="AL105" s="27">
        <v>98</v>
      </c>
      <c r="AM105" s="28" t="s">
        <v>67</v>
      </c>
      <c r="AN105" s="29" t="s">
        <v>708</v>
      </c>
      <c r="AP105" s="26">
        <v>1603</v>
      </c>
      <c r="AQ105" s="27">
        <v>98</v>
      </c>
      <c r="AR105" s="28" t="s">
        <v>67</v>
      </c>
      <c r="AS105" s="29" t="s">
        <v>2534</v>
      </c>
      <c r="AU105" s="26">
        <v>1701</v>
      </c>
      <c r="AV105" s="30">
        <v>98</v>
      </c>
      <c r="AW105" s="28" t="s">
        <v>415</v>
      </c>
      <c r="AX105" s="29" t="s">
        <v>2306</v>
      </c>
      <c r="AZ105" s="26">
        <v>1704</v>
      </c>
      <c r="BA105" s="27">
        <v>98</v>
      </c>
      <c r="BB105" s="28" t="s">
        <v>415</v>
      </c>
      <c r="BC105" s="29" t="s">
        <v>1404</v>
      </c>
      <c r="BE105" s="26">
        <v>1707</v>
      </c>
      <c r="BF105" s="27">
        <v>98</v>
      </c>
      <c r="BG105" s="28" t="s">
        <v>67</v>
      </c>
      <c r="BH105" s="29" t="s">
        <v>815</v>
      </c>
    </row>
    <row r="106" spans="1:61">
      <c r="A106" s="9"/>
      <c r="B106" s="26">
        <v>1606</v>
      </c>
      <c r="C106" s="30">
        <v>99</v>
      </c>
      <c r="D106" s="28" t="s">
        <v>415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67</v>
      </c>
      <c r="O106" s="29" t="s">
        <v>2849</v>
      </c>
      <c r="Q106" s="26">
        <v>1507</v>
      </c>
      <c r="R106" s="30">
        <v>99</v>
      </c>
      <c r="S106" s="28" t="s">
        <v>67</v>
      </c>
      <c r="T106" s="29" t="s">
        <v>308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415</v>
      </c>
      <c r="AD106" s="29" t="s">
        <v>1206</v>
      </c>
      <c r="AF106" s="26">
        <v>1806</v>
      </c>
      <c r="AG106" s="27">
        <v>99</v>
      </c>
      <c r="AH106" s="28" t="s">
        <v>415</v>
      </c>
      <c r="AI106" s="29" t="s">
        <v>1276</v>
      </c>
      <c r="AK106" s="26">
        <v>1809</v>
      </c>
      <c r="AL106" s="27">
        <v>99</v>
      </c>
      <c r="AM106" s="28" t="s">
        <v>67</v>
      </c>
      <c r="AN106" s="29" t="s">
        <v>3004</v>
      </c>
      <c r="AP106" s="26">
        <v>1603</v>
      </c>
      <c r="AQ106" s="27">
        <v>99</v>
      </c>
      <c r="AR106" s="28" t="s">
        <v>67</v>
      </c>
      <c r="AS106" s="29" t="s">
        <v>2512</v>
      </c>
      <c r="AU106" s="26">
        <v>1701</v>
      </c>
      <c r="AV106" s="30">
        <v>99</v>
      </c>
      <c r="AW106" s="28" t="s">
        <v>415</v>
      </c>
      <c r="AX106" s="29" t="s">
        <v>1133</v>
      </c>
      <c r="AZ106" s="26">
        <v>1704</v>
      </c>
      <c r="BA106" s="27">
        <v>99</v>
      </c>
      <c r="BB106" s="28" t="s">
        <v>415</v>
      </c>
      <c r="BC106" s="29" t="s">
        <v>1918</v>
      </c>
      <c r="BE106" s="26">
        <v>1707</v>
      </c>
      <c r="BF106" s="27">
        <v>99</v>
      </c>
      <c r="BG106" s="28" t="s">
        <v>67</v>
      </c>
      <c r="BH106" s="29" t="s">
        <v>378</v>
      </c>
    </row>
    <row r="107" spans="1:61">
      <c r="A107" s="9"/>
      <c r="B107" s="26">
        <v>1606</v>
      </c>
      <c r="C107" s="30">
        <v>100</v>
      </c>
      <c r="D107" s="28" t="s">
        <v>415</v>
      </c>
      <c r="E107" s="29" t="s">
        <v>2334</v>
      </c>
      <c r="G107" s="26">
        <v>1609</v>
      </c>
      <c r="H107" s="27">
        <v>100</v>
      </c>
      <c r="I107" s="28" t="s">
        <v>415</v>
      </c>
      <c r="J107" s="29" t="s">
        <v>2413</v>
      </c>
      <c r="L107" s="26">
        <v>1504</v>
      </c>
      <c r="M107" s="27">
        <v>100</v>
      </c>
      <c r="N107" s="28" t="s">
        <v>67</v>
      </c>
      <c r="O107" s="29" t="s">
        <v>3123</v>
      </c>
      <c r="Q107" s="26">
        <v>1507</v>
      </c>
      <c r="R107" s="30">
        <v>100</v>
      </c>
      <c r="S107" s="28" t="s">
        <v>67</v>
      </c>
      <c r="T107" s="29" t="s">
        <v>3512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415</v>
      </c>
      <c r="AD107" s="29" t="s">
        <v>1814</v>
      </c>
      <c r="AF107" s="26">
        <v>1806</v>
      </c>
      <c r="AG107" s="27">
        <v>100</v>
      </c>
      <c r="AH107" s="28" t="s">
        <v>415</v>
      </c>
      <c r="AI107" s="29" t="s">
        <v>409</v>
      </c>
      <c r="AK107" s="26">
        <v>1809</v>
      </c>
      <c r="AL107" s="27">
        <v>100</v>
      </c>
      <c r="AM107" s="28" t="s">
        <v>67</v>
      </c>
      <c r="AN107" s="29" t="s">
        <v>738</v>
      </c>
      <c r="AP107" s="26">
        <v>1603</v>
      </c>
      <c r="AQ107" s="27">
        <v>100</v>
      </c>
      <c r="AR107" s="28" t="s">
        <v>67</v>
      </c>
      <c r="AS107" s="29" t="s">
        <v>2500</v>
      </c>
      <c r="AU107" s="26">
        <v>1701</v>
      </c>
      <c r="AV107" s="30">
        <v>100</v>
      </c>
      <c r="AW107" s="28" t="s">
        <v>415</v>
      </c>
      <c r="AX107" s="29" t="s">
        <v>2413</v>
      </c>
      <c r="AZ107" s="26">
        <v>1704</v>
      </c>
      <c r="BA107" s="27">
        <v>100</v>
      </c>
      <c r="BB107" s="28" t="s">
        <v>415</v>
      </c>
      <c r="BC107" s="29" t="s">
        <v>2334</v>
      </c>
      <c r="BE107" s="26">
        <v>1707</v>
      </c>
      <c r="BF107" s="27">
        <v>100</v>
      </c>
      <c r="BG107" s="28" t="s">
        <v>67</v>
      </c>
      <c r="BH107" s="29" t="s">
        <v>3123</v>
      </c>
    </row>
    <row r="108" spans="1:61">
      <c r="A108" s="9"/>
      <c r="B108" s="26">
        <v>1606</v>
      </c>
      <c r="C108" s="30">
        <v>101</v>
      </c>
      <c r="D108" s="28" t="s">
        <v>415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67</v>
      </c>
      <c r="O108" s="29" t="s">
        <v>806</v>
      </c>
      <c r="Q108" s="26">
        <v>1507</v>
      </c>
      <c r="R108" s="30">
        <v>101</v>
      </c>
      <c r="S108" s="28" t="s">
        <v>67</v>
      </c>
      <c r="T108" s="29" t="s">
        <v>3466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415</v>
      </c>
      <c r="AD108" s="29" t="s">
        <v>1200</v>
      </c>
      <c r="AF108" s="26">
        <v>1806</v>
      </c>
      <c r="AG108" s="27">
        <v>101</v>
      </c>
      <c r="AH108" s="28" t="s">
        <v>415</v>
      </c>
      <c r="AI108" s="29" t="s">
        <v>1470</v>
      </c>
      <c r="AK108" s="26">
        <v>1809</v>
      </c>
      <c r="AL108" s="27">
        <v>101</v>
      </c>
      <c r="AM108" s="28" t="s">
        <v>67</v>
      </c>
      <c r="AN108" s="29" t="s">
        <v>3466</v>
      </c>
      <c r="AP108" s="26">
        <v>1603</v>
      </c>
      <c r="AQ108" s="27">
        <v>101</v>
      </c>
      <c r="AR108" s="28" t="s">
        <v>67</v>
      </c>
      <c r="AS108" s="29" t="s">
        <v>431</v>
      </c>
      <c r="AU108" s="26">
        <v>1701</v>
      </c>
      <c r="AV108" s="30">
        <v>101</v>
      </c>
      <c r="AW108" s="28" t="s">
        <v>415</v>
      </c>
      <c r="AX108" s="29" t="s">
        <v>944</v>
      </c>
      <c r="AZ108" s="26">
        <v>1704</v>
      </c>
      <c r="BA108" s="27">
        <v>101</v>
      </c>
      <c r="BB108" s="28" t="s">
        <v>415</v>
      </c>
      <c r="BC108" s="29" t="s">
        <v>1912</v>
      </c>
      <c r="BE108" s="26">
        <v>1707</v>
      </c>
      <c r="BF108" s="27">
        <v>101</v>
      </c>
      <c r="BG108" s="28" t="s">
        <v>67</v>
      </c>
      <c r="BH108" s="29" t="s">
        <v>3222</v>
      </c>
    </row>
    <row r="109" spans="1:61">
      <c r="A109" s="9"/>
      <c r="B109" s="26">
        <v>1606</v>
      </c>
      <c r="C109" s="30">
        <v>102</v>
      </c>
      <c r="D109" s="28" t="s">
        <v>415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67</v>
      </c>
      <c r="O109" s="29" t="s">
        <v>2949</v>
      </c>
      <c r="Q109" s="26">
        <v>1507</v>
      </c>
      <c r="R109" s="30">
        <v>102</v>
      </c>
      <c r="S109" s="28" t="s">
        <v>67</v>
      </c>
      <c r="T109" s="29" t="s">
        <v>3437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415</v>
      </c>
      <c r="AD109" s="29" t="s">
        <v>1802</v>
      </c>
      <c r="AF109" s="26">
        <v>1806</v>
      </c>
      <c r="AG109" s="27">
        <v>102</v>
      </c>
      <c r="AH109" s="28" t="s">
        <v>415</v>
      </c>
      <c r="AI109" s="29" t="s">
        <v>419</v>
      </c>
      <c r="AK109" s="26">
        <v>1809</v>
      </c>
      <c r="AL109" s="27">
        <v>102</v>
      </c>
      <c r="AM109" s="28" t="s">
        <v>67</v>
      </c>
      <c r="AN109" s="29" t="s">
        <v>774</v>
      </c>
      <c r="AP109" s="26">
        <v>1603</v>
      </c>
      <c r="AQ109" s="27">
        <v>102</v>
      </c>
      <c r="AR109" s="28" t="s">
        <v>67</v>
      </c>
      <c r="AS109" s="29" t="s">
        <v>2544</v>
      </c>
      <c r="AU109" s="26">
        <v>1701</v>
      </c>
      <c r="AV109" s="30">
        <v>102</v>
      </c>
      <c r="AW109" s="28" t="s">
        <v>415</v>
      </c>
      <c r="AX109" s="29" t="s">
        <v>956</v>
      </c>
      <c r="AZ109" s="26">
        <v>1704</v>
      </c>
      <c r="BA109" s="27">
        <v>102</v>
      </c>
      <c r="BB109" s="28" t="s">
        <v>415</v>
      </c>
      <c r="BC109" s="29" t="s">
        <v>2437</v>
      </c>
      <c r="BE109" s="26">
        <v>1707</v>
      </c>
      <c r="BF109" s="27">
        <v>102</v>
      </c>
      <c r="BG109" s="28" t="s">
        <v>67</v>
      </c>
      <c r="BH109" s="29" t="s">
        <v>2949</v>
      </c>
    </row>
    <row r="110" spans="1:61">
      <c r="A110" s="9"/>
      <c r="B110" s="26">
        <v>1606</v>
      </c>
      <c r="C110" s="30">
        <v>103</v>
      </c>
      <c r="D110" s="28" t="s">
        <v>415</v>
      </c>
      <c r="E110" s="29" t="s">
        <v>1624</v>
      </c>
      <c r="G110" s="26">
        <v>1609</v>
      </c>
      <c r="H110" s="27">
        <v>103</v>
      </c>
      <c r="I110" s="28" t="s">
        <v>415</v>
      </c>
      <c r="J110" s="29" t="s">
        <v>1127</v>
      </c>
      <c r="L110" s="26">
        <v>1504</v>
      </c>
      <c r="M110" s="27">
        <v>103</v>
      </c>
      <c r="N110" s="28" t="s">
        <v>67</v>
      </c>
      <c r="O110" s="29" t="s">
        <v>572</v>
      </c>
      <c r="Q110" s="26">
        <v>1507</v>
      </c>
      <c r="R110" s="30">
        <v>103</v>
      </c>
      <c r="S110" s="28" t="s">
        <v>67</v>
      </c>
      <c r="T110" s="29" t="s">
        <v>3014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415</v>
      </c>
      <c r="AD110" s="29" t="s">
        <v>1252</v>
      </c>
      <c r="AF110" s="26">
        <v>1806</v>
      </c>
      <c r="AG110" s="27">
        <v>103</v>
      </c>
      <c r="AH110" s="28" t="s">
        <v>415</v>
      </c>
      <c r="AI110" s="29" t="s">
        <v>2320</v>
      </c>
      <c r="AK110" s="26">
        <v>1809</v>
      </c>
      <c r="AL110" s="27">
        <v>103</v>
      </c>
      <c r="AM110" s="28" t="s">
        <v>67</v>
      </c>
      <c r="AN110" s="29" t="s">
        <v>517</v>
      </c>
      <c r="AP110" s="26">
        <v>1603</v>
      </c>
      <c r="AQ110" s="27">
        <v>103</v>
      </c>
      <c r="AR110" s="28" t="s">
        <v>67</v>
      </c>
      <c r="AS110" s="29" t="s">
        <v>3183</v>
      </c>
      <c r="AU110" s="26">
        <v>1701</v>
      </c>
      <c r="AV110" s="30">
        <v>103</v>
      </c>
      <c r="AW110" s="28" t="s">
        <v>415</v>
      </c>
      <c r="AX110" s="29" t="s">
        <v>950</v>
      </c>
      <c r="AZ110" s="26">
        <v>1704</v>
      </c>
      <c r="BA110" s="27">
        <v>103</v>
      </c>
      <c r="BB110" s="28" t="s">
        <v>415</v>
      </c>
      <c r="BC110" s="29" t="s">
        <v>1624</v>
      </c>
      <c r="BE110" s="26">
        <v>1707</v>
      </c>
      <c r="BF110" s="27">
        <v>103</v>
      </c>
      <c r="BG110" s="28" t="s">
        <v>67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415</v>
      </c>
      <c r="E111" s="29" t="s">
        <v>893</v>
      </c>
      <c r="G111" s="26">
        <v>1609</v>
      </c>
      <c r="H111" s="27">
        <v>104</v>
      </c>
      <c r="I111" s="28" t="s">
        <v>415</v>
      </c>
      <c r="J111" s="29" t="s">
        <v>956</v>
      </c>
      <c r="L111" s="26">
        <v>1504</v>
      </c>
      <c r="M111" s="27">
        <v>104</v>
      </c>
      <c r="N111" s="28" t="s">
        <v>67</v>
      </c>
      <c r="O111" s="29" t="s">
        <v>3035</v>
      </c>
      <c r="Q111" s="26">
        <v>1507</v>
      </c>
      <c r="R111" s="30">
        <v>104</v>
      </c>
      <c r="S111" s="28" t="s">
        <v>67</v>
      </c>
      <c r="T111" s="29" t="s">
        <v>3183</v>
      </c>
      <c r="V111" s="26">
        <v>1501</v>
      </c>
      <c r="W111" s="30">
        <v>104</v>
      </c>
      <c r="X111" s="28" t="s">
        <v>415</v>
      </c>
      <c r="Y111" s="29" t="s">
        <v>1514</v>
      </c>
      <c r="AA111" s="26">
        <v>1803</v>
      </c>
      <c r="AB111" s="30">
        <v>104</v>
      </c>
      <c r="AC111" s="28" t="s">
        <v>415</v>
      </c>
      <c r="AD111" s="29" t="s">
        <v>1225</v>
      </c>
      <c r="AF111" s="26">
        <v>1806</v>
      </c>
      <c r="AG111" s="27">
        <v>104</v>
      </c>
      <c r="AH111" s="28" t="s">
        <v>415</v>
      </c>
      <c r="AI111" s="29" t="s">
        <v>2306</v>
      </c>
      <c r="AK111" s="26">
        <v>1809</v>
      </c>
      <c r="AL111" s="27">
        <v>104</v>
      </c>
      <c r="AM111" s="28" t="s">
        <v>67</v>
      </c>
      <c r="AN111" s="29" t="s">
        <v>683</v>
      </c>
      <c r="AP111" s="26">
        <v>1603</v>
      </c>
      <c r="AQ111" s="27">
        <v>104</v>
      </c>
      <c r="AR111" s="28" t="s">
        <v>67</v>
      </c>
      <c r="AS111" s="29" t="s">
        <v>3014</v>
      </c>
      <c r="AU111" s="26">
        <v>1701</v>
      </c>
      <c r="AV111" s="30">
        <v>104</v>
      </c>
      <c r="AW111" s="28" t="s">
        <v>415</v>
      </c>
      <c r="AX111" s="29" t="s">
        <v>1055</v>
      </c>
      <c r="AZ111" s="26">
        <v>1704</v>
      </c>
      <c r="BA111" s="27">
        <v>104</v>
      </c>
      <c r="BB111" s="28" t="s">
        <v>415</v>
      </c>
      <c r="BC111" s="29" t="s">
        <v>893</v>
      </c>
      <c r="BE111" s="26">
        <v>1707</v>
      </c>
      <c r="BF111" s="27">
        <v>104</v>
      </c>
      <c r="BG111" s="28" t="s">
        <v>67</v>
      </c>
      <c r="BH111" s="29" t="s">
        <v>3478</v>
      </c>
    </row>
    <row r="112" spans="1:61">
      <c r="A112" s="9"/>
      <c r="B112" s="26">
        <v>1606</v>
      </c>
      <c r="C112" s="30">
        <v>105</v>
      </c>
      <c r="D112" s="28" t="s">
        <v>415</v>
      </c>
      <c r="E112" s="29" t="s">
        <v>1600</v>
      </c>
      <c r="G112" s="26">
        <v>1609</v>
      </c>
      <c r="H112" s="27">
        <v>105</v>
      </c>
      <c r="I112" s="28" t="s">
        <v>415</v>
      </c>
      <c r="J112" s="29" t="s">
        <v>1133</v>
      </c>
      <c r="L112" s="26">
        <v>1504</v>
      </c>
      <c r="M112" s="27">
        <v>105</v>
      </c>
      <c r="N112" s="28" t="s">
        <v>67</v>
      </c>
      <c r="O112" s="29" t="s">
        <v>610</v>
      </c>
      <c r="Q112" s="26">
        <v>1507</v>
      </c>
      <c r="R112" s="30">
        <v>105</v>
      </c>
      <c r="S112" s="28" t="s">
        <v>67</v>
      </c>
      <c r="T112" s="29" t="s">
        <v>2512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415</v>
      </c>
      <c r="AD112" s="29" t="s">
        <v>1218</v>
      </c>
      <c r="AF112" s="26">
        <v>1806</v>
      </c>
      <c r="AG112" s="27">
        <v>105</v>
      </c>
      <c r="AH112" s="28" t="s">
        <v>415</v>
      </c>
      <c r="AI112" s="29" t="s">
        <v>2425</v>
      </c>
      <c r="AK112" s="26">
        <v>1809</v>
      </c>
      <c r="AL112" s="27">
        <v>105</v>
      </c>
      <c r="AM112" s="28" t="s">
        <v>67</v>
      </c>
      <c r="AN112" s="29" t="s">
        <v>480</v>
      </c>
      <c r="AP112" s="26">
        <v>1603</v>
      </c>
      <c r="AQ112" s="27">
        <v>105</v>
      </c>
      <c r="AR112" s="28" t="s">
        <v>67</v>
      </c>
      <c r="AS112" s="29" t="s">
        <v>2773</v>
      </c>
      <c r="AU112" s="26">
        <v>1701</v>
      </c>
      <c r="AV112" s="30">
        <v>105</v>
      </c>
      <c r="AW112" s="28" t="s">
        <v>415</v>
      </c>
      <c r="AX112" s="29" t="s">
        <v>1151</v>
      </c>
      <c r="AZ112" s="26">
        <v>1704</v>
      </c>
      <c r="BA112" s="27">
        <v>105</v>
      </c>
      <c r="BB112" s="28" t="s">
        <v>415</v>
      </c>
      <c r="BC112" s="29" t="s">
        <v>1600</v>
      </c>
      <c r="BE112" s="26">
        <v>1707</v>
      </c>
      <c r="BF112" s="27">
        <v>105</v>
      </c>
      <c r="BG112" s="28" t="s">
        <v>67</v>
      </c>
      <c r="BH112" s="29" t="s">
        <v>393</v>
      </c>
    </row>
    <row r="113" spans="1:61">
      <c r="A113" s="9"/>
      <c r="B113" s="26">
        <v>1606</v>
      </c>
      <c r="C113" s="30">
        <v>106</v>
      </c>
      <c r="D113" s="28" t="s">
        <v>415</v>
      </c>
      <c r="E113" s="29" t="s">
        <v>920</v>
      </c>
      <c r="G113" s="26">
        <v>1609</v>
      </c>
      <c r="H113" s="27">
        <v>106</v>
      </c>
      <c r="I113" s="28" t="s">
        <v>415</v>
      </c>
      <c r="J113" s="29" t="s">
        <v>2313</v>
      </c>
      <c r="L113" s="26">
        <v>1504</v>
      </c>
      <c r="M113" s="27">
        <v>106</v>
      </c>
      <c r="N113" s="28" t="s">
        <v>67</v>
      </c>
      <c r="O113" s="29" t="s">
        <v>3203</v>
      </c>
      <c r="Q113" s="26">
        <v>1507</v>
      </c>
      <c r="R113" s="30">
        <v>106</v>
      </c>
      <c r="S113" s="28" t="s">
        <v>67</v>
      </c>
      <c r="T113" s="29" t="s">
        <v>2554</v>
      </c>
      <c r="V113" s="26">
        <v>1501</v>
      </c>
      <c r="W113" s="30">
        <v>106</v>
      </c>
      <c r="X113" s="28" t="s">
        <v>415</v>
      </c>
      <c r="Y113" s="29" t="s">
        <v>1508</v>
      </c>
      <c r="AA113" s="26">
        <v>1803</v>
      </c>
      <c r="AB113" s="30">
        <v>106</v>
      </c>
      <c r="AC113" s="28" t="s">
        <v>415</v>
      </c>
      <c r="AD113" s="29" t="s">
        <v>2083</v>
      </c>
      <c r="AF113" s="26">
        <v>1806</v>
      </c>
      <c r="AG113" s="27">
        <v>106</v>
      </c>
      <c r="AH113" s="28" t="s">
        <v>415</v>
      </c>
      <c r="AI113" s="29" t="s">
        <v>2413</v>
      </c>
      <c r="AK113" s="26">
        <v>1809</v>
      </c>
      <c r="AL113" s="27">
        <v>106</v>
      </c>
      <c r="AM113" s="28" t="s">
        <v>67</v>
      </c>
      <c r="AN113" s="29" t="s">
        <v>716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415</v>
      </c>
      <c r="AX113" s="29" t="s">
        <v>2313</v>
      </c>
      <c r="AZ113" s="26">
        <v>1704</v>
      </c>
      <c r="BA113" s="27">
        <v>106</v>
      </c>
      <c r="BB113" s="28" t="s">
        <v>415</v>
      </c>
      <c r="BC113" s="29" t="s">
        <v>920</v>
      </c>
      <c r="BE113" s="26">
        <v>1707</v>
      </c>
      <c r="BF113" s="27">
        <v>106</v>
      </c>
      <c r="BG113" s="28" t="s">
        <v>67</v>
      </c>
      <c r="BH113" s="29" t="s">
        <v>384</v>
      </c>
    </row>
    <row r="114" spans="1:61">
      <c r="A114" s="9"/>
      <c r="B114" s="26">
        <v>1606</v>
      </c>
      <c r="C114" s="30">
        <v>107</v>
      </c>
      <c r="D114" s="28" t="s">
        <v>415</v>
      </c>
      <c r="E114" s="29" t="s">
        <v>1246</v>
      </c>
      <c r="G114" s="26">
        <v>1609</v>
      </c>
      <c r="H114" s="27">
        <v>107</v>
      </c>
      <c r="I114" s="28" t="s">
        <v>415</v>
      </c>
      <c r="J114" s="29" t="s">
        <v>1139</v>
      </c>
      <c r="L114" s="26">
        <v>1504</v>
      </c>
      <c r="M114" s="27">
        <v>107</v>
      </c>
      <c r="N114" s="28" t="s">
        <v>67</v>
      </c>
      <c r="O114" s="29" t="s">
        <v>765</v>
      </c>
      <c r="Q114" s="26">
        <v>1507</v>
      </c>
      <c r="R114" s="30">
        <v>107</v>
      </c>
      <c r="S114" s="28" t="s">
        <v>67</v>
      </c>
      <c r="T114" s="29" t="s">
        <v>199</v>
      </c>
      <c r="V114" s="26">
        <v>1501</v>
      </c>
      <c r="W114" s="30">
        <v>107</v>
      </c>
      <c r="X114" s="28" t="s">
        <v>415</v>
      </c>
      <c r="Y114" s="29" t="s">
        <v>1520</v>
      </c>
      <c r="AA114" s="26">
        <v>1803</v>
      </c>
      <c r="AB114" s="30">
        <v>107</v>
      </c>
      <c r="AC114" s="28" t="s">
        <v>415</v>
      </c>
      <c r="AD114" s="29" t="s">
        <v>1246</v>
      </c>
      <c r="AF114" s="26">
        <v>1806</v>
      </c>
      <c r="AG114" s="27">
        <v>107</v>
      </c>
      <c r="AH114" s="28" t="s">
        <v>415</v>
      </c>
      <c r="AI114" s="29" t="s">
        <v>1710</v>
      </c>
      <c r="AK114" s="26">
        <v>1809</v>
      </c>
      <c r="AL114" s="27">
        <v>107</v>
      </c>
      <c r="AM114" s="28" t="s">
        <v>67</v>
      </c>
      <c r="AN114" s="29" t="s">
        <v>782</v>
      </c>
      <c r="AP114" s="26">
        <v>1603</v>
      </c>
      <c r="AQ114" s="27">
        <v>107</v>
      </c>
      <c r="AR114" s="28" t="s">
        <v>67</v>
      </c>
      <c r="AS114" s="29" t="s">
        <v>2928</v>
      </c>
      <c r="AU114" s="26">
        <v>1701</v>
      </c>
      <c r="AV114" s="30">
        <v>107</v>
      </c>
      <c r="AW114" s="28" t="s">
        <v>415</v>
      </c>
      <c r="AX114" s="29" t="s">
        <v>856</v>
      </c>
      <c r="AZ114" s="26">
        <v>1704</v>
      </c>
      <c r="BA114" s="27">
        <v>107</v>
      </c>
      <c r="BB114" s="28" t="s">
        <v>415</v>
      </c>
      <c r="BC114" s="29" t="s">
        <v>1246</v>
      </c>
      <c r="BE114" s="26">
        <v>1707</v>
      </c>
      <c r="BF114" s="27">
        <v>107</v>
      </c>
      <c r="BG114" s="28" t="s">
        <v>67</v>
      </c>
      <c r="BH114" s="29" t="s">
        <v>3035</v>
      </c>
    </row>
    <row r="115" spans="1:61">
      <c r="A115" s="9"/>
      <c r="B115" s="26">
        <v>1606</v>
      </c>
      <c r="C115" s="30">
        <v>108</v>
      </c>
      <c r="D115" s="28" t="s">
        <v>415</v>
      </c>
      <c r="E115" s="29" t="s">
        <v>1218</v>
      </c>
      <c r="G115" s="26">
        <v>1609</v>
      </c>
      <c r="H115" s="27">
        <v>108</v>
      </c>
      <c r="I115" s="28" t="s">
        <v>415</v>
      </c>
      <c r="J115" s="29" t="s">
        <v>2419</v>
      </c>
      <c r="L115" s="26">
        <v>1504</v>
      </c>
      <c r="M115" s="27">
        <v>108</v>
      </c>
      <c r="N115" s="28" t="s">
        <v>67</v>
      </c>
      <c r="O115" s="29" t="s">
        <v>798</v>
      </c>
      <c r="Q115" s="26">
        <v>1507</v>
      </c>
      <c r="R115" s="30">
        <v>108</v>
      </c>
      <c r="S115" s="28" t="s">
        <v>67</v>
      </c>
      <c r="T115" s="29" t="s">
        <v>217</v>
      </c>
      <c r="V115" s="26">
        <v>1501</v>
      </c>
      <c r="W115" s="30">
        <v>108</v>
      </c>
      <c r="X115" s="28" t="s">
        <v>415</v>
      </c>
      <c r="Y115" s="29" t="s">
        <v>1532</v>
      </c>
      <c r="AA115" s="26">
        <v>1803</v>
      </c>
      <c r="AB115" s="30">
        <v>108</v>
      </c>
      <c r="AC115" s="28" t="s">
        <v>415</v>
      </c>
      <c r="AD115" s="29" t="s">
        <v>2089</v>
      </c>
      <c r="AF115" s="26">
        <v>1806</v>
      </c>
      <c r="AG115" s="27">
        <v>108</v>
      </c>
      <c r="AH115" s="28" t="s">
        <v>415</v>
      </c>
      <c r="AI115" s="29" t="s">
        <v>1734</v>
      </c>
      <c r="AK115" s="26">
        <v>1809</v>
      </c>
      <c r="AL115" s="27">
        <v>108</v>
      </c>
      <c r="AM115" s="28" t="s">
        <v>67</v>
      </c>
      <c r="AN115" s="29" t="s">
        <v>747</v>
      </c>
      <c r="AP115" s="26">
        <v>1603</v>
      </c>
      <c r="AQ115" s="27">
        <v>108</v>
      </c>
      <c r="AR115" s="28" t="s">
        <v>67</v>
      </c>
      <c r="AS115" s="29" t="s">
        <v>2936</v>
      </c>
      <c r="AU115" s="26">
        <v>1701</v>
      </c>
      <c r="AV115" s="30">
        <v>108</v>
      </c>
      <c r="AW115" s="28" t="s">
        <v>415</v>
      </c>
      <c r="AX115" s="29" t="s">
        <v>2419</v>
      </c>
      <c r="AZ115" s="26">
        <v>1704</v>
      </c>
      <c r="BA115" s="27">
        <v>108</v>
      </c>
      <c r="BB115" s="28" t="s">
        <v>415</v>
      </c>
      <c r="BC115" s="29" t="s">
        <v>1218</v>
      </c>
      <c r="BE115" s="26">
        <v>1707</v>
      </c>
      <c r="BF115" s="27">
        <v>108</v>
      </c>
      <c r="BG115" s="28" t="s">
        <v>67</v>
      </c>
      <c r="BH115" s="29" t="s">
        <v>3203</v>
      </c>
    </row>
    <row r="116" spans="1:61">
      <c r="A116" s="9"/>
      <c r="B116" s="26">
        <v>1606</v>
      </c>
      <c r="C116" s="30">
        <v>109</v>
      </c>
      <c r="D116" s="28" t="s">
        <v>415</v>
      </c>
      <c r="E116" s="29" t="s">
        <v>914</v>
      </c>
      <c r="G116" s="26">
        <v>1609</v>
      </c>
      <c r="H116" s="27">
        <v>109</v>
      </c>
      <c r="I116" s="28" t="s">
        <v>415</v>
      </c>
      <c r="J116" s="29" t="s">
        <v>1783</v>
      </c>
      <c r="L116" s="26">
        <v>1504</v>
      </c>
      <c r="M116" s="27">
        <v>109</v>
      </c>
      <c r="N116" s="28" t="s">
        <v>67</v>
      </c>
      <c r="O116" s="29" t="s">
        <v>756</v>
      </c>
      <c r="Q116" s="26">
        <v>1507</v>
      </c>
      <c r="R116" s="30">
        <v>109</v>
      </c>
      <c r="S116" s="28" t="s">
        <v>67</v>
      </c>
      <c r="T116" s="29" t="s">
        <v>223</v>
      </c>
      <c r="V116" s="26">
        <v>1501</v>
      </c>
      <c r="W116" s="30">
        <v>109</v>
      </c>
      <c r="X116" s="28" t="s">
        <v>415</v>
      </c>
      <c r="Y116" s="29" t="s">
        <v>1526</v>
      </c>
      <c r="AA116" s="26">
        <v>1803</v>
      </c>
      <c r="AB116" s="30">
        <v>109</v>
      </c>
      <c r="AC116" s="28" t="s">
        <v>415</v>
      </c>
      <c r="AD116" s="29" t="s">
        <v>1759</v>
      </c>
      <c r="AF116" s="26">
        <v>1806</v>
      </c>
      <c r="AG116" s="27">
        <v>109</v>
      </c>
      <c r="AH116" s="28" t="s">
        <v>415</v>
      </c>
      <c r="AI116" s="29" t="s">
        <v>1704</v>
      </c>
      <c r="AK116" s="26">
        <v>1809</v>
      </c>
      <c r="AL116" s="27">
        <v>109</v>
      </c>
      <c r="AM116" s="28" t="s">
        <v>67</v>
      </c>
      <c r="AN116" s="29" t="s">
        <v>692</v>
      </c>
      <c r="AP116" s="26">
        <v>1603</v>
      </c>
      <c r="AQ116" s="27">
        <v>109</v>
      </c>
      <c r="AR116" s="28" t="s">
        <v>67</v>
      </c>
      <c r="AS116" s="29" t="s">
        <v>3024</v>
      </c>
      <c r="AU116" s="26">
        <v>1701</v>
      </c>
      <c r="AV116" s="30">
        <v>109</v>
      </c>
      <c r="AW116" s="28" t="s">
        <v>415</v>
      </c>
      <c r="AX116" s="29" t="s">
        <v>1783</v>
      </c>
      <c r="AZ116" s="26">
        <v>1704</v>
      </c>
      <c r="BA116" s="27">
        <v>109</v>
      </c>
      <c r="BB116" s="28" t="s">
        <v>415</v>
      </c>
      <c r="BC116" s="29" t="s">
        <v>914</v>
      </c>
      <c r="BE116" s="26">
        <v>1707</v>
      </c>
      <c r="BF116" s="27">
        <v>109</v>
      </c>
      <c r="BG116" s="28" t="s">
        <v>67</v>
      </c>
      <c r="BH116" s="29" t="s">
        <v>634</v>
      </c>
    </row>
    <row r="117" spans="1:61">
      <c r="A117" s="9"/>
      <c r="B117" s="26">
        <v>1606</v>
      </c>
      <c r="C117" s="30">
        <v>110</v>
      </c>
      <c r="D117" s="28" t="s">
        <v>415</v>
      </c>
      <c r="E117" s="29" t="s">
        <v>886</v>
      </c>
      <c r="G117" s="26">
        <v>1609</v>
      </c>
      <c r="H117" s="27">
        <v>110</v>
      </c>
      <c r="I117" s="28" t="s">
        <v>415</v>
      </c>
      <c r="J117" s="29" t="s">
        <v>1777</v>
      </c>
      <c r="L117" s="26">
        <v>1504</v>
      </c>
      <c r="M117" s="27">
        <v>110</v>
      </c>
      <c r="N117" s="28" t="s">
        <v>67</v>
      </c>
      <c r="O117" s="29" t="s">
        <v>790</v>
      </c>
      <c r="Q117" s="26">
        <v>1507</v>
      </c>
      <c r="R117" s="30">
        <v>110</v>
      </c>
      <c r="S117" s="28" t="s">
        <v>67</v>
      </c>
      <c r="T117" s="29" t="s">
        <v>193</v>
      </c>
      <c r="V117" s="26">
        <v>1501</v>
      </c>
      <c r="W117" s="30">
        <v>110</v>
      </c>
      <c r="X117" s="28" t="s">
        <v>415</v>
      </c>
      <c r="Y117" s="29" t="s">
        <v>1538</v>
      </c>
      <c r="AA117" s="26">
        <v>1803</v>
      </c>
      <c r="AB117" s="30">
        <v>110</v>
      </c>
      <c r="AC117" s="28" t="s">
        <v>415</v>
      </c>
      <c r="AD117" s="29" t="s">
        <v>1753</v>
      </c>
      <c r="AF117" s="26">
        <v>1806</v>
      </c>
      <c r="AG117" s="27">
        <v>110</v>
      </c>
      <c r="AH117" s="28" t="s">
        <v>415</v>
      </c>
      <c r="AI117" s="29" t="s">
        <v>1728</v>
      </c>
      <c r="AK117" s="26">
        <v>1809</v>
      </c>
      <c r="AL117" s="27">
        <v>110</v>
      </c>
      <c r="AM117" s="28" t="s">
        <v>67</v>
      </c>
      <c r="AN117" s="29" t="s">
        <v>656</v>
      </c>
      <c r="AP117" s="26">
        <v>1603</v>
      </c>
      <c r="AQ117" s="27">
        <v>110</v>
      </c>
      <c r="AR117" s="28" t="s">
        <v>67</v>
      </c>
      <c r="AS117" s="29" t="s">
        <v>3193</v>
      </c>
      <c r="AU117" s="26">
        <v>1701</v>
      </c>
      <c r="AV117" s="30">
        <v>110</v>
      </c>
      <c r="AW117" s="28" t="s">
        <v>415</v>
      </c>
      <c r="AX117" s="29" t="s">
        <v>1777</v>
      </c>
      <c r="AZ117" s="26">
        <v>1704</v>
      </c>
      <c r="BA117" s="27">
        <v>110</v>
      </c>
      <c r="BB117" s="28" t="s">
        <v>415</v>
      </c>
      <c r="BC117" s="29" t="s">
        <v>886</v>
      </c>
      <c r="BE117" s="26">
        <v>1707</v>
      </c>
      <c r="BF117" s="27">
        <v>110</v>
      </c>
      <c r="BG117" s="28" t="s">
        <v>67</v>
      </c>
      <c r="BH117" s="29" t="s">
        <v>601</v>
      </c>
    </row>
    <row r="118" spans="1:61">
      <c r="A118" s="9"/>
      <c r="B118" s="26">
        <v>1606</v>
      </c>
      <c r="C118" s="30">
        <v>111</v>
      </c>
      <c r="D118" s="28" t="s">
        <v>415</v>
      </c>
      <c r="E118" s="29" t="s">
        <v>1593</v>
      </c>
      <c r="G118" s="26">
        <v>1609</v>
      </c>
      <c r="H118" s="27">
        <v>111</v>
      </c>
      <c r="I118" s="28" t="s">
        <v>415</v>
      </c>
      <c r="J118" s="29" t="s">
        <v>1753</v>
      </c>
      <c r="L118" s="26">
        <v>1504</v>
      </c>
      <c r="M118" s="27">
        <v>111</v>
      </c>
      <c r="N118" s="28" t="s">
        <v>67</v>
      </c>
      <c r="O118" s="29" t="s">
        <v>582</v>
      </c>
      <c r="Q118" s="26">
        <v>1507</v>
      </c>
      <c r="R118" s="30">
        <v>111</v>
      </c>
      <c r="S118" s="28" t="s">
        <v>67</v>
      </c>
      <c r="T118" s="29" t="s">
        <v>2485</v>
      </c>
      <c r="V118" s="26">
        <v>1501</v>
      </c>
      <c r="W118" s="30">
        <v>111</v>
      </c>
      <c r="X118" s="28" t="s">
        <v>415</v>
      </c>
      <c r="Y118" s="29" t="s">
        <v>1494</v>
      </c>
      <c r="AA118" s="26">
        <v>1803</v>
      </c>
      <c r="AB118" s="30">
        <v>111</v>
      </c>
      <c r="AC118" s="28" t="s">
        <v>415</v>
      </c>
      <c r="AD118" s="29" t="s">
        <v>1765</v>
      </c>
      <c r="AF118" s="26">
        <v>1806</v>
      </c>
      <c r="AG118" s="27">
        <v>111</v>
      </c>
      <c r="AH118" s="28" t="s">
        <v>415</v>
      </c>
      <c r="AI118" s="29" t="s">
        <v>1139</v>
      </c>
      <c r="AK118" s="26">
        <v>1809</v>
      </c>
      <c r="AL118" s="27">
        <v>111</v>
      </c>
      <c r="AM118" s="28" t="s">
        <v>67</v>
      </c>
      <c r="AN118" s="29" t="s">
        <v>700</v>
      </c>
      <c r="AP118" s="26">
        <v>1603</v>
      </c>
      <c r="AQ118" s="27">
        <v>111</v>
      </c>
      <c r="AR118" s="28" t="s">
        <v>67</v>
      </c>
      <c r="AS118" s="29" t="s">
        <v>2765</v>
      </c>
      <c r="AU118" s="26">
        <v>1701</v>
      </c>
      <c r="AV118" s="30">
        <v>111</v>
      </c>
      <c r="AW118" s="28" t="s">
        <v>415</v>
      </c>
      <c r="AX118" s="29" t="s">
        <v>1753</v>
      </c>
      <c r="AZ118" s="26">
        <v>1704</v>
      </c>
      <c r="BA118" s="27">
        <v>111</v>
      </c>
      <c r="BB118" s="28" t="s">
        <v>415</v>
      </c>
      <c r="BC118" s="29" t="s">
        <v>1593</v>
      </c>
      <c r="BE118" s="26">
        <v>1707</v>
      </c>
      <c r="BF118" s="27">
        <v>111</v>
      </c>
      <c r="BG118" s="28" t="s">
        <v>67</v>
      </c>
      <c r="BH118" s="29" t="s">
        <v>3472</v>
      </c>
    </row>
    <row r="119" spans="1:61" ht="15" thickBot="1">
      <c r="A119" s="9"/>
      <c r="B119" s="31">
        <v>1606</v>
      </c>
      <c r="C119" s="36">
        <v>112</v>
      </c>
      <c r="D119" s="33" t="s">
        <v>415</v>
      </c>
      <c r="E119" s="34" t="s">
        <v>1618</v>
      </c>
      <c r="F119" s="35"/>
      <c r="G119" s="31">
        <v>1609</v>
      </c>
      <c r="H119" s="32">
        <v>112</v>
      </c>
      <c r="I119" s="33" t="s">
        <v>415</v>
      </c>
      <c r="J119" s="34" t="s">
        <v>1759</v>
      </c>
      <c r="K119" s="35"/>
      <c r="L119" s="31">
        <v>1504</v>
      </c>
      <c r="M119" s="32">
        <v>112</v>
      </c>
      <c r="N119" s="33" t="s">
        <v>67</v>
      </c>
      <c r="O119" s="34" t="s">
        <v>378</v>
      </c>
      <c r="P119" s="35"/>
      <c r="Q119" s="31">
        <v>1507</v>
      </c>
      <c r="R119" s="36">
        <v>112</v>
      </c>
      <c r="S119" s="33" t="s">
        <v>67</v>
      </c>
      <c r="T119" s="34" t="s">
        <v>2544</v>
      </c>
      <c r="U119" s="35"/>
      <c r="V119" s="31">
        <v>1501</v>
      </c>
      <c r="W119" s="36">
        <v>112</v>
      </c>
      <c r="X119" s="33" t="s">
        <v>415</v>
      </c>
      <c r="Y119" s="34" t="s">
        <v>1502</v>
      </c>
      <c r="Z119" s="35"/>
      <c r="AA119" s="31">
        <v>1803</v>
      </c>
      <c r="AB119" s="36">
        <v>112</v>
      </c>
      <c r="AC119" s="33" t="s">
        <v>415</v>
      </c>
      <c r="AD119" s="34" t="s">
        <v>1747</v>
      </c>
      <c r="AE119" s="35"/>
      <c r="AF119" s="31">
        <v>1806</v>
      </c>
      <c r="AG119" s="32">
        <v>112</v>
      </c>
      <c r="AH119" s="33" t="s">
        <v>415</v>
      </c>
      <c r="AI119" s="34" t="s">
        <v>1133</v>
      </c>
      <c r="AJ119" s="35"/>
      <c r="AK119" s="31">
        <v>1809</v>
      </c>
      <c r="AL119" s="32">
        <v>112</v>
      </c>
      <c r="AM119" s="33" t="s">
        <v>67</v>
      </c>
      <c r="AN119" s="34" t="s">
        <v>167</v>
      </c>
      <c r="AO119" s="35"/>
      <c r="AP119" s="31">
        <v>1603</v>
      </c>
      <c r="AQ119" s="32">
        <v>112</v>
      </c>
      <c r="AR119" s="33" t="s">
        <v>67</v>
      </c>
      <c r="AS119" s="34" t="s">
        <v>453</v>
      </c>
      <c r="AT119" s="35"/>
      <c r="AU119" s="31">
        <v>1701</v>
      </c>
      <c r="AV119" s="36">
        <v>112</v>
      </c>
      <c r="AW119" s="33" t="s">
        <v>415</v>
      </c>
      <c r="AX119" s="34" t="s">
        <v>1759</v>
      </c>
      <c r="AY119" s="35"/>
      <c r="AZ119" s="31">
        <v>1704</v>
      </c>
      <c r="BA119" s="32">
        <v>112</v>
      </c>
      <c r="BB119" s="33" t="s">
        <v>415</v>
      </c>
      <c r="BC119" s="34" t="s">
        <v>1618</v>
      </c>
      <c r="BD119" s="35"/>
      <c r="BE119" s="31">
        <v>1707</v>
      </c>
      <c r="BF119" s="32">
        <v>112</v>
      </c>
      <c r="BG119" s="33" t="s">
        <v>67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415</v>
      </c>
      <c r="E120" s="23" t="s">
        <v>1930</v>
      </c>
      <c r="F120" s="24"/>
      <c r="G120" s="20">
        <v>1609</v>
      </c>
      <c r="H120" s="21">
        <v>113</v>
      </c>
      <c r="I120" s="22" t="s">
        <v>415</v>
      </c>
      <c r="J120" s="23" t="s">
        <v>1710</v>
      </c>
      <c r="K120" s="24"/>
      <c r="L120" s="20">
        <v>1504</v>
      </c>
      <c r="M120" s="21">
        <v>113</v>
      </c>
      <c r="N120" s="22" t="s">
        <v>67</v>
      </c>
      <c r="O120" s="23" t="s">
        <v>618</v>
      </c>
      <c r="P120" s="24"/>
      <c r="Q120" s="20">
        <v>1507</v>
      </c>
      <c r="R120" s="25">
        <v>113</v>
      </c>
      <c r="S120" s="22" t="s">
        <v>67</v>
      </c>
      <c r="T120" s="23" t="s">
        <v>2534</v>
      </c>
      <c r="U120" s="24"/>
      <c r="V120" s="20">
        <v>1501</v>
      </c>
      <c r="W120" s="25">
        <v>113</v>
      </c>
      <c r="X120" s="22" t="s">
        <v>415</v>
      </c>
      <c r="Y120" s="23" t="s">
        <v>1924</v>
      </c>
      <c r="Z120" s="24"/>
      <c r="AA120" s="20">
        <v>1803</v>
      </c>
      <c r="AB120" s="25">
        <v>113</v>
      </c>
      <c r="AC120" s="22" t="s">
        <v>415</v>
      </c>
      <c r="AD120" s="23" t="s">
        <v>2362</v>
      </c>
      <c r="AE120" s="24"/>
      <c r="AF120" s="20">
        <v>1806</v>
      </c>
      <c r="AG120" s="21">
        <v>113</v>
      </c>
      <c r="AH120" s="22" t="s">
        <v>415</v>
      </c>
      <c r="AI120" s="23" t="s">
        <v>1458</v>
      </c>
      <c r="AJ120" s="24"/>
      <c r="AK120" s="20">
        <v>1809</v>
      </c>
      <c r="AL120" s="21">
        <v>113</v>
      </c>
      <c r="AM120" s="22" t="s">
        <v>67</v>
      </c>
      <c r="AN120" s="23" t="s">
        <v>665</v>
      </c>
      <c r="AO120" s="24"/>
      <c r="AP120" s="20">
        <v>1603</v>
      </c>
      <c r="AQ120" s="21">
        <v>113</v>
      </c>
      <c r="AR120" s="22" t="s">
        <v>67</v>
      </c>
      <c r="AS120" s="23" t="s">
        <v>2185</v>
      </c>
      <c r="AT120" s="24"/>
      <c r="AU120" s="20">
        <v>1701</v>
      </c>
      <c r="AV120" s="25">
        <v>113</v>
      </c>
      <c r="AW120" s="22" t="s">
        <v>415</v>
      </c>
      <c r="AX120" s="23" t="s">
        <v>1710</v>
      </c>
      <c r="AY120" s="24"/>
      <c r="AZ120" s="20">
        <v>1704</v>
      </c>
      <c r="BA120" s="21">
        <v>113</v>
      </c>
      <c r="BB120" s="22" t="s">
        <v>415</v>
      </c>
      <c r="BC120" s="23" t="s">
        <v>1930</v>
      </c>
      <c r="BD120" s="24"/>
      <c r="BE120" s="20">
        <v>1707</v>
      </c>
      <c r="BF120" s="21">
        <v>113</v>
      </c>
      <c r="BG120" s="22" t="s">
        <v>67</v>
      </c>
      <c r="BH120" s="23" t="s">
        <v>2961</v>
      </c>
      <c r="BI120" s="24"/>
    </row>
    <row r="121" spans="1:61">
      <c r="A121" s="9"/>
      <c r="B121" s="26">
        <v>1606</v>
      </c>
      <c r="C121" s="30">
        <v>114</v>
      </c>
      <c r="D121" s="28" t="s">
        <v>415</v>
      </c>
      <c r="E121" s="29" t="s">
        <v>1906</v>
      </c>
      <c r="G121" s="26">
        <v>1609</v>
      </c>
      <c r="H121" s="27">
        <v>114</v>
      </c>
      <c r="I121" s="28" t="s">
        <v>415</v>
      </c>
      <c r="J121" s="29" t="s">
        <v>2348</v>
      </c>
      <c r="L121" s="26">
        <v>1504</v>
      </c>
      <c r="M121" s="27">
        <v>114</v>
      </c>
      <c r="N121" s="28" t="s">
        <v>67</v>
      </c>
      <c r="O121" s="29" t="s">
        <v>3212</v>
      </c>
      <c r="Q121" s="26">
        <v>1507</v>
      </c>
      <c r="R121" s="30">
        <v>114</v>
      </c>
      <c r="S121" s="28" t="s">
        <v>67</v>
      </c>
      <c r="T121" s="29" t="s">
        <v>2500</v>
      </c>
      <c r="V121" s="26">
        <v>1501</v>
      </c>
      <c r="W121" s="30">
        <v>114</v>
      </c>
      <c r="X121" s="28" t="s">
        <v>415</v>
      </c>
      <c r="Y121" s="29" t="s">
        <v>1894</v>
      </c>
      <c r="AA121" s="26">
        <v>1803</v>
      </c>
      <c r="AB121" s="30">
        <v>114</v>
      </c>
      <c r="AC121" s="28" t="s">
        <v>415</v>
      </c>
      <c r="AD121" s="29" t="s">
        <v>2348</v>
      </c>
      <c r="AF121" s="26">
        <v>1806</v>
      </c>
      <c r="AG121" s="27">
        <v>114</v>
      </c>
      <c r="AH121" s="28" t="s">
        <v>415</v>
      </c>
      <c r="AI121" s="29" t="s">
        <v>1716</v>
      </c>
      <c r="AK121" s="26">
        <v>1809</v>
      </c>
      <c r="AL121" s="27">
        <v>114</v>
      </c>
      <c r="AM121" s="28" t="s">
        <v>67</v>
      </c>
      <c r="AN121" s="29" t="s">
        <v>143</v>
      </c>
      <c r="AP121" s="26">
        <v>1603</v>
      </c>
      <c r="AQ121" s="27">
        <v>114</v>
      </c>
      <c r="AR121" s="28" t="s">
        <v>67</v>
      </c>
      <c r="AS121" s="29" t="s">
        <v>461</v>
      </c>
      <c r="AU121" s="26">
        <v>1701</v>
      </c>
      <c r="AV121" s="30">
        <v>114</v>
      </c>
      <c r="AW121" s="28" t="s">
        <v>415</v>
      </c>
      <c r="AX121" s="29" t="s">
        <v>2348</v>
      </c>
      <c r="AZ121" s="26">
        <v>1704</v>
      </c>
      <c r="BA121" s="27">
        <v>114</v>
      </c>
      <c r="BB121" s="28" t="s">
        <v>415</v>
      </c>
      <c r="BC121" s="29" t="s">
        <v>1906</v>
      </c>
      <c r="BE121" s="26">
        <v>1707</v>
      </c>
      <c r="BF121" s="27">
        <v>114</v>
      </c>
      <c r="BG121" s="28" t="s">
        <v>67</v>
      </c>
      <c r="BH121" s="29" t="s">
        <v>592</v>
      </c>
    </row>
    <row r="122" spans="1:61">
      <c r="A122" s="9"/>
      <c r="B122" s="26">
        <v>1606</v>
      </c>
      <c r="C122" s="30">
        <v>115</v>
      </c>
      <c r="D122" s="28" t="s">
        <v>415</v>
      </c>
      <c r="E122" s="29" t="s">
        <v>2461</v>
      </c>
      <c r="G122" s="26">
        <v>1609</v>
      </c>
      <c r="H122" s="27">
        <v>115</v>
      </c>
      <c r="I122" s="28" t="s">
        <v>415</v>
      </c>
      <c r="J122" s="29" t="s">
        <v>1704</v>
      </c>
      <c r="L122" s="26">
        <v>1504</v>
      </c>
      <c r="M122" s="27">
        <v>115</v>
      </c>
      <c r="N122" s="28" t="s">
        <v>67</v>
      </c>
      <c r="O122" s="29" t="s">
        <v>2961</v>
      </c>
      <c r="Q122" s="26">
        <v>1507</v>
      </c>
      <c r="R122" s="30">
        <v>115</v>
      </c>
      <c r="S122" s="28" t="s">
        <v>67</v>
      </c>
      <c r="T122" s="29" t="s">
        <v>2523</v>
      </c>
      <c r="V122" s="26">
        <v>1501</v>
      </c>
      <c r="W122" s="30">
        <v>115</v>
      </c>
      <c r="X122" s="28" t="s">
        <v>415</v>
      </c>
      <c r="Y122" s="29" t="s">
        <v>1900</v>
      </c>
      <c r="AA122" s="26">
        <v>1803</v>
      </c>
      <c r="AB122" s="30">
        <v>115</v>
      </c>
      <c r="AC122" s="28" t="s">
        <v>415</v>
      </c>
      <c r="AD122" s="29" t="s">
        <v>2461</v>
      </c>
      <c r="AF122" s="26">
        <v>1806</v>
      </c>
      <c r="AG122" s="27">
        <v>115</v>
      </c>
      <c r="AH122" s="28" t="s">
        <v>415</v>
      </c>
      <c r="AI122" s="29" t="s">
        <v>1464</v>
      </c>
      <c r="AK122" s="26">
        <v>1809</v>
      </c>
      <c r="AL122" s="27">
        <v>115</v>
      </c>
      <c r="AM122" s="28" t="s">
        <v>67</v>
      </c>
      <c r="AN122" s="29" t="s">
        <v>302</v>
      </c>
      <c r="AP122" s="26">
        <v>1603</v>
      </c>
      <c r="AQ122" s="27">
        <v>115</v>
      </c>
      <c r="AR122" s="28" t="s">
        <v>67</v>
      </c>
      <c r="AS122" s="29" t="s">
        <v>2828</v>
      </c>
      <c r="AU122" s="26">
        <v>1701</v>
      </c>
      <c r="AV122" s="30">
        <v>115</v>
      </c>
      <c r="AW122" s="28" t="s">
        <v>415</v>
      </c>
      <c r="AX122" s="29" t="s">
        <v>1704</v>
      </c>
      <c r="AZ122" s="26">
        <v>1704</v>
      </c>
      <c r="BA122" s="27">
        <v>115</v>
      </c>
      <c r="BB122" s="28" t="s">
        <v>415</v>
      </c>
      <c r="BC122" s="29" t="s">
        <v>2461</v>
      </c>
      <c r="BE122" s="26">
        <v>1707</v>
      </c>
      <c r="BF122" s="27">
        <v>115</v>
      </c>
      <c r="BG122" s="28" t="s">
        <v>67</v>
      </c>
      <c r="BH122" s="29" t="s">
        <v>3133</v>
      </c>
    </row>
    <row r="123" spans="1:61">
      <c r="A123" s="9"/>
      <c r="B123" s="26">
        <v>1606</v>
      </c>
      <c r="C123" s="30">
        <v>116</v>
      </c>
      <c r="D123" s="28" t="s">
        <v>415</v>
      </c>
      <c r="E123" s="29" t="s">
        <v>2125</v>
      </c>
      <c r="G123" s="26">
        <v>1609</v>
      </c>
      <c r="H123" s="27">
        <v>116</v>
      </c>
      <c r="I123" s="28" t="s">
        <v>415</v>
      </c>
      <c r="J123" s="29" t="s">
        <v>2449</v>
      </c>
      <c r="L123" s="26">
        <v>1504</v>
      </c>
      <c r="M123" s="27">
        <v>116</v>
      </c>
      <c r="N123" s="28" t="s">
        <v>67</v>
      </c>
      <c r="O123" s="29" t="s">
        <v>3046</v>
      </c>
      <c r="Q123" s="26">
        <v>1507</v>
      </c>
      <c r="R123" s="30">
        <v>116</v>
      </c>
      <c r="S123" s="28" t="s">
        <v>67</v>
      </c>
      <c r="T123" s="29" t="s">
        <v>167</v>
      </c>
      <c r="V123" s="26">
        <v>1501</v>
      </c>
      <c r="W123" s="30">
        <v>116</v>
      </c>
      <c r="X123" s="28" t="s">
        <v>415</v>
      </c>
      <c r="Y123" s="29" t="s">
        <v>1887</v>
      </c>
      <c r="AA123" s="26">
        <v>1803</v>
      </c>
      <c r="AB123" s="30">
        <v>116</v>
      </c>
      <c r="AC123" s="28" t="s">
        <v>415</v>
      </c>
      <c r="AD123" s="29" t="s">
        <v>2449</v>
      </c>
      <c r="AF123" s="26">
        <v>1806</v>
      </c>
      <c r="AG123" s="27">
        <v>116</v>
      </c>
      <c r="AH123" s="28" t="s">
        <v>415</v>
      </c>
      <c r="AI123" s="29" t="s">
        <v>1722</v>
      </c>
      <c r="AK123" s="26">
        <v>1809</v>
      </c>
      <c r="AL123" s="27">
        <v>116</v>
      </c>
      <c r="AM123" s="28" t="s">
        <v>67</v>
      </c>
      <c r="AN123" s="29" t="s">
        <v>290</v>
      </c>
      <c r="AP123" s="26">
        <v>1603</v>
      </c>
      <c r="AQ123" s="27">
        <v>116</v>
      </c>
      <c r="AR123" s="28" t="s">
        <v>67</v>
      </c>
      <c r="AS123" s="29" t="s">
        <v>2994</v>
      </c>
      <c r="AU123" s="26">
        <v>1701</v>
      </c>
      <c r="AV123" s="30">
        <v>116</v>
      </c>
      <c r="AW123" s="28" t="s">
        <v>415</v>
      </c>
      <c r="AX123" s="29" t="s">
        <v>2449</v>
      </c>
      <c r="AZ123" s="26">
        <v>1704</v>
      </c>
      <c r="BA123" s="27">
        <v>116</v>
      </c>
      <c r="BB123" s="28" t="s">
        <v>415</v>
      </c>
      <c r="BC123" s="29" t="s">
        <v>2125</v>
      </c>
      <c r="BE123" s="26">
        <v>1707</v>
      </c>
      <c r="BF123" s="27">
        <v>116</v>
      </c>
      <c r="BG123" s="28" t="s">
        <v>67</v>
      </c>
      <c r="BH123" s="29" t="s">
        <v>626</v>
      </c>
    </row>
    <row r="124" spans="1:61">
      <c r="A124" s="9"/>
      <c r="B124" s="26">
        <v>1606</v>
      </c>
      <c r="C124" s="30">
        <v>117</v>
      </c>
      <c r="D124" s="28" t="s">
        <v>415</v>
      </c>
      <c r="E124" s="29" t="s">
        <v>2362</v>
      </c>
      <c r="G124" s="26">
        <v>1609</v>
      </c>
      <c r="H124" s="27">
        <v>117</v>
      </c>
      <c r="I124" s="28" t="s">
        <v>415</v>
      </c>
      <c r="J124" s="29" t="s">
        <v>1734</v>
      </c>
      <c r="L124" s="26">
        <v>1504</v>
      </c>
      <c r="M124" s="27">
        <v>117</v>
      </c>
      <c r="N124" s="28" t="s">
        <v>67</v>
      </c>
      <c r="O124" s="29" t="s">
        <v>3133</v>
      </c>
      <c r="Q124" s="26">
        <v>1507</v>
      </c>
      <c r="R124" s="30">
        <v>117</v>
      </c>
      <c r="S124" s="28" t="s">
        <v>67</v>
      </c>
      <c r="T124" s="29" t="s">
        <v>2564</v>
      </c>
      <c r="V124" s="26">
        <v>1501</v>
      </c>
      <c r="W124" s="30">
        <v>117</v>
      </c>
      <c r="X124" s="28" t="s">
        <v>415</v>
      </c>
      <c r="Y124" s="29" t="s">
        <v>1906</v>
      </c>
      <c r="AA124" s="26">
        <v>1803</v>
      </c>
      <c r="AB124" s="30">
        <v>117</v>
      </c>
      <c r="AC124" s="28" t="s">
        <v>415</v>
      </c>
      <c r="AD124" s="29" t="s">
        <v>2107</v>
      </c>
      <c r="AF124" s="26">
        <v>1806</v>
      </c>
      <c r="AG124" s="27">
        <v>117</v>
      </c>
      <c r="AH124" s="28" t="s">
        <v>415</v>
      </c>
      <c r="AI124" s="29" t="s">
        <v>1188</v>
      </c>
      <c r="AK124" s="26">
        <v>1809</v>
      </c>
      <c r="AL124" s="27">
        <v>117</v>
      </c>
      <c r="AM124" s="28" t="s">
        <v>67</v>
      </c>
      <c r="AN124" s="29" t="s">
        <v>308</v>
      </c>
      <c r="AP124" s="26">
        <v>1603</v>
      </c>
      <c r="AQ124" s="27">
        <v>117</v>
      </c>
      <c r="AR124" s="28" t="s">
        <v>67</v>
      </c>
      <c r="AS124" s="29" t="s">
        <v>440</v>
      </c>
      <c r="AU124" s="26">
        <v>1701</v>
      </c>
      <c r="AV124" s="30">
        <v>117</v>
      </c>
      <c r="AW124" s="28" t="s">
        <v>415</v>
      </c>
      <c r="AX124" s="29" t="s">
        <v>1734</v>
      </c>
      <c r="AZ124" s="26">
        <v>1704</v>
      </c>
      <c r="BA124" s="27">
        <v>117</v>
      </c>
      <c r="BB124" s="28" t="s">
        <v>415</v>
      </c>
      <c r="BC124" s="29" t="s">
        <v>2362</v>
      </c>
      <c r="BE124" s="26">
        <v>1707</v>
      </c>
      <c r="BF124" s="27">
        <v>117</v>
      </c>
      <c r="BG124" s="28" t="s">
        <v>67</v>
      </c>
      <c r="BH124" s="29" t="s">
        <v>3057</v>
      </c>
    </row>
    <row r="125" spans="1:61">
      <c r="A125" s="9"/>
      <c r="B125" s="26">
        <v>1606</v>
      </c>
      <c r="C125" s="30">
        <v>118</v>
      </c>
      <c r="D125" s="28" t="s">
        <v>415</v>
      </c>
      <c r="E125" s="29" t="s">
        <v>2285</v>
      </c>
      <c r="G125" s="26">
        <v>1609</v>
      </c>
      <c r="H125" s="27">
        <v>118</v>
      </c>
      <c r="I125" s="28" t="s">
        <v>415</v>
      </c>
      <c r="J125" s="29" t="s">
        <v>1055</v>
      </c>
      <c r="L125" s="26">
        <v>1504</v>
      </c>
      <c r="M125" s="27">
        <v>118</v>
      </c>
      <c r="N125" s="28" t="s">
        <v>67</v>
      </c>
      <c r="O125" s="29" t="s">
        <v>3222</v>
      </c>
      <c r="Q125" s="26">
        <v>1507</v>
      </c>
      <c r="R125" s="30">
        <v>118</v>
      </c>
      <c r="S125" s="28" t="s">
        <v>67</v>
      </c>
      <c r="T125" s="29" t="s">
        <v>143</v>
      </c>
      <c r="V125" s="26">
        <v>1501</v>
      </c>
      <c r="W125" s="30">
        <v>118</v>
      </c>
      <c r="X125" s="28" t="s">
        <v>415</v>
      </c>
      <c r="Y125" s="29" t="s">
        <v>1967</v>
      </c>
      <c r="AA125" s="26">
        <v>1803</v>
      </c>
      <c r="AB125" s="30">
        <v>118</v>
      </c>
      <c r="AC125" s="28" t="s">
        <v>415</v>
      </c>
      <c r="AD125" s="29" t="s">
        <v>2125</v>
      </c>
      <c r="AF125" s="26">
        <v>1806</v>
      </c>
      <c r="AG125" s="27">
        <v>118</v>
      </c>
      <c r="AH125" s="28" t="s">
        <v>415</v>
      </c>
      <c r="AI125" s="29" t="s">
        <v>1452</v>
      </c>
      <c r="AK125" s="26">
        <v>1809</v>
      </c>
      <c r="AL125" s="27">
        <v>118</v>
      </c>
      <c r="AM125" s="28" t="s">
        <v>67</v>
      </c>
      <c r="AN125" s="29" t="s">
        <v>284</v>
      </c>
      <c r="AP125" s="26">
        <v>1603</v>
      </c>
      <c r="AQ125" s="27">
        <v>118</v>
      </c>
      <c r="AR125" s="28" t="s">
        <v>67</v>
      </c>
      <c r="AS125" s="29" t="s">
        <v>3163</v>
      </c>
      <c r="AU125" s="26">
        <v>1701</v>
      </c>
      <c r="AV125" s="30">
        <v>118</v>
      </c>
      <c r="AW125" s="28" t="s">
        <v>415</v>
      </c>
      <c r="AX125" s="29" t="s">
        <v>837</v>
      </c>
      <c r="AZ125" s="26">
        <v>1704</v>
      </c>
      <c r="BA125" s="27">
        <v>118</v>
      </c>
      <c r="BB125" s="28" t="s">
        <v>415</v>
      </c>
      <c r="BC125" s="29" t="s">
        <v>1374</v>
      </c>
      <c r="BE125" s="26">
        <v>1707</v>
      </c>
      <c r="BF125" s="27">
        <v>118</v>
      </c>
      <c r="BG125" s="28" t="s">
        <v>67</v>
      </c>
      <c r="BH125" s="29" t="s">
        <v>3212</v>
      </c>
    </row>
    <row r="126" spans="1:61">
      <c r="A126" s="9"/>
      <c r="B126" s="26">
        <v>1606</v>
      </c>
      <c r="C126" s="30">
        <v>119</v>
      </c>
      <c r="D126" s="28" t="s">
        <v>415</v>
      </c>
      <c r="E126" s="29" t="s">
        <v>2107</v>
      </c>
      <c r="G126" s="26">
        <v>1609</v>
      </c>
      <c r="H126" s="27">
        <v>119</v>
      </c>
      <c r="I126" s="28" t="s">
        <v>415</v>
      </c>
      <c r="J126" s="29" t="s">
        <v>1728</v>
      </c>
      <c r="L126" s="26">
        <v>1504</v>
      </c>
      <c r="M126" s="27">
        <v>119</v>
      </c>
      <c r="N126" s="28" t="s">
        <v>67</v>
      </c>
      <c r="O126" s="29" t="s">
        <v>2751</v>
      </c>
      <c r="Q126" s="26">
        <v>1507</v>
      </c>
      <c r="R126" s="30">
        <v>119</v>
      </c>
      <c r="S126" s="28" t="s">
        <v>67</v>
      </c>
      <c r="T126" s="29" t="s">
        <v>302</v>
      </c>
      <c r="V126" s="26">
        <v>1501</v>
      </c>
      <c r="W126" s="30">
        <v>119</v>
      </c>
      <c r="X126" s="28" t="s">
        <v>415</v>
      </c>
      <c r="Y126" s="29" t="s">
        <v>1930</v>
      </c>
      <c r="AA126" s="26">
        <v>1803</v>
      </c>
      <c r="AB126" s="30">
        <v>119</v>
      </c>
      <c r="AC126" s="28" t="s">
        <v>415</v>
      </c>
      <c r="AD126" s="29" t="s">
        <v>1338</v>
      </c>
      <c r="AF126" s="26">
        <v>1806</v>
      </c>
      <c r="AG126" s="27">
        <v>119</v>
      </c>
      <c r="AH126" s="28" t="s">
        <v>415</v>
      </c>
      <c r="AI126" s="29" t="s">
        <v>1282</v>
      </c>
      <c r="AK126" s="26">
        <v>1809</v>
      </c>
      <c r="AL126" s="27">
        <v>119</v>
      </c>
      <c r="AM126" s="28" t="s">
        <v>67</v>
      </c>
      <c r="AN126" s="29" t="s">
        <v>3419</v>
      </c>
      <c r="AP126" s="26">
        <v>1603</v>
      </c>
      <c r="AQ126" s="27">
        <v>119</v>
      </c>
      <c r="AR126" s="28" t="s">
        <v>67</v>
      </c>
      <c r="AS126" s="29" t="s">
        <v>2554</v>
      </c>
      <c r="AU126" s="26">
        <v>1701</v>
      </c>
      <c r="AV126" s="30">
        <v>119</v>
      </c>
      <c r="AW126" s="28" t="s">
        <v>415</v>
      </c>
      <c r="AX126" s="29" t="s">
        <v>1728</v>
      </c>
      <c r="AZ126" s="26">
        <v>1704</v>
      </c>
      <c r="BA126" s="27">
        <v>119</v>
      </c>
      <c r="BB126" s="28" t="s">
        <v>415</v>
      </c>
      <c r="BC126" s="29" t="s">
        <v>2107</v>
      </c>
      <c r="BE126" s="26">
        <v>1707</v>
      </c>
      <c r="BF126" s="27">
        <v>119</v>
      </c>
      <c r="BG126" s="28" t="s">
        <v>67</v>
      </c>
      <c r="BH126" s="29" t="s">
        <v>2914</v>
      </c>
    </row>
    <row r="127" spans="1:61">
      <c r="A127" s="9"/>
      <c r="B127" s="26">
        <v>1606</v>
      </c>
      <c r="C127" s="30">
        <v>120</v>
      </c>
      <c r="D127" s="28" t="s">
        <v>415</v>
      </c>
      <c r="E127" s="29" t="s">
        <v>2396</v>
      </c>
      <c r="G127" s="26">
        <v>1609</v>
      </c>
      <c r="H127" s="27">
        <v>120</v>
      </c>
      <c r="I127" s="28" t="s">
        <v>415</v>
      </c>
      <c r="J127" s="29" t="s">
        <v>944</v>
      </c>
      <c r="L127" s="26">
        <v>1504</v>
      </c>
      <c r="M127" s="27">
        <v>120</v>
      </c>
      <c r="N127" s="28" t="s">
        <v>67</v>
      </c>
      <c r="O127" s="29" t="s">
        <v>3057</v>
      </c>
      <c r="Q127" s="26">
        <v>1507</v>
      </c>
      <c r="R127" s="30">
        <v>120</v>
      </c>
      <c r="S127" s="28" t="s">
        <v>67</v>
      </c>
      <c r="T127" s="29" t="s">
        <v>229</v>
      </c>
      <c r="V127" s="26">
        <v>1501</v>
      </c>
      <c r="W127" s="30">
        <v>120</v>
      </c>
      <c r="X127" s="28" t="s">
        <v>415</v>
      </c>
      <c r="Y127" s="29" t="s">
        <v>1943</v>
      </c>
      <c r="AA127" s="26">
        <v>1803</v>
      </c>
      <c r="AB127" s="30">
        <v>120</v>
      </c>
      <c r="AC127" s="28" t="s">
        <v>415</v>
      </c>
      <c r="AD127" s="29" t="s">
        <v>1655</v>
      </c>
      <c r="AF127" s="26">
        <v>1806</v>
      </c>
      <c r="AG127" s="27">
        <v>120</v>
      </c>
      <c r="AH127" s="28" t="s">
        <v>415</v>
      </c>
      <c r="AI127" s="29" t="s">
        <v>1270</v>
      </c>
      <c r="AK127" s="26">
        <v>1809</v>
      </c>
      <c r="AL127" s="27">
        <v>120</v>
      </c>
      <c r="AM127" s="28" t="s">
        <v>67</v>
      </c>
      <c r="AN127" s="29" t="s">
        <v>3412</v>
      </c>
      <c r="AP127" s="26">
        <v>1603</v>
      </c>
      <c r="AQ127" s="27">
        <v>120</v>
      </c>
      <c r="AR127" s="28" t="s">
        <v>67</v>
      </c>
      <c r="AS127" s="29" t="s">
        <v>3004</v>
      </c>
      <c r="AU127" s="26">
        <v>1701</v>
      </c>
      <c r="AV127" s="30">
        <v>120</v>
      </c>
      <c r="AW127" s="28" t="s">
        <v>415</v>
      </c>
      <c r="AX127" s="29" t="s">
        <v>938</v>
      </c>
      <c r="AZ127" s="26">
        <v>1704</v>
      </c>
      <c r="BA127" s="27">
        <v>120</v>
      </c>
      <c r="BB127" s="28" t="s">
        <v>415</v>
      </c>
      <c r="BC127" s="29" t="s">
        <v>1163</v>
      </c>
      <c r="BE127" s="26">
        <v>1707</v>
      </c>
      <c r="BF127" s="27">
        <v>120</v>
      </c>
      <c r="BG127" s="28" t="s">
        <v>67</v>
      </c>
      <c r="BH127" s="29" t="s">
        <v>3046</v>
      </c>
    </row>
    <row r="128" spans="1:61">
      <c r="A128" s="9"/>
      <c r="B128" s="26">
        <v>1606</v>
      </c>
      <c r="C128" s="30">
        <v>121</v>
      </c>
      <c r="D128" s="28" t="s">
        <v>415</v>
      </c>
      <c r="E128" s="29" t="s">
        <v>1374</v>
      </c>
      <c r="G128" s="26">
        <v>1609</v>
      </c>
      <c r="H128" s="27">
        <v>121</v>
      </c>
      <c r="I128" s="28" t="s">
        <v>415</v>
      </c>
      <c r="J128" s="29" t="s">
        <v>1808</v>
      </c>
      <c r="L128" s="26">
        <v>1504</v>
      </c>
      <c r="M128" s="27">
        <v>121</v>
      </c>
      <c r="N128" s="28" t="s">
        <v>67</v>
      </c>
      <c r="O128" s="29" t="s">
        <v>260</v>
      </c>
      <c r="Q128" s="26">
        <v>1507</v>
      </c>
      <c r="R128" s="30">
        <v>121</v>
      </c>
      <c r="S128" s="28" t="s">
        <v>67</v>
      </c>
      <c r="T128" s="29" t="s">
        <v>461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415</v>
      </c>
      <c r="AD128" s="29" t="s">
        <v>1326</v>
      </c>
      <c r="AF128" s="26">
        <v>1806</v>
      </c>
      <c r="AG128" s="27">
        <v>121</v>
      </c>
      <c r="AH128" s="28" t="s">
        <v>415</v>
      </c>
      <c r="AI128" s="29" t="s">
        <v>1386</v>
      </c>
      <c r="AK128" s="26">
        <v>1809</v>
      </c>
      <c r="AL128" s="27">
        <v>121</v>
      </c>
      <c r="AM128" s="28" t="s">
        <v>67</v>
      </c>
      <c r="AN128" s="29" t="s">
        <v>495</v>
      </c>
      <c r="AP128" s="26">
        <v>1603</v>
      </c>
      <c r="AQ128" s="27">
        <v>121</v>
      </c>
      <c r="AR128" s="28" t="s">
        <v>67</v>
      </c>
      <c r="AS128" s="29" t="s">
        <v>2564</v>
      </c>
      <c r="AU128" s="26">
        <v>1701</v>
      </c>
      <c r="AV128" s="30">
        <v>121</v>
      </c>
      <c r="AW128" s="28" t="s">
        <v>415</v>
      </c>
      <c r="AX128" s="29" t="s">
        <v>1121</v>
      </c>
      <c r="AZ128" s="26">
        <v>1704</v>
      </c>
      <c r="BA128" s="27">
        <v>121</v>
      </c>
      <c r="BB128" s="28" t="s">
        <v>415</v>
      </c>
      <c r="BC128" s="29" t="s">
        <v>1416</v>
      </c>
      <c r="BE128" s="26">
        <v>1707</v>
      </c>
      <c r="BF128" s="27">
        <v>121</v>
      </c>
      <c r="BG128" s="28" t="s">
        <v>67</v>
      </c>
      <c r="BH128" s="29" t="s">
        <v>2884</v>
      </c>
    </row>
    <row r="129" spans="1:61">
      <c r="B129" s="26">
        <v>1606</v>
      </c>
      <c r="C129" s="30">
        <v>122</v>
      </c>
      <c r="D129" s="28" t="s">
        <v>415</v>
      </c>
      <c r="E129" s="29" t="s">
        <v>1163</v>
      </c>
      <c r="G129" s="26">
        <v>1609</v>
      </c>
      <c r="H129" s="27">
        <v>122</v>
      </c>
      <c r="I129" s="28" t="s">
        <v>415</v>
      </c>
      <c r="J129" s="29" t="s">
        <v>950</v>
      </c>
      <c r="L129" s="26">
        <v>1504</v>
      </c>
      <c r="M129" s="27">
        <v>122</v>
      </c>
      <c r="N129" s="28" t="s">
        <v>67</v>
      </c>
      <c r="O129" s="29" t="s">
        <v>2758</v>
      </c>
      <c r="Q129" s="26">
        <v>1507</v>
      </c>
      <c r="R129" s="30">
        <v>122</v>
      </c>
      <c r="S129" s="28" t="s">
        <v>67</v>
      </c>
      <c r="T129" s="29" t="s">
        <v>205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415</v>
      </c>
      <c r="AD129" s="29" t="s">
        <v>1685</v>
      </c>
      <c r="AF129" s="26">
        <v>1806</v>
      </c>
      <c r="AG129" s="27">
        <v>122</v>
      </c>
      <c r="AH129" s="28" t="s">
        <v>415</v>
      </c>
      <c r="AI129" s="29" t="s">
        <v>1488</v>
      </c>
      <c r="AK129" s="26">
        <v>1809</v>
      </c>
      <c r="AL129" s="27">
        <v>122</v>
      </c>
      <c r="AM129" s="28" t="s">
        <v>67</v>
      </c>
      <c r="AN129" s="29" t="s">
        <v>506</v>
      </c>
      <c r="AP129" s="26">
        <v>1603</v>
      </c>
      <c r="AQ129" s="27">
        <v>122</v>
      </c>
      <c r="AR129" s="28" t="s">
        <v>67</v>
      </c>
      <c r="AS129" s="29" t="s">
        <v>3173</v>
      </c>
      <c r="AU129" s="26">
        <v>1701</v>
      </c>
      <c r="AV129" s="30">
        <v>122</v>
      </c>
      <c r="AW129" s="28" t="s">
        <v>415</v>
      </c>
      <c r="AX129" s="29" t="s">
        <v>1145</v>
      </c>
      <c r="AZ129" s="26">
        <v>1704</v>
      </c>
      <c r="BA129" s="27">
        <v>122</v>
      </c>
      <c r="BB129" s="28" t="s">
        <v>415</v>
      </c>
      <c r="BC129" s="29" t="s">
        <v>1440</v>
      </c>
      <c r="BE129" s="26">
        <v>1707</v>
      </c>
      <c r="BF129" s="27">
        <v>122</v>
      </c>
      <c r="BG129" s="28" t="s">
        <v>67</v>
      </c>
      <c r="BH129" s="29" t="s">
        <v>2892</v>
      </c>
    </row>
    <row r="130" spans="1:61">
      <c r="B130" s="26">
        <v>1606</v>
      </c>
      <c r="C130" s="30">
        <v>123</v>
      </c>
      <c r="D130" s="28" t="s">
        <v>415</v>
      </c>
      <c r="E130" s="29" t="s">
        <v>1428</v>
      </c>
      <c r="G130" s="26">
        <v>1609</v>
      </c>
      <c r="H130" s="27">
        <v>123</v>
      </c>
      <c r="I130" s="28" t="s">
        <v>415</v>
      </c>
      <c r="J130" s="29" t="s">
        <v>1796</v>
      </c>
      <c r="L130" s="26">
        <v>1504</v>
      </c>
      <c r="M130" s="27">
        <v>123</v>
      </c>
      <c r="N130" s="28" t="s">
        <v>67</v>
      </c>
      <c r="O130" s="29" t="s">
        <v>235</v>
      </c>
      <c r="Q130" s="26">
        <v>1507</v>
      </c>
      <c r="R130" s="30">
        <v>123</v>
      </c>
      <c r="S130" s="28" t="s">
        <v>67</v>
      </c>
      <c r="T130" s="29" t="s">
        <v>453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415</v>
      </c>
      <c r="AD130" s="29" t="s">
        <v>1019</v>
      </c>
      <c r="AF130" s="26">
        <v>1806</v>
      </c>
      <c r="AG130" s="27">
        <v>123</v>
      </c>
      <c r="AH130" s="28" t="s">
        <v>415</v>
      </c>
      <c r="AI130" s="29" t="s">
        <v>2217</v>
      </c>
      <c r="AK130" s="26">
        <v>1809</v>
      </c>
      <c r="AL130" s="27">
        <v>123</v>
      </c>
      <c r="AM130" s="28" t="s">
        <v>67</v>
      </c>
      <c r="AN130" s="29" t="s">
        <v>59</v>
      </c>
      <c r="AP130" s="26">
        <v>1603</v>
      </c>
      <c r="AQ130" s="27">
        <v>123</v>
      </c>
      <c r="AR130" s="28" t="s">
        <v>67</v>
      </c>
      <c r="AS130" s="29" t="s">
        <v>118</v>
      </c>
      <c r="AU130" s="26">
        <v>1701</v>
      </c>
      <c r="AV130" s="30">
        <v>123</v>
      </c>
      <c r="AW130" s="28" t="s">
        <v>415</v>
      </c>
      <c r="AX130" s="29" t="s">
        <v>1037</v>
      </c>
      <c r="AZ130" s="26">
        <v>1704</v>
      </c>
      <c r="BA130" s="27">
        <v>123</v>
      </c>
      <c r="BB130" s="28" t="s">
        <v>415</v>
      </c>
      <c r="BC130" s="29" t="s">
        <v>1362</v>
      </c>
      <c r="BE130" s="26">
        <v>1707</v>
      </c>
      <c r="BF130" s="27">
        <v>123</v>
      </c>
      <c r="BG130" s="28" t="s">
        <v>67</v>
      </c>
      <c r="BH130" s="29" t="s">
        <v>2856</v>
      </c>
    </row>
    <row r="131" spans="1:61">
      <c r="B131" s="26">
        <v>1606</v>
      </c>
      <c r="C131" s="30">
        <v>124</v>
      </c>
      <c r="D131" s="28" t="s">
        <v>415</v>
      </c>
      <c r="E131" s="29" t="s">
        <v>1422</v>
      </c>
      <c r="G131" s="26">
        <v>1609</v>
      </c>
      <c r="H131" s="27">
        <v>124</v>
      </c>
      <c r="I131" s="28" t="s">
        <v>415</v>
      </c>
      <c r="J131" s="29" t="s">
        <v>1151</v>
      </c>
      <c r="L131" s="26">
        <v>1504</v>
      </c>
      <c r="M131" s="27">
        <v>124</v>
      </c>
      <c r="N131" s="28" t="s">
        <v>67</v>
      </c>
      <c r="O131" s="29" t="s">
        <v>3425</v>
      </c>
      <c r="Q131" s="26">
        <v>1507</v>
      </c>
      <c r="R131" s="30">
        <v>124</v>
      </c>
      <c r="S131" s="28" t="s">
        <v>67</v>
      </c>
      <c r="T131" s="29" t="s">
        <v>2728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415</v>
      </c>
      <c r="AD131" s="29" t="s">
        <v>1314</v>
      </c>
      <c r="AF131" s="26">
        <v>1806</v>
      </c>
      <c r="AG131" s="27">
        <v>124</v>
      </c>
      <c r="AH131" s="28" t="s">
        <v>415</v>
      </c>
      <c r="AI131" s="29" t="s">
        <v>2223</v>
      </c>
      <c r="AK131" s="26">
        <v>1809</v>
      </c>
      <c r="AL131" s="27">
        <v>124</v>
      </c>
      <c r="AM131" s="28" t="s">
        <v>67</v>
      </c>
      <c r="AN131" s="29" t="s">
        <v>70</v>
      </c>
      <c r="AP131" s="26">
        <v>1603</v>
      </c>
      <c r="AQ131" s="27">
        <v>124</v>
      </c>
      <c r="AR131" s="28" t="s">
        <v>67</v>
      </c>
      <c r="AS131" s="29" t="s">
        <v>94</v>
      </c>
      <c r="AU131" s="26">
        <v>1701</v>
      </c>
      <c r="AV131" s="30">
        <v>124</v>
      </c>
      <c r="AW131" s="28" t="s">
        <v>415</v>
      </c>
      <c r="AX131" s="29" t="s">
        <v>1025</v>
      </c>
      <c r="AZ131" s="26">
        <v>1704</v>
      </c>
      <c r="BA131" s="27">
        <v>124</v>
      </c>
      <c r="BB131" s="28" t="s">
        <v>415</v>
      </c>
      <c r="BC131" s="29" t="s">
        <v>874</v>
      </c>
      <c r="BE131" s="26">
        <v>1707</v>
      </c>
      <c r="BF131" s="27">
        <v>124</v>
      </c>
      <c r="BG131" s="28" t="s">
        <v>67</v>
      </c>
      <c r="BH131" s="29" t="s">
        <v>2907</v>
      </c>
    </row>
    <row r="132" spans="1:61">
      <c r="B132" s="26">
        <v>1606</v>
      </c>
      <c r="C132" s="30">
        <v>125</v>
      </c>
      <c r="D132" s="28" t="s">
        <v>415</v>
      </c>
      <c r="E132" s="29" t="s">
        <v>1440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67</v>
      </c>
      <c r="O132" s="29" t="s">
        <v>3518</v>
      </c>
      <c r="Q132" s="26">
        <v>1507</v>
      </c>
      <c r="R132" s="30">
        <v>125</v>
      </c>
      <c r="S132" s="28" t="s">
        <v>67</v>
      </c>
      <c r="T132" s="29" t="s">
        <v>314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415</v>
      </c>
      <c r="AD132" s="29" t="s">
        <v>1103</v>
      </c>
      <c r="AF132" s="26">
        <v>1806</v>
      </c>
      <c r="AG132" s="27">
        <v>125</v>
      </c>
      <c r="AH132" s="28" t="s">
        <v>415</v>
      </c>
      <c r="AI132" s="29" t="s">
        <v>1863</v>
      </c>
      <c r="AK132" s="26">
        <v>1809</v>
      </c>
      <c r="AL132" s="27">
        <v>125</v>
      </c>
      <c r="AM132" s="28" t="s">
        <v>67</v>
      </c>
      <c r="AN132" s="29" t="s">
        <v>474</v>
      </c>
      <c r="AP132" s="26">
        <v>1603</v>
      </c>
      <c r="AQ132" s="27">
        <v>125</v>
      </c>
      <c r="AR132" s="28" t="s">
        <v>67</v>
      </c>
      <c r="AS132" s="29" t="s">
        <v>161</v>
      </c>
      <c r="AU132" s="26">
        <v>1701</v>
      </c>
      <c r="AV132" s="30">
        <v>125</v>
      </c>
      <c r="AW132" s="28" t="s">
        <v>415</v>
      </c>
      <c r="AX132" s="29" t="s">
        <v>1814</v>
      </c>
      <c r="AZ132" s="26">
        <v>1704</v>
      </c>
      <c r="BA132" s="27">
        <v>125</v>
      </c>
      <c r="BB132" s="28" t="s">
        <v>415</v>
      </c>
      <c r="BC132" s="29" t="s">
        <v>1428</v>
      </c>
      <c r="BE132" s="26">
        <v>1707</v>
      </c>
      <c r="BF132" s="27">
        <v>125</v>
      </c>
      <c r="BG132" s="28" t="s">
        <v>67</v>
      </c>
      <c r="BH132" s="29" t="s">
        <v>2808</v>
      </c>
    </row>
    <row r="133" spans="1:61">
      <c r="B133" s="26">
        <v>1606</v>
      </c>
      <c r="C133" s="30">
        <v>126</v>
      </c>
      <c r="D133" s="28" t="s">
        <v>415</v>
      </c>
      <c r="E133" s="29" t="s">
        <v>1446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67</v>
      </c>
      <c r="T133" s="29" t="s">
        <v>2720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415</v>
      </c>
      <c r="AD133" s="29" t="s">
        <v>977</v>
      </c>
      <c r="AF133" s="26">
        <v>1806</v>
      </c>
      <c r="AG133" s="27">
        <v>126</v>
      </c>
      <c r="AH133" s="28" t="s">
        <v>415</v>
      </c>
      <c r="AI133" s="29" t="s">
        <v>1875</v>
      </c>
      <c r="AK133" s="26">
        <v>1809</v>
      </c>
      <c r="AL133" s="27">
        <v>126</v>
      </c>
      <c r="AM133" s="28" t="s">
        <v>67</v>
      </c>
      <c r="AN133" s="29" t="s">
        <v>2700</v>
      </c>
      <c r="AP133" s="26">
        <v>1603</v>
      </c>
      <c r="AQ133" s="27">
        <v>126</v>
      </c>
      <c r="AR133" s="28" t="s">
        <v>67</v>
      </c>
      <c r="AS133" s="29" t="s">
        <v>137</v>
      </c>
      <c r="AU133" s="26">
        <v>1701</v>
      </c>
      <c r="AV133" s="30">
        <v>126</v>
      </c>
      <c r="AW133" s="28" t="s">
        <v>415</v>
      </c>
      <c r="AX133" s="29" t="s">
        <v>1802</v>
      </c>
      <c r="AZ133" s="26">
        <v>1704</v>
      </c>
      <c r="BA133" s="27">
        <v>126</v>
      </c>
      <c r="BB133" s="28" t="s">
        <v>415</v>
      </c>
      <c r="BC133" s="29" t="s">
        <v>1422</v>
      </c>
      <c r="BE133" s="26">
        <v>1707</v>
      </c>
      <c r="BF133" s="27">
        <v>126</v>
      </c>
      <c r="BG133" s="28" t="s">
        <v>67</v>
      </c>
      <c r="BH133" s="29" t="s">
        <v>2794</v>
      </c>
    </row>
    <row r="134" spans="1:61">
      <c r="B134" s="26">
        <v>1606</v>
      </c>
      <c r="C134" s="30">
        <v>127</v>
      </c>
      <c r="D134" s="28" t="s">
        <v>415</v>
      </c>
      <c r="E134" s="29" t="s">
        <v>1115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67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415</v>
      </c>
      <c r="AD134" s="29" t="s">
        <v>1097</v>
      </c>
      <c r="AF134" s="26">
        <v>1806</v>
      </c>
      <c r="AG134" s="27">
        <v>127</v>
      </c>
      <c r="AH134" s="28" t="s">
        <v>415</v>
      </c>
      <c r="AI134" s="29" t="s">
        <v>1845</v>
      </c>
      <c r="AK134" s="26">
        <v>1809</v>
      </c>
      <c r="AL134" s="27">
        <v>127</v>
      </c>
      <c r="AM134" s="28" t="s">
        <v>67</v>
      </c>
      <c r="AN134" s="29" t="s">
        <v>248</v>
      </c>
      <c r="AP134" s="26">
        <v>1603</v>
      </c>
      <c r="AQ134" s="27">
        <v>127</v>
      </c>
      <c r="AR134" s="28" t="s">
        <v>67</v>
      </c>
      <c r="AS134" s="29" t="s">
        <v>149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415</v>
      </c>
      <c r="BC134" s="29" t="s">
        <v>2138</v>
      </c>
      <c r="BE134" s="26">
        <v>1707</v>
      </c>
      <c r="BF134" s="27">
        <v>127</v>
      </c>
      <c r="BG134" s="28" t="s">
        <v>67</v>
      </c>
      <c r="BH134" s="29" t="s">
        <v>260</v>
      </c>
    </row>
    <row r="135" spans="1:61" ht="15" thickBot="1">
      <c r="B135" s="31">
        <v>1606</v>
      </c>
      <c r="C135" s="36">
        <v>128</v>
      </c>
      <c r="D135" s="33" t="s">
        <v>415</v>
      </c>
      <c r="E135" s="34" t="s">
        <v>829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67</v>
      </c>
      <c r="T135" s="34" t="s">
        <v>506</v>
      </c>
      <c r="U135" s="35"/>
      <c r="V135" s="31">
        <v>1501</v>
      </c>
      <c r="W135" s="36">
        <v>128</v>
      </c>
      <c r="X135" s="33" t="s">
        <v>415</v>
      </c>
      <c r="Y135" s="34" t="s">
        <v>4201</v>
      </c>
      <c r="Z135" s="35"/>
      <c r="AA135" s="31">
        <v>1803</v>
      </c>
      <c r="AB135" s="36">
        <v>128</v>
      </c>
      <c r="AC135" s="33" t="s">
        <v>415</v>
      </c>
      <c r="AD135" s="34" t="s">
        <v>1043</v>
      </c>
      <c r="AE135" s="35"/>
      <c r="AF135" s="31">
        <v>1806</v>
      </c>
      <c r="AG135" s="32">
        <v>128</v>
      </c>
      <c r="AH135" s="33" t="s">
        <v>415</v>
      </c>
      <c r="AI135" s="34" t="s">
        <v>1857</v>
      </c>
      <c r="AJ135" s="35"/>
      <c r="AK135" s="31">
        <v>1809</v>
      </c>
      <c r="AL135" s="32">
        <v>128</v>
      </c>
      <c r="AM135" s="33" t="s">
        <v>67</v>
      </c>
      <c r="AN135" s="34" t="s">
        <v>272</v>
      </c>
      <c r="AO135" s="35"/>
      <c r="AP135" s="31">
        <v>1603</v>
      </c>
      <c r="AQ135" s="32">
        <v>128</v>
      </c>
      <c r="AR135" s="33" t="s">
        <v>67</v>
      </c>
      <c r="AS135" s="34" t="s">
        <v>124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415</v>
      </c>
      <c r="BC135" s="34" t="s">
        <v>2162</v>
      </c>
      <c r="BD135" s="35"/>
      <c r="BE135" s="31">
        <v>1707</v>
      </c>
      <c r="BF135" s="32">
        <v>128</v>
      </c>
      <c r="BG135" s="33" t="s">
        <v>67</v>
      </c>
      <c r="BH135" s="34" t="s">
        <v>235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8640</v>
      </c>
      <c r="I138" s="11" t="s">
        <v>8640</v>
      </c>
      <c r="N138" s="11" t="s">
        <v>8640</v>
      </c>
      <c r="S138" s="11" t="s">
        <v>8640</v>
      </c>
      <c r="X138" s="11" t="s">
        <v>8640</v>
      </c>
      <c r="AC138" s="11" t="s">
        <v>8640</v>
      </c>
      <c r="AH138" s="11" t="s">
        <v>8640</v>
      </c>
      <c r="AM138" s="11" t="s">
        <v>8640</v>
      </c>
      <c r="AR138" s="11" t="s">
        <v>8640</v>
      </c>
      <c r="AW138" s="11" t="s">
        <v>8640</v>
      </c>
      <c r="BB138" s="11" t="s">
        <v>8640</v>
      </c>
      <c r="BG138" s="11" t="s">
        <v>8640</v>
      </c>
    </row>
    <row r="139" spans="1:61">
      <c r="B139" s="30">
        <f>+C8</f>
        <v>1</v>
      </c>
      <c r="C139" s="52" t="str">
        <f>"-"&amp;B139+63</f>
        <v>-64</v>
      </c>
      <c r="D139" s="27">
        <f>COUNTIF(D$8:D$71,D138)</f>
        <v>0</v>
      </c>
      <c r="G139" s="30">
        <f>+H8</f>
        <v>1</v>
      </c>
      <c r="H139" s="52" t="str">
        <f t="shared" ref="H139:H140" si="0">"-"&amp;G139+15</f>
        <v>-16</v>
      </c>
      <c r="I139" s="27">
        <f>COUNTIF(I$8:I$71,I138)</f>
        <v>0</v>
      </c>
      <c r="L139" s="30">
        <f>+M8</f>
        <v>1</v>
      </c>
      <c r="M139" s="52" t="str">
        <f t="shared" ref="M139:M140" si="1">"-"&amp;L139+15</f>
        <v>-16</v>
      </c>
      <c r="N139" s="27">
        <f>COUNTIF(N$8:N$71,N138)</f>
        <v>62</v>
      </c>
      <c r="Q139" s="30">
        <f>+R8</f>
        <v>1</v>
      </c>
      <c r="R139" s="52" t="str">
        <f t="shared" ref="R139:R140" si="2">"-"&amp;Q139+15</f>
        <v>-16</v>
      </c>
      <c r="S139" s="27">
        <f>COUNTIF(S$8:S$71,S138)</f>
        <v>0</v>
      </c>
      <c r="V139" s="30">
        <f>+W8</f>
        <v>1</v>
      </c>
      <c r="W139" s="52" t="str">
        <f t="shared" ref="W139:W140" si="3">"-"&amp;V139+15</f>
        <v>-16</v>
      </c>
      <c r="X139" s="27">
        <f>COUNTIF(X$8:X$71,X138)</f>
        <v>61</v>
      </c>
      <c r="AA139" s="30">
        <f>+AB8</f>
        <v>1</v>
      </c>
      <c r="AB139" s="52" t="str">
        <f t="shared" ref="AB139:AB140" si="4">"-"&amp;AA139+15</f>
        <v>-16</v>
      </c>
      <c r="AC139" s="27">
        <f>COUNTIF(AC$8:AC$71,AC138)</f>
        <v>0</v>
      </c>
      <c r="AF139" s="30">
        <f>+AG8</f>
        <v>1</v>
      </c>
      <c r="AG139" s="52" t="str">
        <f t="shared" ref="AG139:AG140" si="5">"-"&amp;AF139+15</f>
        <v>-16</v>
      </c>
      <c r="AH139" s="27">
        <f>COUNTIF(AH$8:AH$71,AH138)</f>
        <v>0</v>
      </c>
      <c r="AK139" s="30">
        <f>+AL8</f>
        <v>1</v>
      </c>
      <c r="AL139" s="52" t="str">
        <f t="shared" ref="AL139:AL140" si="6">"-"&amp;AK139+15</f>
        <v>-16</v>
      </c>
      <c r="AM139" s="27">
        <f>COUNTIF(AM$8:AM$71,AM138)</f>
        <v>62</v>
      </c>
      <c r="AP139" s="30">
        <f>+AQ8</f>
        <v>1</v>
      </c>
      <c r="AQ139" s="52" t="str">
        <f t="shared" ref="AQ139:AQ140" si="7">"-"&amp;AP139+15</f>
        <v>-16</v>
      </c>
      <c r="AR139" s="27">
        <f>COUNTIF(AR$8:AR$71,AR138)</f>
        <v>0</v>
      </c>
      <c r="AU139" s="30">
        <f>+AV8</f>
        <v>1</v>
      </c>
      <c r="AV139" s="52" t="str">
        <f t="shared" ref="AV139:AV140" si="8">"-"&amp;AU139+15</f>
        <v>-16</v>
      </c>
      <c r="AW139" s="27">
        <f>COUNTIF(AW$8:AW$71,AW138)</f>
        <v>0</v>
      </c>
      <c r="AZ139" s="30">
        <f>+BA8</f>
        <v>1</v>
      </c>
      <c r="BA139" s="52" t="str">
        <f t="shared" ref="BA139:BA140" si="9">"-"&amp;AZ139+15</f>
        <v>-16</v>
      </c>
      <c r="BB139" s="27">
        <f>COUNTIF(BB$8:BB$71,BB138)</f>
        <v>0</v>
      </c>
      <c r="BE139" s="30">
        <f>+BF8</f>
        <v>1</v>
      </c>
      <c r="BF139" s="52" t="str">
        <f t="shared" ref="BF139:BF140" si="10">"-"&amp;BE139+15</f>
        <v>-16</v>
      </c>
      <c r="BG139" s="27">
        <f>COUNTIF(BG$8:BG$71,BG138)</f>
        <v>60</v>
      </c>
    </row>
    <row r="140" spans="1:61">
      <c r="B140" s="30">
        <v>65</v>
      </c>
      <c r="C140" s="52" t="str">
        <f>"-"&amp;B140+63</f>
        <v>-128</v>
      </c>
      <c r="D140" s="27">
        <f>COUNTIF(D$72:D$135,D138)</f>
        <v>0</v>
      </c>
      <c r="G140" s="30">
        <f>+H24</f>
        <v>17</v>
      </c>
      <c r="H140" s="52" t="str">
        <f t="shared" si="0"/>
        <v>-32</v>
      </c>
      <c r="I140" s="27">
        <f>COUNTIF(I$72:I$135,I138)</f>
        <v>0</v>
      </c>
      <c r="L140" s="30">
        <f>+M24</f>
        <v>17</v>
      </c>
      <c r="M140" s="52" t="str">
        <f t="shared" si="1"/>
        <v>-32</v>
      </c>
      <c r="N140" s="27">
        <f>COUNTIF(N$72:N$135,N138)</f>
        <v>61</v>
      </c>
      <c r="Q140" s="30">
        <f>+R24</f>
        <v>17</v>
      </c>
      <c r="R140" s="52" t="str">
        <f t="shared" si="2"/>
        <v>-32</v>
      </c>
      <c r="S140" s="27">
        <f>COUNTIF(S$72:S$135,S138)</f>
        <v>64</v>
      </c>
      <c r="V140" s="30">
        <f>+W24</f>
        <v>17</v>
      </c>
      <c r="W140" s="52" t="str">
        <f t="shared" si="3"/>
        <v>-32</v>
      </c>
      <c r="X140" s="27">
        <f>COUNTIF(X$72:X$135,X138)</f>
        <v>0</v>
      </c>
      <c r="AA140" s="30">
        <f>+AB24</f>
        <v>17</v>
      </c>
      <c r="AB140" s="52" t="str">
        <f t="shared" si="4"/>
        <v>-32</v>
      </c>
      <c r="AC140" s="27">
        <f>COUNTIF(AC$72:AC$135,AC138)</f>
        <v>0</v>
      </c>
      <c r="AF140" s="30">
        <f>+AG24</f>
        <v>17</v>
      </c>
      <c r="AG140" s="52" t="str">
        <f t="shared" si="5"/>
        <v>-32</v>
      </c>
      <c r="AH140" s="27">
        <f>COUNTIF(AH$72:AH$135,AH138)</f>
        <v>0</v>
      </c>
      <c r="AK140" s="30">
        <f>+AL24</f>
        <v>17</v>
      </c>
      <c r="AL140" s="52" t="str">
        <f t="shared" si="6"/>
        <v>-32</v>
      </c>
      <c r="AM140" s="27">
        <f>COUNTIF(AM$72:AM$135,AM138)</f>
        <v>64</v>
      </c>
      <c r="AP140" s="30">
        <f>+AQ24</f>
        <v>17</v>
      </c>
      <c r="AQ140" s="52" t="str">
        <f t="shared" si="7"/>
        <v>-32</v>
      </c>
      <c r="AR140" s="27">
        <f>COUNTIF(AR$72:AR$135,AR138)</f>
        <v>63</v>
      </c>
      <c r="AU140" s="30">
        <f>+AV24</f>
        <v>17</v>
      </c>
      <c r="AV140" s="52" t="str">
        <f t="shared" si="8"/>
        <v>-32</v>
      </c>
      <c r="AW140" s="27">
        <f>COUNTIF(AW$72:AW$135,AW138)</f>
        <v>0</v>
      </c>
      <c r="AZ140" s="30">
        <f>+BA24</f>
        <v>17</v>
      </c>
      <c r="BA140" s="52" t="str">
        <f t="shared" si="9"/>
        <v>-32</v>
      </c>
      <c r="BB140" s="27">
        <f>COUNTIF(BB$72:BB$135,BB138)</f>
        <v>0</v>
      </c>
      <c r="BE140" s="30">
        <f>+BF24</f>
        <v>17</v>
      </c>
      <c r="BF140" s="52" t="str">
        <f t="shared" si="10"/>
        <v>-32</v>
      </c>
      <c r="BG140" s="27">
        <f>COUNTIF(BG$72:BG$135,BG138)</f>
        <v>64</v>
      </c>
    </row>
    <row r="141" spans="1:61">
      <c r="D141" s="11" t="s">
        <v>8641</v>
      </c>
      <c r="I141" s="11" t="s">
        <v>8641</v>
      </c>
      <c r="N141" s="11" t="s">
        <v>8641</v>
      </c>
      <c r="S141" s="11" t="s">
        <v>8641</v>
      </c>
      <c r="X141" s="11" t="s">
        <v>8641</v>
      </c>
      <c r="AC141" s="11" t="s">
        <v>8641</v>
      </c>
      <c r="AH141" s="11" t="s">
        <v>8641</v>
      </c>
      <c r="AM141" s="11" t="s">
        <v>8641</v>
      </c>
      <c r="AR141" s="11" t="s">
        <v>8641</v>
      </c>
      <c r="AW141" s="11" t="s">
        <v>8641</v>
      </c>
      <c r="BB141" s="11" t="s">
        <v>8641</v>
      </c>
      <c r="BG141" s="11" t="s">
        <v>8641</v>
      </c>
    </row>
    <row r="142" spans="1:61">
      <c r="B142" s="30">
        <v>1</v>
      </c>
      <c r="C142" s="52" t="str">
        <f>"-"&amp;B142+63</f>
        <v>-64</v>
      </c>
      <c r="D142" s="27">
        <f>COUNTIF(D$8:D$71,D141)</f>
        <v>62</v>
      </c>
      <c r="G142" s="30">
        <f>+H11</f>
        <v>4</v>
      </c>
      <c r="H142" s="52" t="str">
        <f t="shared" ref="H142:H143" si="11">"-"&amp;G142+15</f>
        <v>-19</v>
      </c>
      <c r="I142" s="27">
        <f>COUNTIF(I$8:I$71,I141)</f>
        <v>60</v>
      </c>
      <c r="L142" s="30">
        <f>+M11</f>
        <v>4</v>
      </c>
      <c r="M142" s="52" t="str">
        <f t="shared" ref="M142:M143" si="12">"-"&amp;L142+15</f>
        <v>-19</v>
      </c>
      <c r="N142" s="27">
        <f>COUNTIF(N$8:N$71,N141)</f>
        <v>0</v>
      </c>
      <c r="Q142" s="30">
        <f>+R11</f>
        <v>4</v>
      </c>
      <c r="R142" s="52" t="str">
        <f t="shared" ref="R142:R143" si="13">"-"&amp;Q142+15</f>
        <v>-19</v>
      </c>
      <c r="S142" s="27">
        <f>COUNTIF(S$8:S$71,S141)</f>
        <v>46</v>
      </c>
      <c r="V142" s="30">
        <f>+W11</f>
        <v>4</v>
      </c>
      <c r="W142" s="52" t="str">
        <f t="shared" ref="W142:W143" si="14">"-"&amp;V142+15</f>
        <v>-19</v>
      </c>
      <c r="X142" s="27">
        <f>COUNTIF(X$8:X$71,X141)</f>
        <v>0</v>
      </c>
      <c r="AA142" s="30">
        <f>+AB11</f>
        <v>4</v>
      </c>
      <c r="AB142" s="52" t="str">
        <f t="shared" ref="AB142:AB143" si="15">"-"&amp;AA142+15</f>
        <v>-19</v>
      </c>
      <c r="AC142" s="27">
        <f>COUNTIF(AC$8:AC$71,AC141)</f>
        <v>51</v>
      </c>
      <c r="AF142" s="30">
        <f>+AG11</f>
        <v>4</v>
      </c>
      <c r="AG142" s="52" t="str">
        <f t="shared" ref="AG142:AG143" si="16">"-"&amp;AF142+15</f>
        <v>-19</v>
      </c>
      <c r="AH142" s="27">
        <f>COUNTIF(AH$8:AH$71,AH141)</f>
        <v>64</v>
      </c>
      <c r="AK142" s="30">
        <f>+AL11</f>
        <v>4</v>
      </c>
      <c r="AL142" s="52" t="str">
        <f t="shared" ref="AL142:AL143" si="17">"-"&amp;AK142+15</f>
        <v>-19</v>
      </c>
      <c r="AM142" s="27">
        <f>COUNTIF(AM$8:AM$71,AM141)</f>
        <v>0</v>
      </c>
      <c r="AP142" s="30">
        <f>+AQ11</f>
        <v>4</v>
      </c>
      <c r="AQ142" s="52" t="str">
        <f t="shared" ref="AQ142:AQ143" si="18">"-"&amp;AP142+15</f>
        <v>-19</v>
      </c>
      <c r="AR142" s="27">
        <f>COUNTIF(AR$8:AR$71,AR141)</f>
        <v>38</v>
      </c>
      <c r="AU142" s="30">
        <f>+AV11</f>
        <v>4</v>
      </c>
      <c r="AV142" s="52" t="str">
        <f t="shared" ref="AV142:AV143" si="19">"-"&amp;AU142+15</f>
        <v>-19</v>
      </c>
      <c r="AW142" s="27">
        <f>COUNTIF(AW$8:AW$71,AW141)</f>
        <v>60</v>
      </c>
      <c r="AZ142" s="30">
        <f>+BA11</f>
        <v>4</v>
      </c>
      <c r="BA142" s="52" t="str">
        <f t="shared" ref="BA142:BA143" si="20">"-"&amp;AZ142+15</f>
        <v>-19</v>
      </c>
      <c r="BB142" s="27">
        <f>COUNTIF(BB$8:BB$71,BB141)</f>
        <v>64</v>
      </c>
      <c r="BE142" s="30">
        <f>+BF11</f>
        <v>4</v>
      </c>
      <c r="BF142" s="52" t="str">
        <f t="shared" ref="BF142:BF143" si="21">"-"&amp;BE142+15</f>
        <v>-19</v>
      </c>
      <c r="BG142" s="27">
        <f>COUNTIF(BG$8:BG$71,BG141)</f>
        <v>0</v>
      </c>
    </row>
    <row r="143" spans="1:61">
      <c r="B143" s="30">
        <v>65</v>
      </c>
      <c r="C143" s="52" t="str">
        <f>"-"&amp;B143+63</f>
        <v>-128</v>
      </c>
      <c r="D143" s="27">
        <f>COUNTIF(D$72:D$135,D141)</f>
        <v>64</v>
      </c>
      <c r="G143" s="30">
        <f>+H27</f>
        <v>20</v>
      </c>
      <c r="H143" s="52" t="str">
        <f t="shared" si="11"/>
        <v>-35</v>
      </c>
      <c r="I143" s="27">
        <f>COUNTIF(I$72:I$135,I141)</f>
        <v>52</v>
      </c>
      <c r="L143" s="30">
        <f>+M27</f>
        <v>20</v>
      </c>
      <c r="M143" s="52" t="str">
        <f t="shared" si="12"/>
        <v>-35</v>
      </c>
      <c r="N143" s="27">
        <f>COUNTIF(N$72:N$135,N141)</f>
        <v>0</v>
      </c>
      <c r="Q143" s="30">
        <f>+R27</f>
        <v>20</v>
      </c>
      <c r="R143" s="52" t="str">
        <f t="shared" si="13"/>
        <v>-35</v>
      </c>
      <c r="S143" s="27">
        <f>COUNTIF(S$72:S$135,S141)</f>
        <v>0</v>
      </c>
      <c r="V143" s="30">
        <f>+W27</f>
        <v>20</v>
      </c>
      <c r="W143" s="52" t="str">
        <f t="shared" si="14"/>
        <v>-35</v>
      </c>
      <c r="X143" s="27">
        <f>COUNTIF(X$72:X$135,X141)</f>
        <v>41</v>
      </c>
      <c r="AA143" s="30">
        <f>+AB27</f>
        <v>20</v>
      </c>
      <c r="AB143" s="52" t="str">
        <f t="shared" si="15"/>
        <v>-35</v>
      </c>
      <c r="AC143" s="27">
        <f>COUNTIF(AC$72:AC$135,AC141)</f>
        <v>64</v>
      </c>
      <c r="AF143" s="30">
        <f>+AG27</f>
        <v>20</v>
      </c>
      <c r="AG143" s="52" t="str">
        <f t="shared" si="16"/>
        <v>-35</v>
      </c>
      <c r="AH143" s="27">
        <f>COUNTIF(AH$72:AH$135,AH141)</f>
        <v>64</v>
      </c>
      <c r="AK143" s="30">
        <f>+AL27</f>
        <v>20</v>
      </c>
      <c r="AL143" s="52" t="str">
        <f t="shared" si="17"/>
        <v>-35</v>
      </c>
      <c r="AM143" s="27">
        <f>COUNTIF(AM$72:AM$135,AM141)</f>
        <v>0</v>
      </c>
      <c r="AP143" s="30">
        <f>+AQ27</f>
        <v>20</v>
      </c>
      <c r="AQ143" s="52" t="str">
        <f t="shared" si="18"/>
        <v>-35</v>
      </c>
      <c r="AR143" s="27">
        <f>COUNTIF(AR$72:AR$135,AR141)</f>
        <v>0</v>
      </c>
      <c r="AU143" s="30">
        <f>+AV27</f>
        <v>20</v>
      </c>
      <c r="AV143" s="52" t="str">
        <f t="shared" si="19"/>
        <v>-35</v>
      </c>
      <c r="AW143" s="27">
        <f>COUNTIF(AW$72:AW$135,AW141)</f>
        <v>58</v>
      </c>
      <c r="AZ143" s="30">
        <f>+BA27</f>
        <v>20</v>
      </c>
      <c r="BA143" s="52" t="str">
        <f t="shared" si="20"/>
        <v>-35</v>
      </c>
      <c r="BB143" s="27">
        <f>COUNTIF(BB$72:BB$135,BB141)</f>
        <v>64</v>
      </c>
      <c r="BE143" s="30">
        <f>+BF27</f>
        <v>20</v>
      </c>
      <c r="BF143" s="52" t="str">
        <f t="shared" si="21"/>
        <v>-35</v>
      </c>
      <c r="BG143" s="27">
        <f>COUNTIF(BG$72:BG$135,BG141)</f>
        <v>0</v>
      </c>
    </row>
    <row r="145" spans="3:64">
      <c r="BK145" s="9" t="s">
        <v>8635</v>
      </c>
      <c r="BL145" s="9" t="s">
        <v>8636</v>
      </c>
    </row>
    <row r="146" spans="3:64">
      <c r="C146" s="11" t="s">
        <v>8633</v>
      </c>
      <c r="D146" s="11">
        <f>SUM(D139:D140)</f>
        <v>0</v>
      </c>
      <c r="I146" s="11">
        <f>SUM(I139:I140)</f>
        <v>0</v>
      </c>
      <c r="N146" s="11">
        <f>SUM(N139:N140)</f>
        <v>123</v>
      </c>
      <c r="S146" s="11">
        <f>SUM(S139:S140)</f>
        <v>64</v>
      </c>
      <c r="X146" s="11">
        <f>SUM(X139:X140)</f>
        <v>61</v>
      </c>
      <c r="AC146" s="11">
        <f>SUM(AC139:AC140)</f>
        <v>0</v>
      </c>
      <c r="AH146" s="11">
        <f>SUM(AH139:AH140)</f>
        <v>0</v>
      </c>
      <c r="AM146" s="11">
        <f>SUM(AM139:AM140)</f>
        <v>126</v>
      </c>
      <c r="AR146" s="11">
        <f>SUM(AR139:AR140)</f>
        <v>63</v>
      </c>
      <c r="AW146" s="11">
        <f>SUM(AW139:AW140)</f>
        <v>0</v>
      </c>
      <c r="BB146" s="11">
        <f>SUM(BB139:BB140)</f>
        <v>0</v>
      </c>
      <c r="BG146" s="11">
        <f>SUM(BG139:BG140)</f>
        <v>124</v>
      </c>
      <c r="BJ146" s="9" t="s">
        <v>8640</v>
      </c>
      <c r="BK146" s="9">
        <f>SUM(D146:BG146)</f>
        <v>561</v>
      </c>
      <c r="BL146" s="9">
        <f>+BK146/3</f>
        <v>187</v>
      </c>
    </row>
    <row r="147" spans="3:64">
      <c r="C147" s="11" t="s">
        <v>8634</v>
      </c>
      <c r="D147" s="11">
        <f>SUM(D142:D143)</f>
        <v>126</v>
      </c>
      <c r="I147" s="11">
        <f>SUM(I142:I143)</f>
        <v>112</v>
      </c>
      <c r="N147" s="11">
        <f>SUM(N142:N143)</f>
        <v>0</v>
      </c>
      <c r="S147" s="11">
        <f>SUM(S142:S143)</f>
        <v>46</v>
      </c>
      <c r="X147" s="11">
        <f>SUM(X142:X143)</f>
        <v>41</v>
      </c>
      <c r="AC147" s="11">
        <f>SUM(AC142:AC143)</f>
        <v>115</v>
      </c>
      <c r="AH147" s="11">
        <f>SUM(AH142:AH143)</f>
        <v>128</v>
      </c>
      <c r="AM147" s="11">
        <f>SUM(AM142:AM143)</f>
        <v>0</v>
      </c>
      <c r="AR147" s="11">
        <f>SUM(AR142:AR143)</f>
        <v>38</v>
      </c>
      <c r="AW147" s="11">
        <f>SUM(AW142:AW143)</f>
        <v>118</v>
      </c>
      <c r="BB147" s="11">
        <f>SUM(BB142:BB143)</f>
        <v>128</v>
      </c>
      <c r="BG147" s="11">
        <f>SUM(BG142:BG143)</f>
        <v>0</v>
      </c>
      <c r="BJ147" s="9" t="s">
        <v>8641</v>
      </c>
      <c r="BK147" s="9">
        <f>SUM(D147:BG147)</f>
        <v>852</v>
      </c>
      <c r="BL147" s="9">
        <f>+BK147/3</f>
        <v>284</v>
      </c>
    </row>
  </sheetData>
  <phoneticPr fontId="4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/>
  <dimension ref="B1:W29"/>
  <sheetViews>
    <sheetView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7.42578125" style="45" bestFit="1" customWidth="1"/>
    <col min="4" max="5" width="9" style="45"/>
    <col min="6" max="6" width="10.5703125" style="45" customWidth="1"/>
    <col min="7" max="7" width="9" style="45"/>
    <col min="8" max="8" width="9.140625" style="45" bestFit="1" customWidth="1"/>
    <col min="9" max="9" width="3.140625" style="45" customWidth="1"/>
    <col min="10" max="18" width="10.85546875" style="45" bestFit="1" customWidth="1"/>
    <col min="19" max="20" width="9" style="45"/>
    <col min="21" max="21" width="10.5703125" style="45" customWidth="1"/>
    <col min="22" max="22" width="9.140625" style="45" bestFit="1" customWidth="1"/>
    <col min="23" max="16384" width="9" style="45"/>
  </cols>
  <sheetData>
    <row r="1" spans="2:23" ht="23.25">
      <c r="B1" s="259" t="s">
        <v>9</v>
      </c>
      <c r="U1" s="46">
        <v>43481</v>
      </c>
    </row>
    <row r="5" spans="2:23">
      <c r="M5" s="441" t="s">
        <v>8642</v>
      </c>
    </row>
    <row r="8" spans="2:23">
      <c r="J8" s="51" t="s">
        <v>8643</v>
      </c>
      <c r="K8" s="263"/>
      <c r="L8" s="258"/>
      <c r="M8" s="51" t="s">
        <v>8644</v>
      </c>
      <c r="N8" s="263"/>
      <c r="O8" s="258"/>
      <c r="P8" s="51" t="s">
        <v>8645</v>
      </c>
      <c r="Q8" s="263"/>
      <c r="R8" s="258"/>
    </row>
    <row r="9" spans="2:23" ht="63.75">
      <c r="B9" s="86" t="s">
        <v>26</v>
      </c>
      <c r="C9" s="87" t="s">
        <v>27</v>
      </c>
      <c r="D9" s="89" t="s">
        <v>40</v>
      </c>
      <c r="E9" s="89" t="s">
        <v>41</v>
      </c>
      <c r="F9" s="89" t="s">
        <v>42</v>
      </c>
      <c r="G9" s="98" t="s">
        <v>43</v>
      </c>
      <c r="H9" s="98" t="s">
        <v>44</v>
      </c>
      <c r="J9" s="299" t="s">
        <v>8646</v>
      </c>
      <c r="K9" s="227" t="s">
        <v>8647</v>
      </c>
      <c r="L9" s="258" t="s">
        <v>8648</v>
      </c>
      <c r="M9" s="299" t="s">
        <v>8646</v>
      </c>
      <c r="N9" s="227" t="s">
        <v>8647</v>
      </c>
      <c r="O9" s="258" t="s">
        <v>8648</v>
      </c>
      <c r="P9" s="299" t="s">
        <v>8646</v>
      </c>
      <c r="Q9" s="227" t="s">
        <v>8647</v>
      </c>
      <c r="R9" s="258" t="s">
        <v>8648</v>
      </c>
    </row>
    <row r="10" spans="2:23">
      <c r="B10" s="231" t="s">
        <v>480</v>
      </c>
      <c r="C10" s="175" t="s">
        <v>490</v>
      </c>
      <c r="D10" s="431"/>
      <c r="E10" s="431"/>
      <c r="F10" s="431"/>
      <c r="G10" s="176" t="s">
        <v>492</v>
      </c>
      <c r="H10" s="176">
        <v>0.50800000000000001</v>
      </c>
      <c r="J10" s="247">
        <v>180.256</v>
      </c>
      <c r="K10" s="247">
        <v>180.24809999999999</v>
      </c>
      <c r="L10" s="247">
        <v>180.2509</v>
      </c>
      <c r="M10" s="247">
        <v>300.55180000000001</v>
      </c>
      <c r="N10" s="247">
        <v>300.54360000000003</v>
      </c>
      <c r="O10" s="247">
        <v>300.56659999999999</v>
      </c>
      <c r="P10" s="247">
        <f t="shared" ref="P10:R14" si="0">+J10+M10</f>
        <v>480.80780000000004</v>
      </c>
      <c r="Q10" s="247">
        <f t="shared" si="0"/>
        <v>480.79169999999999</v>
      </c>
      <c r="R10" s="247">
        <f t="shared" si="0"/>
        <v>480.8175</v>
      </c>
    </row>
    <row r="11" spans="2:23">
      <c r="B11" s="231" t="s">
        <v>495</v>
      </c>
      <c r="C11" s="175" t="s">
        <v>504</v>
      </c>
      <c r="D11" s="431"/>
      <c r="E11" s="431"/>
      <c r="F11" s="431"/>
      <c r="G11" s="176" t="s">
        <v>492</v>
      </c>
      <c r="H11" s="176">
        <v>0.50800000000000001</v>
      </c>
      <c r="J11" s="247">
        <v>180.25470000000001</v>
      </c>
      <c r="K11" s="247">
        <v>180.245</v>
      </c>
      <c r="L11" s="247">
        <v>180.24789999999999</v>
      </c>
      <c r="M11" s="247">
        <v>300.53449999999998</v>
      </c>
      <c r="N11" s="247">
        <v>300.55189999999999</v>
      </c>
      <c r="O11" s="247">
        <v>300.54719999999998</v>
      </c>
      <c r="P11" s="247">
        <f t="shared" si="0"/>
        <v>480.78919999999999</v>
      </c>
      <c r="Q11" s="247">
        <f t="shared" si="0"/>
        <v>480.79689999999999</v>
      </c>
      <c r="R11" s="247">
        <f t="shared" si="0"/>
        <v>480.79509999999993</v>
      </c>
      <c r="T11" s="51" t="s">
        <v>8643</v>
      </c>
      <c r="U11" s="270"/>
      <c r="V11" s="229"/>
      <c r="W11" s="48"/>
    </row>
    <row r="12" spans="2:23">
      <c r="B12" s="231" t="s">
        <v>506</v>
      </c>
      <c r="C12" s="175" t="s">
        <v>515</v>
      </c>
      <c r="D12" s="431"/>
      <c r="E12" s="431"/>
      <c r="F12" s="431"/>
      <c r="G12" s="176" t="s">
        <v>492</v>
      </c>
      <c r="H12" s="176">
        <v>0.50800000000000001</v>
      </c>
      <c r="J12" s="247">
        <v>180.2458</v>
      </c>
      <c r="K12" s="247">
        <v>180.24870000000001</v>
      </c>
      <c r="L12" s="247">
        <v>180.2473</v>
      </c>
      <c r="M12" s="247">
        <v>300.55930000000001</v>
      </c>
      <c r="N12" s="247">
        <v>300.53980000000001</v>
      </c>
      <c r="O12" s="247">
        <v>300.56369999999998</v>
      </c>
      <c r="P12" s="247">
        <f t="shared" si="0"/>
        <v>480.80510000000004</v>
      </c>
      <c r="Q12" s="247">
        <f t="shared" si="0"/>
        <v>480.7885</v>
      </c>
      <c r="R12" s="247">
        <f t="shared" si="0"/>
        <v>480.81099999999998</v>
      </c>
      <c r="T12" s="227" t="s">
        <v>8649</v>
      </c>
      <c r="U12" s="228">
        <f>MAX(J10:L14)</f>
        <v>180.27</v>
      </c>
      <c r="V12" s="49"/>
      <c r="W12" s="49"/>
    </row>
    <row r="13" spans="2:23">
      <c r="B13" s="231" t="s">
        <v>517</v>
      </c>
      <c r="C13" s="175" t="s">
        <v>526</v>
      </c>
      <c r="D13" s="431"/>
      <c r="E13" s="431"/>
      <c r="F13" s="431"/>
      <c r="G13" s="176" t="s">
        <v>492</v>
      </c>
      <c r="H13" s="176">
        <v>0.50800000000000001</v>
      </c>
      <c r="J13" s="247">
        <v>180.26050000000001</v>
      </c>
      <c r="K13" s="247">
        <v>180.27</v>
      </c>
      <c r="L13" s="247">
        <v>180.24369999999999</v>
      </c>
      <c r="M13" s="247">
        <v>300.5471</v>
      </c>
      <c r="N13" s="247">
        <v>300.54680000000002</v>
      </c>
      <c r="O13" s="247">
        <v>300.55160000000001</v>
      </c>
      <c r="P13" s="247">
        <f t="shared" si="0"/>
        <v>480.80759999999998</v>
      </c>
      <c r="Q13" s="247">
        <f t="shared" si="0"/>
        <v>480.81680000000006</v>
      </c>
      <c r="R13" s="247">
        <f t="shared" si="0"/>
        <v>480.7953</v>
      </c>
      <c r="T13" s="227" t="s">
        <v>8650</v>
      </c>
      <c r="U13" s="228">
        <f>MIN(J10:L14)</f>
        <v>180.24369999999999</v>
      </c>
      <c r="V13" s="45" t="s">
        <v>8651</v>
      </c>
      <c r="W13" s="49"/>
    </row>
    <row r="14" spans="2:23">
      <c r="B14" s="231" t="s">
        <v>528</v>
      </c>
      <c r="C14" s="175" t="s">
        <v>537</v>
      </c>
      <c r="D14" s="431"/>
      <c r="E14" s="431"/>
      <c r="F14" s="431"/>
      <c r="G14" s="176" t="s">
        <v>492</v>
      </c>
      <c r="H14" s="176">
        <v>0.50800000000000001</v>
      </c>
      <c r="J14" s="247">
        <v>180.25829999999999</v>
      </c>
      <c r="K14" s="247">
        <v>180.244</v>
      </c>
      <c r="L14" s="247">
        <v>180.25630000000001</v>
      </c>
      <c r="M14" s="247">
        <v>300.53429999999997</v>
      </c>
      <c r="N14" s="247">
        <v>300.54129999999998</v>
      </c>
      <c r="O14" s="247">
        <v>300.55279999999999</v>
      </c>
      <c r="P14" s="247">
        <f t="shared" si="0"/>
        <v>480.79259999999999</v>
      </c>
      <c r="Q14" s="247">
        <f t="shared" si="0"/>
        <v>480.78530000000001</v>
      </c>
      <c r="R14" s="247">
        <f t="shared" si="0"/>
        <v>480.8091</v>
      </c>
      <c r="T14" s="227" t="s">
        <v>8652</v>
      </c>
      <c r="U14" s="228">
        <f>U12-U13</f>
        <v>2.6300000000020418E-2</v>
      </c>
      <c r="V14" s="49">
        <f>+H10</f>
        <v>0.50800000000000001</v>
      </c>
      <c r="W14" s="49"/>
    </row>
    <row r="15" spans="2:23">
      <c r="M15" s="51" t="s">
        <v>8653</v>
      </c>
      <c r="N15" s="263"/>
      <c r="O15" s="258"/>
      <c r="P15" s="51" t="s">
        <v>8645</v>
      </c>
      <c r="Q15" s="263"/>
      <c r="R15" s="258"/>
      <c r="V15" s="50" t="str">
        <f>IF(U14&gt;V14,"Wrong","OK")</f>
        <v>OK</v>
      </c>
      <c r="W15" s="50"/>
    </row>
    <row r="16" spans="2:23">
      <c r="M16" s="247">
        <v>50.944099999999999</v>
      </c>
      <c r="N16" s="247">
        <v>50.948500000000003</v>
      </c>
      <c r="O16" s="247">
        <v>50.952300000000001</v>
      </c>
      <c r="P16" s="247">
        <f t="shared" ref="P16:R20" si="1">+J10+M16</f>
        <v>231.20009999999999</v>
      </c>
      <c r="Q16" s="247">
        <f t="shared" si="1"/>
        <v>231.19659999999999</v>
      </c>
      <c r="R16" s="247">
        <f t="shared" si="1"/>
        <v>231.20320000000001</v>
      </c>
    </row>
    <row r="17" spans="13:22">
      <c r="M17" s="247">
        <v>50.9452</v>
      </c>
      <c r="N17" s="247">
        <v>50.950200000000002</v>
      </c>
      <c r="O17" s="247">
        <v>50.952800000000003</v>
      </c>
      <c r="P17" s="247">
        <f t="shared" si="1"/>
        <v>231.19990000000001</v>
      </c>
      <c r="Q17" s="247">
        <f t="shared" si="1"/>
        <v>231.1952</v>
      </c>
      <c r="R17" s="247">
        <f t="shared" si="1"/>
        <v>231.20069999999998</v>
      </c>
    </row>
    <row r="18" spans="13:22">
      <c r="M18" s="247">
        <v>50.9452</v>
      </c>
      <c r="N18" s="247">
        <v>50.946899999999999</v>
      </c>
      <c r="O18" s="247">
        <v>50.948</v>
      </c>
      <c r="P18" s="247">
        <f t="shared" si="1"/>
        <v>231.191</v>
      </c>
      <c r="Q18" s="247">
        <f t="shared" si="1"/>
        <v>231.19560000000001</v>
      </c>
      <c r="R18" s="247">
        <f t="shared" si="1"/>
        <v>231.1953</v>
      </c>
      <c r="T18" s="51" t="s">
        <v>8644</v>
      </c>
      <c r="U18" s="270"/>
    </row>
    <row r="19" spans="13:22">
      <c r="M19" s="247">
        <v>50.942300000000003</v>
      </c>
      <c r="N19" s="247">
        <v>50.946800000000003</v>
      </c>
      <c r="O19" s="247">
        <v>50.954799999999999</v>
      </c>
      <c r="P19" s="247">
        <f t="shared" si="1"/>
        <v>231.20280000000002</v>
      </c>
      <c r="Q19" s="247">
        <f t="shared" si="1"/>
        <v>231.21680000000001</v>
      </c>
      <c r="R19" s="247">
        <f t="shared" si="1"/>
        <v>231.1985</v>
      </c>
      <c r="T19" s="227" t="s">
        <v>8649</v>
      </c>
      <c r="U19" s="228">
        <f>MAX(M10:O14)</f>
        <v>300.56659999999999</v>
      </c>
      <c r="V19" s="49"/>
    </row>
    <row r="20" spans="13:22">
      <c r="M20" s="247">
        <v>50.953899999999997</v>
      </c>
      <c r="N20" s="247">
        <v>50.944600000000001</v>
      </c>
      <c r="O20" s="247">
        <v>50.950699999999998</v>
      </c>
      <c r="P20" s="247">
        <f t="shared" si="1"/>
        <v>231.2122</v>
      </c>
      <c r="Q20" s="247">
        <f t="shared" si="1"/>
        <v>231.18860000000001</v>
      </c>
      <c r="R20" s="247">
        <f t="shared" si="1"/>
        <v>231.20699999999999</v>
      </c>
      <c r="T20" s="227" t="s">
        <v>8650</v>
      </c>
      <c r="U20" s="228">
        <f>MIN(M10:O14)</f>
        <v>300.53429999999997</v>
      </c>
      <c r="V20" s="45" t="s">
        <v>8651</v>
      </c>
    </row>
    <row r="21" spans="13:22">
      <c r="T21" s="227" t="s">
        <v>8652</v>
      </c>
      <c r="U21" s="228">
        <f>U19-U20</f>
        <v>3.2300000000020646E-2</v>
      </c>
      <c r="V21" s="49">
        <f>+V14</f>
        <v>0.50800000000000001</v>
      </c>
    </row>
    <row r="22" spans="13:22">
      <c r="V22" s="50" t="str">
        <f>IF(U21&gt;V21,"Wrong","OK")</f>
        <v>OK</v>
      </c>
    </row>
    <row r="25" spans="13:22">
      <c r="T25" s="51" t="s">
        <v>8653</v>
      </c>
      <c r="U25" s="270"/>
    </row>
    <row r="26" spans="13:22">
      <c r="T26" s="227" t="s">
        <v>8649</v>
      </c>
      <c r="U26" s="228">
        <f>MAX(M16:O20)</f>
        <v>50.954799999999999</v>
      </c>
      <c r="V26" s="49"/>
    </row>
    <row r="27" spans="13:22">
      <c r="T27" s="227" t="s">
        <v>8650</v>
      </c>
      <c r="U27" s="228">
        <f>MIN(M16:O20)</f>
        <v>50.942300000000003</v>
      </c>
      <c r="V27" s="45" t="s">
        <v>8651</v>
      </c>
    </row>
    <row r="28" spans="13:22">
      <c r="T28" s="227" t="s">
        <v>8652</v>
      </c>
      <c r="U28" s="228">
        <f>U26-U27</f>
        <v>1.2499999999995737E-2</v>
      </c>
      <c r="V28" s="49">
        <f>+V21</f>
        <v>0.50800000000000001</v>
      </c>
    </row>
    <row r="29" spans="13:22">
      <c r="V29" s="50" t="str">
        <f>IF(U28&gt;V28,"Wrong","OK")</f>
        <v>OK</v>
      </c>
    </row>
  </sheetData>
  <phoneticPr fontId="17"/>
  <conditionalFormatting sqref="E10:E14 H10:H14">
    <cfRule type="expression" dxfId="333" priority="14" stopIfTrue="1">
      <formula>AND(D10&lt;&gt;"",E10="")</formula>
    </cfRule>
  </conditionalFormatting>
  <conditionalFormatting sqref="F10:F14">
    <cfRule type="expression" dxfId="332" priority="15" stopIfTrue="1">
      <formula>AND(D10&lt;&gt;"",F10="")</formula>
    </cfRule>
  </conditionalFormatting>
  <conditionalFormatting sqref="V19">
    <cfRule type="cellIs" dxfId="331" priority="4" stopIfTrue="1" operator="equal">
      <formula>"WRONG"</formula>
    </cfRule>
  </conditionalFormatting>
  <conditionalFormatting sqref="V21">
    <cfRule type="cellIs" dxfId="330" priority="5" stopIfTrue="1" operator="equal">
      <formula>"WRONG"</formula>
    </cfRule>
  </conditionalFormatting>
  <conditionalFormatting sqref="V22">
    <cfRule type="cellIs" dxfId="329" priority="6" stopIfTrue="1" operator="equal">
      <formula>"Wrong"</formula>
    </cfRule>
  </conditionalFormatting>
  <conditionalFormatting sqref="V26">
    <cfRule type="cellIs" dxfId="328" priority="1" stopIfTrue="1" operator="equal">
      <formula>"WRONG"</formula>
    </cfRule>
  </conditionalFormatting>
  <conditionalFormatting sqref="V28">
    <cfRule type="cellIs" dxfId="327" priority="2" stopIfTrue="1" operator="equal">
      <formula>"WRONG"</formula>
    </cfRule>
  </conditionalFormatting>
  <conditionalFormatting sqref="V29">
    <cfRule type="cellIs" dxfId="326" priority="3" stopIfTrue="1" operator="equal">
      <formula>"Wrong"</formula>
    </cfRule>
  </conditionalFormatting>
  <conditionalFormatting sqref="V11:W12">
    <cfRule type="cellIs" dxfId="325" priority="9" stopIfTrue="1" operator="equal">
      <formula>"WRONG"</formula>
    </cfRule>
  </conditionalFormatting>
  <conditionalFormatting sqref="V14:W14">
    <cfRule type="cellIs" dxfId="324" priority="10" stopIfTrue="1" operator="equal">
      <formula>"WRONG"</formula>
    </cfRule>
  </conditionalFormatting>
  <conditionalFormatting sqref="V15:W15">
    <cfRule type="cellIs" dxfId="323" priority="12" stopIfTrue="1" operator="equal">
      <formula>"Wrong"</formula>
    </cfRule>
  </conditionalFormatting>
  <conditionalFormatting sqref="W13">
    <cfRule type="cellIs" dxfId="322" priority="8" stopIfTrue="1" operator="equal">
      <formula>"WRONG"</formula>
    </cfRule>
  </conditionalFormatting>
  <dataValidations count="1">
    <dataValidation type="whole" operator="greaterThan" allowBlank="1" showInputMessage="1" showErrorMessage="1" sqref="H10:H14 E10:F14" xr:uid="{00000000-0002-0000-0600-000000000000}">
      <formula1>0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autoPict="0" r:id="rId5">
            <anchor moveWithCells="1" sizeWithCells="1">
              <from>
                <xdr:col>5</xdr:col>
                <xdr:colOff>200025</xdr:colOff>
                <xdr:row>25</xdr:row>
                <xdr:rowOff>47625</xdr:rowOff>
              </from>
              <to>
                <xdr:col>12</xdr:col>
                <xdr:colOff>476250</xdr:colOff>
                <xdr:row>45</xdr:row>
                <xdr:rowOff>57150</xdr:rowOff>
              </to>
            </anchor>
          </objectPr>
        </oleObject>
      </mc:Choice>
      <mc:Fallback>
        <oleObject progId="Visio.Drawing.15" shapeId="5121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/>
  <dimension ref="B1:AB49"/>
  <sheetViews>
    <sheetView zoomScale="70" zoomScaleNormal="70" workbookViewId="0">
      <selection activeCell="C2" sqref="C2"/>
    </sheetView>
  </sheetViews>
  <sheetFormatPr defaultColWidth="9" defaultRowHeight="14.25"/>
  <cols>
    <col min="1" max="2" width="9" style="45"/>
    <col min="3" max="3" width="13.7109375" style="45" bestFit="1" customWidth="1"/>
    <col min="4" max="4" width="7.85546875" style="45" bestFit="1" customWidth="1"/>
    <col min="5" max="5" width="9" style="45"/>
    <col min="6" max="6" width="9.140625" style="45" customWidth="1"/>
    <col min="7" max="7" width="12.140625" style="45" customWidth="1"/>
    <col min="8" max="8" width="9" style="45"/>
    <col min="9" max="9" width="9.42578125" style="45" customWidth="1"/>
    <col min="10" max="10" width="2.42578125" style="45" customWidth="1"/>
    <col min="11" max="16" width="10.85546875" style="45" bestFit="1" customWidth="1"/>
    <col min="17" max="19" width="10.7109375" style="45" customWidth="1"/>
    <col min="20" max="22" width="9.140625" style="45" bestFit="1" customWidth="1"/>
    <col min="23" max="23" width="9" style="45"/>
    <col min="24" max="24" width="7.7109375" style="45" bestFit="1" customWidth="1"/>
    <col min="25" max="26" width="9" style="45"/>
    <col min="27" max="27" width="10.85546875" style="45" bestFit="1" customWidth="1"/>
    <col min="28" max="28" width="10" style="45" bestFit="1" customWidth="1"/>
    <col min="29" max="16384" width="9" style="45"/>
  </cols>
  <sheetData>
    <row r="1" spans="2:28" ht="23.25">
      <c r="B1" s="259" t="s">
        <v>9</v>
      </c>
      <c r="T1" s="46"/>
      <c r="AA1" s="46">
        <v>43481</v>
      </c>
    </row>
    <row r="2" spans="2:28" ht="18">
      <c r="C2" s="285" t="s">
        <v>8654</v>
      </c>
      <c r="D2" s="285"/>
    </row>
    <row r="5" spans="2:28">
      <c r="T5" s="289" t="s">
        <v>8655</v>
      </c>
      <c r="U5" s="408">
        <f>MAX(T10:V49)</f>
        <v>5.8999999999969077E-3</v>
      </c>
      <c r="V5" s="289" t="s">
        <v>8656</v>
      </c>
    </row>
    <row r="6" spans="2:28">
      <c r="T6" s="289" t="s">
        <v>8651</v>
      </c>
      <c r="U6" s="406">
        <f>+F10</f>
        <v>5.0799999999999998E-2</v>
      </c>
      <c r="V6" s="407" t="str">
        <f>IF(U5&gt;U6,"Wrong","OK")</f>
        <v>OK</v>
      </c>
    </row>
    <row r="8" spans="2:28">
      <c r="K8" s="288" t="s">
        <v>8657</v>
      </c>
      <c r="L8" s="295"/>
      <c r="M8" s="296"/>
      <c r="N8" s="287" t="s">
        <v>8658</v>
      </c>
      <c r="O8" s="297"/>
      <c r="P8" s="298"/>
      <c r="Q8" s="51" t="s">
        <v>8645</v>
      </c>
      <c r="R8" s="263"/>
      <c r="S8" s="258"/>
      <c r="T8" s="290" t="s">
        <v>8659</v>
      </c>
      <c r="U8" s="291"/>
      <c r="V8" s="292"/>
    </row>
    <row r="9" spans="2:28" ht="75.75" thickBot="1">
      <c r="B9" s="252" t="s">
        <v>26</v>
      </c>
      <c r="C9" s="253" t="s">
        <v>27</v>
      </c>
      <c r="D9" s="383" t="s">
        <v>39</v>
      </c>
      <c r="E9" s="254" t="s">
        <v>40</v>
      </c>
      <c r="F9" s="254" t="s">
        <v>41</v>
      </c>
      <c r="G9" s="254" t="s">
        <v>42</v>
      </c>
      <c r="H9" s="255" t="s">
        <v>43</v>
      </c>
      <c r="I9" s="255" t="s">
        <v>44</v>
      </c>
      <c r="K9" s="384" t="s">
        <v>8646</v>
      </c>
      <c r="L9" s="385" t="s">
        <v>8647</v>
      </c>
      <c r="M9" s="386" t="s">
        <v>8648</v>
      </c>
      <c r="N9" s="387" t="s">
        <v>8646</v>
      </c>
      <c r="O9" s="388" t="s">
        <v>8647</v>
      </c>
      <c r="P9" s="389" t="s">
        <v>8648</v>
      </c>
      <c r="Q9" s="269" t="s">
        <v>8646</v>
      </c>
      <c r="R9" s="60" t="s">
        <v>8647</v>
      </c>
      <c r="S9" s="270" t="s">
        <v>8648</v>
      </c>
      <c r="T9" s="390" t="s">
        <v>8646</v>
      </c>
      <c r="U9" s="391" t="s">
        <v>8647</v>
      </c>
      <c r="V9" s="392" t="s">
        <v>8648</v>
      </c>
      <c r="X9" s="97" t="s">
        <v>8660</v>
      </c>
    </row>
    <row r="10" spans="2:28">
      <c r="B10" s="355" t="s">
        <v>557</v>
      </c>
      <c r="C10" s="356" t="s">
        <v>561</v>
      </c>
      <c r="D10" s="357">
        <v>50.8</v>
      </c>
      <c r="E10" s="358" t="s">
        <v>562</v>
      </c>
      <c r="F10" s="358">
        <v>5.0799999999999998E-2</v>
      </c>
      <c r="G10" s="359">
        <v>100</v>
      </c>
      <c r="H10" s="360" t="s">
        <v>563</v>
      </c>
      <c r="I10" s="360">
        <v>0.254</v>
      </c>
      <c r="J10" s="361"/>
      <c r="K10" s="362">
        <v>238.1172</v>
      </c>
      <c r="L10" s="362">
        <v>238.07050000000001</v>
      </c>
      <c r="M10" s="362">
        <v>238.07339999999999</v>
      </c>
      <c r="N10" s="363"/>
      <c r="O10" s="363"/>
      <c r="P10" s="363"/>
      <c r="Q10" s="364">
        <f>+K10+N10</f>
        <v>238.1172</v>
      </c>
      <c r="R10" s="364">
        <f>+L10+O10</f>
        <v>238.07050000000001</v>
      </c>
      <c r="S10" s="364">
        <f>+M10+P10</f>
        <v>238.07339999999999</v>
      </c>
      <c r="T10" s="365">
        <f>ABS(Q10-Q11)</f>
        <v>1.90000000000623E-3</v>
      </c>
      <c r="U10" s="365">
        <f>ABS(R10-R11)</f>
        <v>2.299999999991087E-3</v>
      </c>
      <c r="V10" s="366">
        <f>ABS(S10-S11)</f>
        <v>1.8000000000029104E-3</v>
      </c>
      <c r="Z10" s="51" t="str">
        <f>+H10</f>
        <v>M02</v>
      </c>
      <c r="AA10" s="270"/>
      <c r="AB10" s="229"/>
    </row>
    <row r="11" spans="2:28">
      <c r="B11" s="367" t="s">
        <v>566</v>
      </c>
      <c r="C11" s="237" t="s">
        <v>570</v>
      </c>
      <c r="D11" s="300">
        <v>50.8</v>
      </c>
      <c r="E11" s="232" t="s">
        <v>562</v>
      </c>
      <c r="F11" s="232">
        <v>5.0799999999999998E-2</v>
      </c>
      <c r="G11" s="238">
        <v>100</v>
      </c>
      <c r="H11" s="239" t="s">
        <v>563</v>
      </c>
      <c r="I11" s="239">
        <v>0.254</v>
      </c>
      <c r="K11" s="301">
        <v>238.1191</v>
      </c>
      <c r="L11" s="301">
        <v>238.0728</v>
      </c>
      <c r="M11" s="301">
        <v>238.0752</v>
      </c>
      <c r="N11" s="368"/>
      <c r="O11" s="368"/>
      <c r="P11" s="368"/>
      <c r="Q11" s="247">
        <f t="shared" ref="Q11:Q49" si="0">+K11+N11</f>
        <v>238.1191</v>
      </c>
      <c r="R11" s="247">
        <f t="shared" ref="R11:R49" si="1">+L11+O11</f>
        <v>238.0728</v>
      </c>
      <c r="S11" s="247">
        <f t="shared" ref="S11:S49" si="2">+M11+P11</f>
        <v>238.0752</v>
      </c>
      <c r="T11" s="294"/>
      <c r="U11" s="294"/>
      <c r="V11" s="369"/>
      <c r="Z11" s="227" t="s">
        <v>8649</v>
      </c>
      <c r="AA11" s="228">
        <f>MAX(Q10:S19)</f>
        <v>238.1191</v>
      </c>
      <c r="AB11" s="49"/>
    </row>
    <row r="12" spans="2:28">
      <c r="B12" s="367" t="s">
        <v>572</v>
      </c>
      <c r="C12" s="237" t="s">
        <v>579</v>
      </c>
      <c r="D12" s="300">
        <v>50.8</v>
      </c>
      <c r="E12" s="232" t="s">
        <v>580</v>
      </c>
      <c r="F12" s="232">
        <v>5.0799999999999998E-2</v>
      </c>
      <c r="G12" s="238">
        <v>100</v>
      </c>
      <c r="H12" s="239" t="s">
        <v>563</v>
      </c>
      <c r="I12" s="239">
        <v>0.254</v>
      </c>
      <c r="K12" s="302">
        <v>26.3476</v>
      </c>
      <c r="L12" s="302">
        <v>26.344799999999999</v>
      </c>
      <c r="M12" s="302">
        <v>26.350300000000001</v>
      </c>
      <c r="N12" s="303">
        <v>211.74189999999999</v>
      </c>
      <c r="O12" s="303">
        <v>211.7474</v>
      </c>
      <c r="P12" s="303">
        <v>211.7654</v>
      </c>
      <c r="Q12" s="247">
        <f t="shared" si="0"/>
        <v>238.08949999999999</v>
      </c>
      <c r="R12" s="247">
        <f t="shared" si="1"/>
        <v>238.09219999999999</v>
      </c>
      <c r="S12" s="247">
        <f t="shared" si="2"/>
        <v>238.1157</v>
      </c>
      <c r="T12" s="293">
        <f>ABS(Q12-Q13)</f>
        <v>1.0000000000331966E-4</v>
      </c>
      <c r="U12" s="293">
        <f>ABS(R12-R13)</f>
        <v>3.1999999999925421E-3</v>
      </c>
      <c r="V12" s="370">
        <f>ABS(S12-S13)</f>
        <v>3.0999999999892225E-3</v>
      </c>
      <c r="X12" s="304" t="str">
        <f>IF(K12&lt;D12,"OK","NG")</f>
        <v>OK</v>
      </c>
      <c r="Z12" s="227" t="s">
        <v>8650</v>
      </c>
      <c r="AA12" s="228">
        <f>MIN(Q10:S19)</f>
        <v>238.07050000000001</v>
      </c>
      <c r="AB12" s="45" t="s">
        <v>8651</v>
      </c>
    </row>
    <row r="13" spans="2:28">
      <c r="B13" s="367" t="s">
        <v>610</v>
      </c>
      <c r="C13" s="237" t="s">
        <v>616</v>
      </c>
      <c r="D13" s="300">
        <v>50.8</v>
      </c>
      <c r="E13" s="232" t="s">
        <v>580</v>
      </c>
      <c r="F13" s="232">
        <v>5.0799999999999998E-2</v>
      </c>
      <c r="G13" s="238">
        <v>100</v>
      </c>
      <c r="H13" s="239" t="s">
        <v>563</v>
      </c>
      <c r="I13" s="239">
        <v>0.254</v>
      </c>
      <c r="K13" s="302">
        <v>26.350300000000001</v>
      </c>
      <c r="L13" s="302">
        <v>26.3475</v>
      </c>
      <c r="M13" s="302">
        <v>26.346900000000002</v>
      </c>
      <c r="N13" s="303">
        <v>211.73929999999999</v>
      </c>
      <c r="O13" s="303">
        <v>211.74789999999999</v>
      </c>
      <c r="P13" s="303">
        <v>211.76570000000001</v>
      </c>
      <c r="Q13" s="247">
        <f t="shared" si="0"/>
        <v>238.08959999999999</v>
      </c>
      <c r="R13" s="247">
        <f t="shared" si="1"/>
        <v>238.09539999999998</v>
      </c>
      <c r="S13" s="247">
        <f t="shared" si="2"/>
        <v>238.11260000000001</v>
      </c>
      <c r="T13" s="294"/>
      <c r="U13" s="294"/>
      <c r="V13" s="369"/>
      <c r="X13" s="304" t="str">
        <f>IF(K13&lt;D13,"OK","NG")</f>
        <v>OK</v>
      </c>
      <c r="Z13" s="227" t="s">
        <v>8652</v>
      </c>
      <c r="AA13" s="228">
        <f>AA11-AA12</f>
        <v>4.8599999999993315E-2</v>
      </c>
      <c r="AB13" s="49">
        <f>+I10</f>
        <v>0.254</v>
      </c>
    </row>
    <row r="14" spans="2:28">
      <c r="B14" s="367" t="s">
        <v>582</v>
      </c>
      <c r="C14" s="237" t="s">
        <v>589</v>
      </c>
      <c r="D14" s="300">
        <v>50.8</v>
      </c>
      <c r="E14" s="232" t="s">
        <v>590</v>
      </c>
      <c r="F14" s="232">
        <v>5.0799999999999998E-2</v>
      </c>
      <c r="G14" s="238">
        <v>100</v>
      </c>
      <c r="H14" s="239" t="s">
        <v>563</v>
      </c>
      <c r="I14" s="239">
        <v>0.254</v>
      </c>
      <c r="K14" s="302">
        <v>26.354199999999999</v>
      </c>
      <c r="L14" s="302">
        <v>26.354199999999999</v>
      </c>
      <c r="M14" s="302">
        <v>26.353200000000001</v>
      </c>
      <c r="N14" s="303">
        <v>211.75040000000001</v>
      </c>
      <c r="O14" s="303">
        <v>211.75739999999999</v>
      </c>
      <c r="P14" s="303">
        <v>211.75139999999999</v>
      </c>
      <c r="Q14" s="247">
        <f t="shared" si="0"/>
        <v>238.1046</v>
      </c>
      <c r="R14" s="247">
        <f t="shared" si="1"/>
        <v>238.11159999999998</v>
      </c>
      <c r="S14" s="247">
        <f t="shared" si="2"/>
        <v>238.1046</v>
      </c>
      <c r="T14" s="293">
        <f>ABS(Q14-Q15)</f>
        <v>7.9999999999813554E-4</v>
      </c>
      <c r="U14" s="293">
        <f>ABS(R14-R15)</f>
        <v>2.0000000003506102E-4</v>
      </c>
      <c r="V14" s="370">
        <f>ABS(S14-S15)</f>
        <v>2.9999999998153726E-4</v>
      </c>
      <c r="X14" s="304" t="str">
        <f t="shared" ref="X14:X19" si="3">IF(K14&lt;D14,"OK","NG")</f>
        <v>OK</v>
      </c>
      <c r="AB14" s="50" t="str">
        <f>IF(AA13&gt;AB13,"Wrong","OK")</f>
        <v>OK</v>
      </c>
    </row>
    <row r="15" spans="2:28">
      <c r="B15" s="367" t="s">
        <v>618</v>
      </c>
      <c r="C15" s="237" t="s">
        <v>624</v>
      </c>
      <c r="D15" s="300">
        <v>50.8</v>
      </c>
      <c r="E15" s="232" t="s">
        <v>590</v>
      </c>
      <c r="F15" s="232">
        <v>5.0799999999999998E-2</v>
      </c>
      <c r="G15" s="238">
        <v>100</v>
      </c>
      <c r="H15" s="239" t="s">
        <v>563</v>
      </c>
      <c r="I15" s="239">
        <v>0.254</v>
      </c>
      <c r="K15" s="302">
        <v>26.354600000000001</v>
      </c>
      <c r="L15" s="302">
        <v>26.354600000000001</v>
      </c>
      <c r="M15" s="302">
        <v>26.3536</v>
      </c>
      <c r="N15" s="303">
        <v>211.7492</v>
      </c>
      <c r="O15" s="303">
        <v>211.75720000000001</v>
      </c>
      <c r="P15" s="303">
        <v>211.75129999999999</v>
      </c>
      <c r="Q15" s="247">
        <f t="shared" si="0"/>
        <v>238.10380000000001</v>
      </c>
      <c r="R15" s="247">
        <f t="shared" si="1"/>
        <v>238.11180000000002</v>
      </c>
      <c r="S15" s="247">
        <f t="shared" si="2"/>
        <v>238.10489999999999</v>
      </c>
      <c r="T15" s="294"/>
      <c r="U15" s="294"/>
      <c r="V15" s="369"/>
      <c r="X15" s="304" t="str">
        <f t="shared" si="3"/>
        <v>OK</v>
      </c>
    </row>
    <row r="16" spans="2:28">
      <c r="B16" s="367" t="s">
        <v>592</v>
      </c>
      <c r="C16" s="237" t="s">
        <v>598</v>
      </c>
      <c r="D16" s="300">
        <v>50.8</v>
      </c>
      <c r="E16" s="232" t="s">
        <v>599</v>
      </c>
      <c r="F16" s="232">
        <v>5.0799999999999998E-2</v>
      </c>
      <c r="G16" s="238">
        <v>100</v>
      </c>
      <c r="H16" s="239" t="s">
        <v>563</v>
      </c>
      <c r="I16" s="239">
        <v>0.254</v>
      </c>
      <c r="K16" s="302">
        <v>26.348099999999999</v>
      </c>
      <c r="L16" s="302">
        <v>26.3428</v>
      </c>
      <c r="M16" s="302">
        <v>26.340900000000001</v>
      </c>
      <c r="N16" s="303">
        <v>211.738</v>
      </c>
      <c r="O16" s="303">
        <v>211.75749999999999</v>
      </c>
      <c r="P16" s="303">
        <v>211.7433</v>
      </c>
      <c r="Q16" s="247">
        <f t="shared" si="0"/>
        <v>238.08609999999999</v>
      </c>
      <c r="R16" s="247">
        <f t="shared" si="1"/>
        <v>238.1003</v>
      </c>
      <c r="S16" s="247">
        <f t="shared" si="2"/>
        <v>238.08420000000001</v>
      </c>
      <c r="T16" s="293">
        <f>ABS(Q16-Q17)</f>
        <v>3.9000000000157797E-3</v>
      </c>
      <c r="U16" s="293">
        <f>ABS(R16-R17)</f>
        <v>1.3999999999896318E-3</v>
      </c>
      <c r="V16" s="370">
        <f>ABS(S16-S17)</f>
        <v>4.0000000001327862E-4</v>
      </c>
      <c r="X16" s="304" t="str">
        <f t="shared" si="3"/>
        <v>OK</v>
      </c>
    </row>
    <row r="17" spans="2:28">
      <c r="B17" s="367" t="s">
        <v>626</v>
      </c>
      <c r="C17" s="237" t="s">
        <v>632</v>
      </c>
      <c r="D17" s="300">
        <v>50.8</v>
      </c>
      <c r="E17" s="232" t="s">
        <v>599</v>
      </c>
      <c r="F17" s="232">
        <v>5.0799999999999998E-2</v>
      </c>
      <c r="G17" s="238">
        <v>100</v>
      </c>
      <c r="H17" s="239" t="s">
        <v>563</v>
      </c>
      <c r="I17" s="239">
        <v>0.254</v>
      </c>
      <c r="K17" s="302">
        <v>26.3508</v>
      </c>
      <c r="L17" s="302">
        <v>26.345500000000001</v>
      </c>
      <c r="M17" s="302">
        <v>26.343599999999999</v>
      </c>
      <c r="N17" s="303">
        <v>211.73920000000001</v>
      </c>
      <c r="O17" s="303">
        <v>211.75620000000001</v>
      </c>
      <c r="P17" s="303">
        <v>211.74019999999999</v>
      </c>
      <c r="Q17" s="247">
        <f t="shared" si="0"/>
        <v>238.09</v>
      </c>
      <c r="R17" s="247">
        <f t="shared" si="1"/>
        <v>238.10169999999999</v>
      </c>
      <c r="S17" s="247">
        <f t="shared" si="2"/>
        <v>238.0838</v>
      </c>
      <c r="T17" s="294"/>
      <c r="U17" s="294"/>
      <c r="V17" s="369"/>
      <c r="X17" s="304" t="str">
        <f t="shared" si="3"/>
        <v>OK</v>
      </c>
    </row>
    <row r="18" spans="2:28">
      <c r="B18" s="367" t="s">
        <v>601</v>
      </c>
      <c r="C18" s="237" t="s">
        <v>607</v>
      </c>
      <c r="D18" s="300">
        <v>50.8</v>
      </c>
      <c r="E18" s="232" t="s">
        <v>608</v>
      </c>
      <c r="F18" s="232">
        <v>5.0799999999999998E-2</v>
      </c>
      <c r="G18" s="238">
        <v>100</v>
      </c>
      <c r="H18" s="239" t="s">
        <v>563</v>
      </c>
      <c r="I18" s="239">
        <v>0.254</v>
      </c>
      <c r="K18" s="302">
        <v>26.353100000000001</v>
      </c>
      <c r="L18" s="302">
        <v>26.353100000000001</v>
      </c>
      <c r="M18" s="302">
        <v>26.345800000000001</v>
      </c>
      <c r="N18" s="303">
        <v>211.75290000000001</v>
      </c>
      <c r="O18" s="303">
        <v>211.74350000000001</v>
      </c>
      <c r="P18" s="303">
        <v>211.7577</v>
      </c>
      <c r="Q18" s="247">
        <f t="shared" si="0"/>
        <v>238.10600000000002</v>
      </c>
      <c r="R18" s="247">
        <f t="shared" si="1"/>
        <v>238.09660000000002</v>
      </c>
      <c r="S18" s="247">
        <f t="shared" si="2"/>
        <v>238.1035</v>
      </c>
      <c r="T18" s="293">
        <f>ABS(Q18-Q19)</f>
        <v>3.6000000000342425E-3</v>
      </c>
      <c r="U18" s="293">
        <f>ABS(R18-R19)</f>
        <v>5.9999999996307452E-4</v>
      </c>
      <c r="V18" s="370">
        <f>ABS(S18-S19)</f>
        <v>2.9999999999859028E-3</v>
      </c>
      <c r="X18" s="304" t="str">
        <f t="shared" si="3"/>
        <v>OK</v>
      </c>
    </row>
    <row r="19" spans="2:28" ht="15" thickBot="1">
      <c r="B19" s="397" t="s">
        <v>634</v>
      </c>
      <c r="C19" s="339" t="s">
        <v>640</v>
      </c>
      <c r="D19" s="340">
        <v>50.8</v>
      </c>
      <c r="E19" s="341" t="s">
        <v>608</v>
      </c>
      <c r="F19" s="341">
        <v>5.0799999999999998E-2</v>
      </c>
      <c r="G19" s="342">
        <v>100</v>
      </c>
      <c r="H19" s="343" t="s">
        <v>563</v>
      </c>
      <c r="I19" s="343">
        <v>0.254</v>
      </c>
      <c r="K19" s="344">
        <v>26.351600000000001</v>
      </c>
      <c r="L19" s="344">
        <v>26.351600000000001</v>
      </c>
      <c r="M19" s="344">
        <v>26.3444</v>
      </c>
      <c r="N19" s="345">
        <v>211.7508</v>
      </c>
      <c r="O19" s="345">
        <v>211.7456</v>
      </c>
      <c r="P19" s="345">
        <v>211.7561</v>
      </c>
      <c r="Q19" s="346">
        <f t="shared" si="0"/>
        <v>238.10239999999999</v>
      </c>
      <c r="R19" s="346">
        <f t="shared" si="1"/>
        <v>238.09719999999999</v>
      </c>
      <c r="S19" s="346">
        <f t="shared" si="2"/>
        <v>238.10050000000001</v>
      </c>
      <c r="T19" s="347"/>
      <c r="U19" s="347"/>
      <c r="V19" s="398"/>
      <c r="X19" s="304" t="str">
        <f t="shared" si="3"/>
        <v>OK</v>
      </c>
    </row>
    <row r="20" spans="2:28">
      <c r="B20" s="355" t="s">
        <v>642</v>
      </c>
      <c r="C20" s="356" t="s">
        <v>646</v>
      </c>
      <c r="D20" s="357">
        <v>50.8</v>
      </c>
      <c r="E20" s="358" t="s">
        <v>647</v>
      </c>
      <c r="F20" s="358">
        <v>5.0799999999999998E-2</v>
      </c>
      <c r="G20" s="359">
        <v>100</v>
      </c>
      <c r="H20" s="360" t="s">
        <v>648</v>
      </c>
      <c r="I20" s="360">
        <v>0.254</v>
      </c>
      <c r="J20" s="361"/>
      <c r="K20" s="362">
        <v>262.71699999999998</v>
      </c>
      <c r="L20" s="362">
        <v>262.65410000000003</v>
      </c>
      <c r="M20" s="362">
        <v>262.75069999999999</v>
      </c>
      <c r="N20" s="363"/>
      <c r="O20" s="363"/>
      <c r="P20" s="363"/>
      <c r="Q20" s="364">
        <f t="shared" si="0"/>
        <v>262.71699999999998</v>
      </c>
      <c r="R20" s="364">
        <f t="shared" si="1"/>
        <v>262.65410000000003</v>
      </c>
      <c r="S20" s="364">
        <f t="shared" si="2"/>
        <v>262.75069999999999</v>
      </c>
      <c r="T20" s="365">
        <f>ABS(Q20-Q21)</f>
        <v>1.8999999999778083E-3</v>
      </c>
      <c r="U20" s="365">
        <f>ABS(R20-R21)</f>
        <v>3.0999999999608008E-3</v>
      </c>
      <c r="V20" s="366">
        <f>ABS(S20-S21)</f>
        <v>4.0000000001327862E-4</v>
      </c>
      <c r="Z20" s="51" t="str">
        <f>+H20</f>
        <v>M03</v>
      </c>
      <c r="AA20" s="270"/>
      <c r="AB20" s="229"/>
    </row>
    <row r="21" spans="2:28">
      <c r="B21" s="367" t="s">
        <v>650</v>
      </c>
      <c r="C21" s="237" t="s">
        <v>654</v>
      </c>
      <c r="D21" s="300">
        <v>50.8</v>
      </c>
      <c r="E21" s="232" t="s">
        <v>647</v>
      </c>
      <c r="F21" s="232">
        <v>5.0799999999999998E-2</v>
      </c>
      <c r="G21" s="238">
        <v>100</v>
      </c>
      <c r="H21" s="239" t="s">
        <v>648</v>
      </c>
      <c r="I21" s="239">
        <v>0.254</v>
      </c>
      <c r="K21" s="301">
        <v>262.71510000000001</v>
      </c>
      <c r="L21" s="301">
        <v>262.65719999999999</v>
      </c>
      <c r="M21" s="301">
        <v>262.75110000000001</v>
      </c>
      <c r="N21" s="368"/>
      <c r="O21" s="368"/>
      <c r="P21" s="368"/>
      <c r="Q21" s="247">
        <f t="shared" si="0"/>
        <v>262.71510000000001</v>
      </c>
      <c r="R21" s="247">
        <f t="shared" si="1"/>
        <v>262.65719999999999</v>
      </c>
      <c r="S21" s="247">
        <f t="shared" si="2"/>
        <v>262.75110000000001</v>
      </c>
      <c r="T21" s="294"/>
      <c r="U21" s="294"/>
      <c r="V21" s="369"/>
      <c r="Z21" s="227" t="s">
        <v>8649</v>
      </c>
      <c r="AA21" s="228">
        <f>MAX(Q20:S29)</f>
        <v>262.75110000000001</v>
      </c>
      <c r="AB21" s="49"/>
    </row>
    <row r="22" spans="2:28">
      <c r="B22" s="367" t="s">
        <v>656</v>
      </c>
      <c r="C22" s="237" t="s">
        <v>662</v>
      </c>
      <c r="D22" s="300">
        <v>50.8</v>
      </c>
      <c r="E22" s="232" t="s">
        <v>663</v>
      </c>
      <c r="F22" s="232">
        <v>5.0799999999999998E-2</v>
      </c>
      <c r="G22" s="238">
        <v>100</v>
      </c>
      <c r="H22" s="239" t="s">
        <v>648</v>
      </c>
      <c r="I22" s="239">
        <v>0.254</v>
      </c>
      <c r="K22" s="302">
        <v>23.947900000000001</v>
      </c>
      <c r="L22" s="302">
        <v>23.950199999999999</v>
      </c>
      <c r="M22" s="302">
        <v>23.9481</v>
      </c>
      <c r="N22" s="303">
        <v>238.7372</v>
      </c>
      <c r="O22" s="303">
        <v>238.71530000000001</v>
      </c>
      <c r="P22" s="303">
        <v>238.74930000000001</v>
      </c>
      <c r="Q22" s="247">
        <f t="shared" si="0"/>
        <v>262.68509999999998</v>
      </c>
      <c r="R22" s="247">
        <f t="shared" si="1"/>
        <v>262.66550000000001</v>
      </c>
      <c r="S22" s="247">
        <f t="shared" si="2"/>
        <v>262.69740000000002</v>
      </c>
      <c r="T22" s="293">
        <f>ABS(Q22-Q23)</f>
        <v>3.6000000000058208E-3</v>
      </c>
      <c r="U22" s="293">
        <f>ABS(R22-R23)</f>
        <v>3.6000000000058208E-3</v>
      </c>
      <c r="V22" s="370">
        <f>ABS(S22-S23)</f>
        <v>4.5999999999821739E-3</v>
      </c>
      <c r="X22" s="304" t="str">
        <f>IF(K22&lt;D22,"OK","NG")</f>
        <v>OK</v>
      </c>
      <c r="Z22" s="227" t="s">
        <v>8650</v>
      </c>
      <c r="AA22" s="228">
        <f>MIN(Q20:S29)</f>
        <v>262.65410000000003</v>
      </c>
      <c r="AB22" s="45" t="s">
        <v>8651</v>
      </c>
    </row>
    <row r="23" spans="2:28">
      <c r="B23" s="367" t="s">
        <v>692</v>
      </c>
      <c r="C23" s="237" t="s">
        <v>698</v>
      </c>
      <c r="D23" s="300">
        <v>50.8</v>
      </c>
      <c r="E23" s="232" t="s">
        <v>663</v>
      </c>
      <c r="F23" s="232">
        <v>5.0799999999999998E-2</v>
      </c>
      <c r="G23" s="238">
        <v>100</v>
      </c>
      <c r="H23" s="239" t="s">
        <v>648</v>
      </c>
      <c r="I23" s="239">
        <v>0.254</v>
      </c>
      <c r="K23" s="302">
        <v>23.951899999999998</v>
      </c>
      <c r="L23" s="302">
        <v>23.9542</v>
      </c>
      <c r="M23" s="302">
        <v>23.952100000000002</v>
      </c>
      <c r="N23" s="303">
        <v>238.73679999999999</v>
      </c>
      <c r="O23" s="303">
        <v>238.7149</v>
      </c>
      <c r="P23" s="303">
        <v>238.7499</v>
      </c>
      <c r="Q23" s="247">
        <f t="shared" si="0"/>
        <v>262.68869999999998</v>
      </c>
      <c r="R23" s="247">
        <f t="shared" si="1"/>
        <v>262.66910000000001</v>
      </c>
      <c r="S23" s="247">
        <f t="shared" si="2"/>
        <v>262.702</v>
      </c>
      <c r="T23" s="294"/>
      <c r="U23" s="294"/>
      <c r="V23" s="369"/>
      <c r="X23" s="304" t="str">
        <f>IF(K23&lt;D23,"OK","NG")</f>
        <v>OK</v>
      </c>
      <c r="Z23" s="227" t="s">
        <v>8652</v>
      </c>
      <c r="AA23" s="228">
        <f>AA21-AA22</f>
        <v>9.6999999999979991E-2</v>
      </c>
      <c r="AB23" s="49">
        <f>+I20</f>
        <v>0.254</v>
      </c>
    </row>
    <row r="24" spans="2:28">
      <c r="B24" s="367" t="s">
        <v>665</v>
      </c>
      <c r="C24" s="237" t="s">
        <v>671</v>
      </c>
      <c r="D24" s="300">
        <v>50.8</v>
      </c>
      <c r="E24" s="232" t="s">
        <v>672</v>
      </c>
      <c r="F24" s="232">
        <v>5.0799999999999998E-2</v>
      </c>
      <c r="G24" s="238">
        <v>100</v>
      </c>
      <c r="H24" s="239" t="s">
        <v>648</v>
      </c>
      <c r="I24" s="239">
        <v>0.254</v>
      </c>
      <c r="K24" s="302">
        <v>23.955100000000002</v>
      </c>
      <c r="L24" s="302">
        <v>23.955500000000001</v>
      </c>
      <c r="M24" s="302">
        <v>23.946300000000001</v>
      </c>
      <c r="N24" s="303">
        <v>238.74930000000001</v>
      </c>
      <c r="O24" s="303">
        <v>238.75370000000001</v>
      </c>
      <c r="P24" s="303">
        <v>238.7474</v>
      </c>
      <c r="Q24" s="247">
        <f t="shared" si="0"/>
        <v>262.70440000000002</v>
      </c>
      <c r="R24" s="247">
        <f t="shared" si="1"/>
        <v>262.70920000000001</v>
      </c>
      <c r="S24" s="247">
        <f t="shared" si="2"/>
        <v>262.69369999999998</v>
      </c>
      <c r="T24" s="293">
        <f>ABS(Q24-Q25)</f>
        <v>4.7999999999888132E-3</v>
      </c>
      <c r="U24" s="293">
        <f>ABS(R24-R25)</f>
        <v>5.8999999999969077E-3</v>
      </c>
      <c r="V24" s="370">
        <f>ABS(S24-S25)</f>
        <v>1.1000000000080945E-3</v>
      </c>
      <c r="X24" s="304" t="str">
        <f t="shared" ref="X24:X29" si="4">IF(K24&lt;D24,"OK","NG")</f>
        <v>OK</v>
      </c>
      <c r="AB24" s="50" t="str">
        <f>IF(AA23&gt;AB23,"Wrong","OK")</f>
        <v>OK</v>
      </c>
    </row>
    <row r="25" spans="2:28">
      <c r="B25" s="367" t="s">
        <v>700</v>
      </c>
      <c r="C25" s="237" t="s">
        <v>706</v>
      </c>
      <c r="D25" s="300">
        <v>50.8</v>
      </c>
      <c r="E25" s="232" t="s">
        <v>672</v>
      </c>
      <c r="F25" s="232">
        <v>5.0799999999999998E-2</v>
      </c>
      <c r="G25" s="238">
        <v>100</v>
      </c>
      <c r="H25" s="239" t="s">
        <v>648</v>
      </c>
      <c r="I25" s="239">
        <v>0.254</v>
      </c>
      <c r="K25" s="302">
        <v>23.957699999999999</v>
      </c>
      <c r="L25" s="302">
        <v>23.957699999999999</v>
      </c>
      <c r="M25" s="302">
        <v>23.948499999999999</v>
      </c>
      <c r="N25" s="303">
        <v>238.75149999999999</v>
      </c>
      <c r="O25" s="303">
        <v>238.75739999999999</v>
      </c>
      <c r="P25" s="303">
        <v>238.74629999999999</v>
      </c>
      <c r="Q25" s="247">
        <f t="shared" si="0"/>
        <v>262.70920000000001</v>
      </c>
      <c r="R25" s="247">
        <f t="shared" si="1"/>
        <v>262.71510000000001</v>
      </c>
      <c r="S25" s="247">
        <f t="shared" si="2"/>
        <v>262.69479999999999</v>
      </c>
      <c r="T25" s="294"/>
      <c r="U25" s="294"/>
      <c r="V25" s="369"/>
      <c r="X25" s="304" t="str">
        <f t="shared" si="4"/>
        <v>OK</v>
      </c>
    </row>
    <row r="26" spans="2:28">
      <c r="B26" s="367" t="s">
        <v>674</v>
      </c>
      <c r="C26" s="237" t="s">
        <v>680</v>
      </c>
      <c r="D26" s="300">
        <v>50.8</v>
      </c>
      <c r="E26" s="232" t="s">
        <v>681</v>
      </c>
      <c r="F26" s="232">
        <v>5.0799999999999998E-2</v>
      </c>
      <c r="G26" s="238">
        <v>100</v>
      </c>
      <c r="H26" s="239" t="s">
        <v>648</v>
      </c>
      <c r="I26" s="239">
        <v>0.254</v>
      </c>
      <c r="K26" s="302">
        <v>23.955100000000002</v>
      </c>
      <c r="L26" s="302">
        <v>23.948499999999999</v>
      </c>
      <c r="M26" s="302">
        <v>23.9481</v>
      </c>
      <c r="N26" s="303">
        <v>238.7724</v>
      </c>
      <c r="O26" s="303">
        <v>238.77690000000001</v>
      </c>
      <c r="P26" s="303">
        <v>238.71889999999999</v>
      </c>
      <c r="Q26" s="247">
        <f t="shared" si="0"/>
        <v>262.72750000000002</v>
      </c>
      <c r="R26" s="247">
        <f t="shared" si="1"/>
        <v>262.72540000000004</v>
      </c>
      <c r="S26" s="247">
        <f t="shared" si="2"/>
        <v>262.66699999999997</v>
      </c>
      <c r="T26" s="293">
        <f>ABS(Q26-Q27)</f>
        <v>1.3999999999896318E-3</v>
      </c>
      <c r="U26" s="293">
        <f>ABS(R26-R27)</f>
        <v>7.000000000516593E-4</v>
      </c>
      <c r="V26" s="370">
        <f>ABS(S26-S27)</f>
        <v>2.0000000000095497E-3</v>
      </c>
      <c r="X26" s="304" t="str">
        <f t="shared" si="4"/>
        <v>OK</v>
      </c>
    </row>
    <row r="27" spans="2:28">
      <c r="B27" s="367" t="s">
        <v>708</v>
      </c>
      <c r="C27" s="237" t="s">
        <v>714</v>
      </c>
      <c r="D27" s="300">
        <v>50.8</v>
      </c>
      <c r="E27" s="232" t="s">
        <v>681</v>
      </c>
      <c r="F27" s="232">
        <v>5.0799999999999998E-2</v>
      </c>
      <c r="G27" s="238">
        <v>100</v>
      </c>
      <c r="H27" s="239" t="s">
        <v>648</v>
      </c>
      <c r="I27" s="239">
        <v>0.254</v>
      </c>
      <c r="K27" s="302">
        <v>23.956299999999999</v>
      </c>
      <c r="L27" s="302">
        <v>23.9497</v>
      </c>
      <c r="M27" s="302">
        <v>23.949300000000001</v>
      </c>
      <c r="N27" s="303">
        <v>238.77260000000001</v>
      </c>
      <c r="O27" s="303">
        <v>238.77500000000001</v>
      </c>
      <c r="P27" s="303">
        <v>238.71969999999999</v>
      </c>
      <c r="Q27" s="247">
        <f t="shared" si="0"/>
        <v>262.72890000000001</v>
      </c>
      <c r="R27" s="247">
        <f t="shared" si="1"/>
        <v>262.72469999999998</v>
      </c>
      <c r="S27" s="247">
        <f t="shared" si="2"/>
        <v>262.66899999999998</v>
      </c>
      <c r="T27" s="294"/>
      <c r="U27" s="294"/>
      <c r="V27" s="369"/>
      <c r="X27" s="304" t="str">
        <f t="shared" si="4"/>
        <v>OK</v>
      </c>
    </row>
    <row r="28" spans="2:28">
      <c r="B28" s="367" t="s">
        <v>683</v>
      </c>
      <c r="C28" s="237" t="s">
        <v>689</v>
      </c>
      <c r="D28" s="300">
        <v>50.8</v>
      </c>
      <c r="E28" s="232" t="s">
        <v>690</v>
      </c>
      <c r="F28" s="232">
        <v>5.0799999999999998E-2</v>
      </c>
      <c r="G28" s="238">
        <v>100</v>
      </c>
      <c r="H28" s="239" t="s">
        <v>648</v>
      </c>
      <c r="I28" s="239">
        <v>0.254</v>
      </c>
      <c r="K28" s="302">
        <v>23.954899999999999</v>
      </c>
      <c r="L28" s="302">
        <v>23.954899999999999</v>
      </c>
      <c r="M28" s="302">
        <v>23.944500000000001</v>
      </c>
      <c r="N28" s="303">
        <v>238.74270000000001</v>
      </c>
      <c r="O28" s="303">
        <v>238.74180000000001</v>
      </c>
      <c r="P28" s="303">
        <v>238.7441</v>
      </c>
      <c r="Q28" s="247">
        <f t="shared" si="0"/>
        <v>262.69760000000002</v>
      </c>
      <c r="R28" s="247">
        <f t="shared" si="1"/>
        <v>262.69670000000002</v>
      </c>
      <c r="S28" s="247">
        <f t="shared" si="2"/>
        <v>262.68860000000001</v>
      </c>
      <c r="T28" s="293">
        <f>ABS(Q28-Q29)</f>
        <v>2.9999999998153726E-4</v>
      </c>
      <c r="U28" s="293">
        <f>ABS(R28-R29)</f>
        <v>9.9999999974897946E-5</v>
      </c>
      <c r="V28" s="370">
        <f>ABS(S28-S29)</f>
        <v>2.5999999999726242E-3</v>
      </c>
      <c r="X28" s="304" t="str">
        <f t="shared" si="4"/>
        <v>OK</v>
      </c>
    </row>
    <row r="29" spans="2:28" ht="15" thickBot="1">
      <c r="B29" s="371" t="s">
        <v>716</v>
      </c>
      <c r="C29" s="372" t="s">
        <v>722</v>
      </c>
      <c r="D29" s="373">
        <v>50.8</v>
      </c>
      <c r="E29" s="374" t="s">
        <v>690</v>
      </c>
      <c r="F29" s="374">
        <v>5.0799999999999998E-2</v>
      </c>
      <c r="G29" s="375">
        <v>100</v>
      </c>
      <c r="H29" s="376" t="s">
        <v>648</v>
      </c>
      <c r="I29" s="376">
        <v>0.254</v>
      </c>
      <c r="J29" s="377"/>
      <c r="K29" s="378">
        <v>23.9542</v>
      </c>
      <c r="L29" s="378">
        <v>23.954499999999999</v>
      </c>
      <c r="M29" s="378">
        <v>23.944099999999999</v>
      </c>
      <c r="N29" s="379">
        <v>238.74369999999999</v>
      </c>
      <c r="O29" s="379">
        <v>238.7423</v>
      </c>
      <c r="P29" s="379">
        <v>238.74709999999999</v>
      </c>
      <c r="Q29" s="380">
        <f t="shared" si="0"/>
        <v>262.6979</v>
      </c>
      <c r="R29" s="380">
        <f t="shared" si="1"/>
        <v>262.6968</v>
      </c>
      <c r="S29" s="380">
        <f t="shared" si="2"/>
        <v>262.69119999999998</v>
      </c>
      <c r="T29" s="381"/>
      <c r="U29" s="381"/>
      <c r="V29" s="382"/>
      <c r="X29" s="304" t="str">
        <f t="shared" si="4"/>
        <v>OK</v>
      </c>
    </row>
    <row r="30" spans="2:28">
      <c r="B30" s="399" t="s">
        <v>724</v>
      </c>
      <c r="C30" s="348" t="s">
        <v>728</v>
      </c>
      <c r="D30" s="349">
        <v>50.8</v>
      </c>
      <c r="E30" s="350" t="s">
        <v>729</v>
      </c>
      <c r="F30" s="350">
        <v>5.0799999999999998E-2</v>
      </c>
      <c r="G30" s="351">
        <v>100</v>
      </c>
      <c r="H30" s="352" t="s">
        <v>730</v>
      </c>
      <c r="I30" s="352">
        <v>0.254</v>
      </c>
      <c r="K30" s="353">
        <v>238.81399999999999</v>
      </c>
      <c r="L30" s="353">
        <v>238.81319999999999</v>
      </c>
      <c r="M30" s="353">
        <v>238.92429999999999</v>
      </c>
      <c r="N30" s="368"/>
      <c r="O30" s="368"/>
      <c r="P30" s="368"/>
      <c r="Q30" s="267">
        <f t="shared" si="0"/>
        <v>238.81399999999999</v>
      </c>
      <c r="R30" s="267">
        <f t="shared" si="1"/>
        <v>238.81319999999999</v>
      </c>
      <c r="S30" s="267">
        <f t="shared" si="2"/>
        <v>238.92429999999999</v>
      </c>
      <c r="T30" s="354">
        <f>ABS(Q30-Q31)</f>
        <v>3.0999999999892225E-3</v>
      </c>
      <c r="U30" s="354">
        <f>ABS(R30-R31)</f>
        <v>2.1000000000128694E-3</v>
      </c>
      <c r="V30" s="400">
        <f>ABS(S30-S31)</f>
        <v>1.6999999999995907E-3</v>
      </c>
      <c r="Z30" s="51" t="str">
        <f>+H30</f>
        <v>M04</v>
      </c>
      <c r="AA30" s="270"/>
      <c r="AB30" s="229"/>
    </row>
    <row r="31" spans="2:28">
      <c r="B31" s="367" t="s">
        <v>732</v>
      </c>
      <c r="C31" s="237" t="s">
        <v>736</v>
      </c>
      <c r="D31" s="300">
        <v>50.8</v>
      </c>
      <c r="E31" s="232" t="s">
        <v>729</v>
      </c>
      <c r="F31" s="232">
        <v>5.0799999999999998E-2</v>
      </c>
      <c r="G31" s="238">
        <v>100</v>
      </c>
      <c r="H31" s="239" t="s">
        <v>730</v>
      </c>
      <c r="I31" s="239">
        <v>0.254</v>
      </c>
      <c r="K31" s="301">
        <v>238.8109</v>
      </c>
      <c r="L31" s="301">
        <v>238.81530000000001</v>
      </c>
      <c r="M31" s="301">
        <v>238.92259999999999</v>
      </c>
      <c r="N31" s="368"/>
      <c r="O31" s="368"/>
      <c r="P31" s="368"/>
      <c r="Q31" s="247">
        <f t="shared" si="0"/>
        <v>238.8109</v>
      </c>
      <c r="R31" s="247">
        <f t="shared" si="1"/>
        <v>238.81530000000001</v>
      </c>
      <c r="S31" s="247">
        <f t="shared" si="2"/>
        <v>238.92259999999999</v>
      </c>
      <c r="T31" s="294"/>
      <c r="U31" s="294"/>
      <c r="V31" s="369"/>
      <c r="Z31" s="227" t="s">
        <v>8649</v>
      </c>
      <c r="AA31" s="228">
        <f>MAX(Q30:S39)</f>
        <v>238.9348</v>
      </c>
      <c r="AB31" s="49"/>
    </row>
    <row r="32" spans="2:28">
      <c r="B32" s="367" t="s">
        <v>738</v>
      </c>
      <c r="C32" s="237" t="s">
        <v>744</v>
      </c>
      <c r="D32" s="300">
        <v>50.8</v>
      </c>
      <c r="E32" s="232" t="s">
        <v>745</v>
      </c>
      <c r="F32" s="232">
        <v>5.0799999999999998E-2</v>
      </c>
      <c r="G32" s="238">
        <v>100</v>
      </c>
      <c r="H32" s="239" t="s">
        <v>730</v>
      </c>
      <c r="I32" s="239">
        <v>0.254</v>
      </c>
      <c r="K32" s="302">
        <v>26.7514</v>
      </c>
      <c r="L32" s="302">
        <v>26.7514</v>
      </c>
      <c r="M32" s="302">
        <v>26.7498</v>
      </c>
      <c r="N32" s="303">
        <v>212.1694</v>
      </c>
      <c r="O32" s="303">
        <v>212.14099999999999</v>
      </c>
      <c r="P32" s="303">
        <v>212.14109999999999</v>
      </c>
      <c r="Q32" s="247">
        <f t="shared" si="0"/>
        <v>238.92079999999999</v>
      </c>
      <c r="R32" s="247">
        <f t="shared" si="1"/>
        <v>238.89239999999998</v>
      </c>
      <c r="S32" s="247">
        <f t="shared" si="2"/>
        <v>238.89089999999999</v>
      </c>
      <c r="T32" s="293">
        <f>ABS(Q32-Q33)</f>
        <v>4.0000000001327862E-4</v>
      </c>
      <c r="U32" s="293">
        <f>ABS(R32-R33)</f>
        <v>9.0000000000145519E-4</v>
      </c>
      <c r="V32" s="370">
        <f>ABS(S32-S33)</f>
        <v>3.0000000000143245E-3</v>
      </c>
      <c r="X32" s="304" t="str">
        <f>IF(K32&lt;D32,"OK","NG")</f>
        <v>OK</v>
      </c>
      <c r="Z32" s="227" t="s">
        <v>8650</v>
      </c>
      <c r="AA32" s="228">
        <f>MIN(Q30:S39)</f>
        <v>238.8109</v>
      </c>
      <c r="AB32" s="45" t="s">
        <v>8651</v>
      </c>
    </row>
    <row r="33" spans="2:28">
      <c r="B33" s="367" t="s">
        <v>774</v>
      </c>
      <c r="C33" s="237" t="s">
        <v>780</v>
      </c>
      <c r="D33" s="300">
        <v>50.8</v>
      </c>
      <c r="E33" s="232" t="s">
        <v>745</v>
      </c>
      <c r="F33" s="232">
        <v>5.0799999999999998E-2</v>
      </c>
      <c r="G33" s="238">
        <v>100</v>
      </c>
      <c r="H33" s="239" t="s">
        <v>730</v>
      </c>
      <c r="I33" s="239">
        <v>0.254</v>
      </c>
      <c r="K33" s="302">
        <v>26.7531</v>
      </c>
      <c r="L33" s="302">
        <v>26.7531</v>
      </c>
      <c r="M33" s="302">
        <v>26.7514</v>
      </c>
      <c r="N33" s="303">
        <v>212.16810000000001</v>
      </c>
      <c r="O33" s="303">
        <v>212.14019999999999</v>
      </c>
      <c r="P33" s="303">
        <v>212.14250000000001</v>
      </c>
      <c r="Q33" s="247">
        <f t="shared" si="0"/>
        <v>238.9212</v>
      </c>
      <c r="R33" s="247">
        <f t="shared" si="1"/>
        <v>238.89329999999998</v>
      </c>
      <c r="S33" s="247">
        <f t="shared" si="2"/>
        <v>238.8939</v>
      </c>
      <c r="T33" s="294"/>
      <c r="U33" s="294"/>
      <c r="V33" s="369"/>
      <c r="X33" s="304" t="str">
        <f>IF(K33&lt;D33,"OK","NG")</f>
        <v>OK</v>
      </c>
      <c r="Z33" s="227" t="s">
        <v>8652</v>
      </c>
      <c r="AA33" s="228">
        <f>AA31-AA32</f>
        <v>0.12389999999999191</v>
      </c>
      <c r="AB33" s="49">
        <f>+I30</f>
        <v>0.254</v>
      </c>
    </row>
    <row r="34" spans="2:28">
      <c r="B34" s="367" t="s">
        <v>747</v>
      </c>
      <c r="C34" s="237" t="s">
        <v>753</v>
      </c>
      <c r="D34" s="300">
        <v>50.8</v>
      </c>
      <c r="E34" s="232" t="s">
        <v>754</v>
      </c>
      <c r="F34" s="232">
        <v>5.0799999999999998E-2</v>
      </c>
      <c r="G34" s="238">
        <v>100</v>
      </c>
      <c r="H34" s="239" t="s">
        <v>730</v>
      </c>
      <c r="I34" s="239">
        <v>0.254</v>
      </c>
      <c r="K34" s="302">
        <v>26.752300000000002</v>
      </c>
      <c r="L34" s="302">
        <v>26.752300000000002</v>
      </c>
      <c r="M34" s="302">
        <v>26.755700000000001</v>
      </c>
      <c r="N34" s="303">
        <v>212.15819999999999</v>
      </c>
      <c r="O34" s="303">
        <v>212.14330000000001</v>
      </c>
      <c r="P34" s="303">
        <v>212.1575</v>
      </c>
      <c r="Q34" s="247">
        <f t="shared" si="0"/>
        <v>238.91049999999998</v>
      </c>
      <c r="R34" s="247">
        <f t="shared" si="1"/>
        <v>238.8956</v>
      </c>
      <c r="S34" s="247">
        <f t="shared" si="2"/>
        <v>238.91319999999999</v>
      </c>
      <c r="T34" s="293">
        <f>ABS(Q34-Q35)</f>
        <v>3.5999999999773991E-3</v>
      </c>
      <c r="U34" s="293">
        <f>ABS(R34-R35)</f>
        <v>5.0999999999987722E-3</v>
      </c>
      <c r="V34" s="370">
        <f>ABS(S34-S35)</f>
        <v>3.3999999999991815E-3</v>
      </c>
      <c r="X34" s="304" t="str">
        <f t="shared" ref="X34:X39" si="5">IF(K34&lt;D34,"OK","NG")</f>
        <v>OK</v>
      </c>
      <c r="AB34" s="50" t="str">
        <f>IF(AA33&gt;AB33,"Wrong","OK")</f>
        <v>OK</v>
      </c>
    </row>
    <row r="35" spans="2:28">
      <c r="B35" s="367" t="s">
        <v>782</v>
      </c>
      <c r="C35" s="237" t="s">
        <v>788</v>
      </c>
      <c r="D35" s="300">
        <v>50.8</v>
      </c>
      <c r="E35" s="232" t="s">
        <v>754</v>
      </c>
      <c r="F35" s="232">
        <v>5.0799999999999998E-2</v>
      </c>
      <c r="G35" s="238">
        <v>100</v>
      </c>
      <c r="H35" s="239" t="s">
        <v>730</v>
      </c>
      <c r="I35" s="239">
        <v>0.254</v>
      </c>
      <c r="K35" s="302">
        <v>26.7501</v>
      </c>
      <c r="L35" s="302">
        <v>26.7501</v>
      </c>
      <c r="M35" s="302">
        <v>26.753499999999999</v>
      </c>
      <c r="N35" s="303">
        <v>212.1568</v>
      </c>
      <c r="O35" s="303">
        <v>212.1404</v>
      </c>
      <c r="P35" s="303">
        <v>212.15629999999999</v>
      </c>
      <c r="Q35" s="247">
        <f t="shared" si="0"/>
        <v>238.90690000000001</v>
      </c>
      <c r="R35" s="247">
        <f t="shared" si="1"/>
        <v>238.8905</v>
      </c>
      <c r="S35" s="247">
        <f t="shared" si="2"/>
        <v>238.90979999999999</v>
      </c>
      <c r="T35" s="294"/>
      <c r="U35" s="294"/>
      <c r="V35" s="369"/>
      <c r="X35" s="304" t="str">
        <f t="shared" si="5"/>
        <v>OK</v>
      </c>
    </row>
    <row r="36" spans="2:28">
      <c r="B36" s="367" t="s">
        <v>756</v>
      </c>
      <c r="C36" s="237" t="s">
        <v>762</v>
      </c>
      <c r="D36" s="300">
        <v>50.8</v>
      </c>
      <c r="E36" s="232" t="s">
        <v>763</v>
      </c>
      <c r="F36" s="232">
        <v>5.0799999999999998E-2</v>
      </c>
      <c r="G36" s="238">
        <v>100</v>
      </c>
      <c r="H36" s="239" t="s">
        <v>730</v>
      </c>
      <c r="I36" s="239">
        <v>0.254</v>
      </c>
      <c r="K36" s="302">
        <v>26.743600000000001</v>
      </c>
      <c r="L36" s="302">
        <v>26.749300000000002</v>
      </c>
      <c r="M36" s="302">
        <v>26.749099999999999</v>
      </c>
      <c r="N36" s="303">
        <v>212.17160000000001</v>
      </c>
      <c r="O36" s="303">
        <v>212.18549999999999</v>
      </c>
      <c r="P36" s="303">
        <v>212.1576</v>
      </c>
      <c r="Q36" s="247">
        <f t="shared" si="0"/>
        <v>238.91520000000003</v>
      </c>
      <c r="R36" s="247">
        <f t="shared" si="1"/>
        <v>238.9348</v>
      </c>
      <c r="S36" s="247">
        <f t="shared" si="2"/>
        <v>238.9067</v>
      </c>
      <c r="T36" s="293">
        <f>ABS(Q36-Q37)</f>
        <v>1.7000000000280124E-3</v>
      </c>
      <c r="U36" s="293">
        <f>ABS(R36-R37)</f>
        <v>0</v>
      </c>
      <c r="V36" s="370">
        <f>ABS(S36-S37)</f>
        <v>4.9999999998817657E-4</v>
      </c>
      <c r="X36" s="304" t="str">
        <f t="shared" si="5"/>
        <v>OK</v>
      </c>
    </row>
    <row r="37" spans="2:28">
      <c r="B37" s="367" t="s">
        <v>790</v>
      </c>
      <c r="C37" s="237" t="s">
        <v>796</v>
      </c>
      <c r="D37" s="300">
        <v>50.8</v>
      </c>
      <c r="E37" s="232" t="s">
        <v>763</v>
      </c>
      <c r="F37" s="232">
        <v>5.0799999999999998E-2</v>
      </c>
      <c r="G37" s="238">
        <v>100</v>
      </c>
      <c r="H37" s="239" t="s">
        <v>730</v>
      </c>
      <c r="I37" s="239">
        <v>0.254</v>
      </c>
      <c r="K37" s="302">
        <v>26.744599999999998</v>
      </c>
      <c r="L37" s="302">
        <v>26.7502</v>
      </c>
      <c r="M37" s="302">
        <v>26.75</v>
      </c>
      <c r="N37" s="303">
        <v>212.16890000000001</v>
      </c>
      <c r="O37" s="303">
        <v>212.18459999999999</v>
      </c>
      <c r="P37" s="303">
        <v>212.15719999999999</v>
      </c>
      <c r="Q37" s="247">
        <f t="shared" si="0"/>
        <v>238.9135</v>
      </c>
      <c r="R37" s="247">
        <f t="shared" si="1"/>
        <v>238.9348</v>
      </c>
      <c r="S37" s="247">
        <f t="shared" si="2"/>
        <v>238.90719999999999</v>
      </c>
      <c r="T37" s="294"/>
      <c r="U37" s="294"/>
      <c r="V37" s="369"/>
      <c r="X37" s="304" t="str">
        <f t="shared" si="5"/>
        <v>OK</v>
      </c>
    </row>
    <row r="38" spans="2:28">
      <c r="B38" s="367" t="s">
        <v>765</v>
      </c>
      <c r="C38" s="237" t="s">
        <v>771</v>
      </c>
      <c r="D38" s="300">
        <v>50.8</v>
      </c>
      <c r="E38" s="232" t="s">
        <v>772</v>
      </c>
      <c r="F38" s="232">
        <v>5.0799999999999998E-2</v>
      </c>
      <c r="G38" s="238">
        <v>100</v>
      </c>
      <c r="H38" s="239" t="s">
        <v>730</v>
      </c>
      <c r="I38" s="239">
        <v>0.254</v>
      </c>
      <c r="K38" s="302">
        <v>26.750900000000001</v>
      </c>
      <c r="L38" s="302">
        <v>26.750900000000001</v>
      </c>
      <c r="M38" s="302">
        <v>26.751899999999999</v>
      </c>
      <c r="N38" s="303">
        <v>212.15280000000001</v>
      </c>
      <c r="O38" s="303">
        <v>212.15</v>
      </c>
      <c r="P38" s="303">
        <v>212.14680000000001</v>
      </c>
      <c r="Q38" s="247">
        <f t="shared" si="0"/>
        <v>238.90370000000001</v>
      </c>
      <c r="R38" s="247">
        <f t="shared" si="1"/>
        <v>238.90090000000001</v>
      </c>
      <c r="S38" s="247">
        <f t="shared" si="2"/>
        <v>238.89870000000002</v>
      </c>
      <c r="T38" s="293">
        <f>ABS(Q38-Q39)</f>
        <v>3.3999999999707597E-3</v>
      </c>
      <c r="U38" s="293">
        <f>ABS(R38-R39)</f>
        <v>4.5999999999821739E-3</v>
      </c>
      <c r="V38" s="370">
        <f>ABS(S38-S39)</f>
        <v>2.8421709430404007E-14</v>
      </c>
      <c r="X38" s="304" t="str">
        <f t="shared" si="5"/>
        <v>OK</v>
      </c>
    </row>
    <row r="39" spans="2:28" ht="15" thickBot="1">
      <c r="B39" s="371" t="s">
        <v>798</v>
      </c>
      <c r="C39" s="372" t="s">
        <v>804</v>
      </c>
      <c r="D39" s="373">
        <v>50.8</v>
      </c>
      <c r="E39" s="374" t="s">
        <v>772</v>
      </c>
      <c r="F39" s="374">
        <v>5.0799999999999998E-2</v>
      </c>
      <c r="G39" s="375">
        <v>100</v>
      </c>
      <c r="H39" s="376" t="s">
        <v>730</v>
      </c>
      <c r="I39" s="376">
        <v>0.254</v>
      </c>
      <c r="J39" s="377"/>
      <c r="K39" s="378">
        <v>26.7532</v>
      </c>
      <c r="L39" s="378">
        <v>26.7532</v>
      </c>
      <c r="M39" s="378">
        <v>26.754200000000001</v>
      </c>
      <c r="N39" s="379">
        <v>212.15389999999999</v>
      </c>
      <c r="O39" s="379">
        <v>212.1523</v>
      </c>
      <c r="P39" s="379">
        <v>212.14449999999999</v>
      </c>
      <c r="Q39" s="380">
        <f t="shared" si="0"/>
        <v>238.90709999999999</v>
      </c>
      <c r="R39" s="380">
        <f t="shared" si="1"/>
        <v>238.90549999999999</v>
      </c>
      <c r="S39" s="380">
        <f t="shared" si="2"/>
        <v>238.89869999999999</v>
      </c>
      <c r="T39" s="381"/>
      <c r="U39" s="381"/>
      <c r="V39" s="382"/>
      <c r="X39" s="304" t="str">
        <f t="shared" si="5"/>
        <v>OK</v>
      </c>
    </row>
    <row r="40" spans="2:28">
      <c r="B40" s="399" t="s">
        <v>2630</v>
      </c>
      <c r="C40" s="348" t="s">
        <v>2637</v>
      </c>
      <c r="D40" s="349">
        <v>50.8</v>
      </c>
      <c r="E40" s="350" t="s">
        <v>2638</v>
      </c>
      <c r="F40" s="350">
        <v>5.0799999999999998E-2</v>
      </c>
      <c r="G40" s="393">
        <v>100</v>
      </c>
      <c r="H40" s="394" t="s">
        <v>2616</v>
      </c>
      <c r="I40" s="394">
        <v>0.254</v>
      </c>
      <c r="K40" s="395">
        <v>30.051500000000001</v>
      </c>
      <c r="L40" s="395">
        <v>30.051500000000001</v>
      </c>
      <c r="M40" s="395">
        <v>30.057099999999998</v>
      </c>
      <c r="N40" s="396">
        <v>216.5821</v>
      </c>
      <c r="O40" s="396">
        <v>216.55699999999999</v>
      </c>
      <c r="P40" s="396">
        <v>216.5762</v>
      </c>
      <c r="Q40" s="267">
        <f t="shared" si="0"/>
        <v>246.6336</v>
      </c>
      <c r="R40" s="267">
        <f t="shared" si="1"/>
        <v>246.60849999999999</v>
      </c>
      <c r="S40" s="267">
        <f t="shared" si="2"/>
        <v>246.63329999999999</v>
      </c>
      <c r="T40" s="354">
        <f>ABS(Q40-Q41)</f>
        <v>9.0000000000145519E-4</v>
      </c>
      <c r="U40" s="354">
        <f>ABS(R40-R41)</f>
        <v>2.9999999999859028E-3</v>
      </c>
      <c r="V40" s="400">
        <f>ABS(S40-S41)</f>
        <v>4.9999999999670308E-3</v>
      </c>
      <c r="Z40" s="51" t="str">
        <f>+H40</f>
        <v>M37</v>
      </c>
      <c r="AA40" s="270"/>
      <c r="AB40" s="229"/>
    </row>
    <row r="41" spans="2:28">
      <c r="B41" s="367" t="s">
        <v>2668</v>
      </c>
      <c r="C41" s="237" t="s">
        <v>2674</v>
      </c>
      <c r="D41" s="300">
        <v>50.8</v>
      </c>
      <c r="E41" s="232" t="s">
        <v>2638</v>
      </c>
      <c r="F41" s="232">
        <v>5.0799999999999998E-2</v>
      </c>
      <c r="G41" s="240">
        <v>100</v>
      </c>
      <c r="H41" s="241" t="s">
        <v>2616</v>
      </c>
      <c r="I41" s="241">
        <v>0.254</v>
      </c>
      <c r="K41" s="302">
        <v>30.0501</v>
      </c>
      <c r="L41" s="302">
        <v>30.0501</v>
      </c>
      <c r="M41" s="302">
        <v>30.055199999999999</v>
      </c>
      <c r="N41" s="303">
        <v>216.58260000000001</v>
      </c>
      <c r="O41" s="303">
        <v>216.56139999999999</v>
      </c>
      <c r="P41" s="303">
        <v>216.57310000000001</v>
      </c>
      <c r="Q41" s="247">
        <f t="shared" si="0"/>
        <v>246.6327</v>
      </c>
      <c r="R41" s="247">
        <f t="shared" si="1"/>
        <v>246.61149999999998</v>
      </c>
      <c r="S41" s="247">
        <f t="shared" si="2"/>
        <v>246.62830000000002</v>
      </c>
      <c r="T41" s="294"/>
      <c r="U41" s="294"/>
      <c r="V41" s="369"/>
      <c r="Z41" s="227" t="s">
        <v>8649</v>
      </c>
      <c r="AA41" s="228">
        <f>MAX(Q40:S49)</f>
        <v>246.6353</v>
      </c>
      <c r="AB41" s="49"/>
    </row>
    <row r="42" spans="2:28">
      <c r="B42" s="367" t="s">
        <v>2640</v>
      </c>
      <c r="C42" s="237" t="s">
        <v>2647</v>
      </c>
      <c r="D42" s="300">
        <v>50.8</v>
      </c>
      <c r="E42" s="232" t="s">
        <v>2648</v>
      </c>
      <c r="F42" s="232">
        <v>5.0799999999999998E-2</v>
      </c>
      <c r="G42" s="240">
        <v>100</v>
      </c>
      <c r="H42" s="241" t="s">
        <v>2616</v>
      </c>
      <c r="I42" s="241">
        <v>0.254</v>
      </c>
      <c r="K42" s="302">
        <v>30.047599999999999</v>
      </c>
      <c r="L42" s="302">
        <v>30.051100000000002</v>
      </c>
      <c r="M42" s="302">
        <v>30.044699999999999</v>
      </c>
      <c r="N42" s="303">
        <v>216.57679999999999</v>
      </c>
      <c r="O42" s="303">
        <v>216.55869999999999</v>
      </c>
      <c r="P42" s="303">
        <v>216.54300000000001</v>
      </c>
      <c r="Q42" s="247">
        <f t="shared" si="0"/>
        <v>246.62439999999998</v>
      </c>
      <c r="R42" s="247">
        <f t="shared" si="1"/>
        <v>246.60979999999998</v>
      </c>
      <c r="S42" s="247">
        <f t="shared" si="2"/>
        <v>246.58770000000001</v>
      </c>
      <c r="T42" s="293">
        <f>ABS(Q42-Q43)</f>
        <v>2.0999999999844476E-3</v>
      </c>
      <c r="U42" s="293">
        <f>ABS(R42-R43)</f>
        <v>9.9999999997635314E-4</v>
      </c>
      <c r="V42" s="370">
        <f>ABS(S42-S43)</f>
        <v>3.1999999999641204E-3</v>
      </c>
      <c r="X42" s="304" t="str">
        <f>IF(K42&lt;D42,"OK","NG")</f>
        <v>OK</v>
      </c>
      <c r="Z42" s="227" t="s">
        <v>8650</v>
      </c>
      <c r="AA42" s="228">
        <f>MIN(Q40:S49)</f>
        <v>246.5489</v>
      </c>
      <c r="AB42" s="45" t="s">
        <v>8651</v>
      </c>
    </row>
    <row r="43" spans="2:28">
      <c r="B43" s="367" t="s">
        <v>2676</v>
      </c>
      <c r="C43" s="237" t="s">
        <v>2682</v>
      </c>
      <c r="D43" s="300">
        <v>50.8</v>
      </c>
      <c r="E43" s="232" t="s">
        <v>2648</v>
      </c>
      <c r="F43" s="232">
        <v>5.0799999999999998E-2</v>
      </c>
      <c r="G43" s="240">
        <v>100</v>
      </c>
      <c r="H43" s="241" t="s">
        <v>2616</v>
      </c>
      <c r="I43" s="241">
        <v>0.254</v>
      </c>
      <c r="K43" s="302">
        <v>30.0505</v>
      </c>
      <c r="L43" s="302">
        <v>30.053999999999998</v>
      </c>
      <c r="M43" s="302">
        <v>30.047599999999999</v>
      </c>
      <c r="N43" s="303">
        <v>216.5718</v>
      </c>
      <c r="O43" s="303">
        <v>216.5548</v>
      </c>
      <c r="P43" s="303">
        <v>216.54329999999999</v>
      </c>
      <c r="Q43" s="247">
        <f t="shared" si="0"/>
        <v>246.6223</v>
      </c>
      <c r="R43" s="247">
        <f t="shared" si="1"/>
        <v>246.6088</v>
      </c>
      <c r="S43" s="247">
        <f t="shared" si="2"/>
        <v>246.59089999999998</v>
      </c>
      <c r="T43" s="294"/>
      <c r="U43" s="294"/>
      <c r="V43" s="369"/>
      <c r="X43" s="304" t="str">
        <f>IF(K43&lt;D43,"OK","NG")</f>
        <v>OK</v>
      </c>
      <c r="Z43" s="227" t="s">
        <v>8652</v>
      </c>
      <c r="AA43" s="228">
        <f>AA41-AA42</f>
        <v>8.639999999999759E-2</v>
      </c>
      <c r="AB43" s="49">
        <f>+I40</f>
        <v>0.254</v>
      </c>
    </row>
    <row r="44" spans="2:28">
      <c r="B44" s="367" t="s">
        <v>2650</v>
      </c>
      <c r="C44" s="237" t="s">
        <v>2656</v>
      </c>
      <c r="D44" s="300">
        <v>50.8</v>
      </c>
      <c r="E44" s="232" t="s">
        <v>2657</v>
      </c>
      <c r="F44" s="232">
        <v>5.0799999999999998E-2</v>
      </c>
      <c r="G44" s="240">
        <v>100</v>
      </c>
      <c r="H44" s="241" t="s">
        <v>2616</v>
      </c>
      <c r="I44" s="241">
        <v>0.254</v>
      </c>
      <c r="K44" s="302">
        <v>30.046500000000002</v>
      </c>
      <c r="L44" s="302">
        <v>30.0458</v>
      </c>
      <c r="M44" s="302">
        <v>30.056999999999999</v>
      </c>
      <c r="N44" s="303">
        <v>216.53890000000001</v>
      </c>
      <c r="O44" s="303">
        <v>216.58750000000001</v>
      </c>
      <c r="P44" s="303">
        <v>216.55840000000001</v>
      </c>
      <c r="Q44" s="247">
        <f t="shared" si="0"/>
        <v>246.58540000000002</v>
      </c>
      <c r="R44" s="247">
        <f t="shared" si="1"/>
        <v>246.63330000000002</v>
      </c>
      <c r="S44" s="247">
        <f t="shared" si="2"/>
        <v>246.61539999999999</v>
      </c>
      <c r="T44" s="293">
        <f>ABS(Q44-Q45)</f>
        <v>1.8000000000029104E-3</v>
      </c>
      <c r="U44" s="293">
        <f>ABS(R44-R45)</f>
        <v>1.999999999981128E-3</v>
      </c>
      <c r="V44" s="370">
        <f>ABS(S44-S45)</f>
        <v>2.8999999999825832E-3</v>
      </c>
      <c r="X44" s="304" t="str">
        <f t="shared" ref="X44:X47" si="6">IF(K44&lt;D44,"OK","NG")</f>
        <v>OK</v>
      </c>
      <c r="AB44" s="50" t="str">
        <f>IF(AA43&gt;AB43,"Wrong","OK")</f>
        <v>OK</v>
      </c>
    </row>
    <row r="45" spans="2:28">
      <c r="B45" s="367" t="s">
        <v>2684</v>
      </c>
      <c r="C45" s="237" t="s">
        <v>2690</v>
      </c>
      <c r="D45" s="300">
        <v>50.8</v>
      </c>
      <c r="E45" s="232" t="s">
        <v>2657</v>
      </c>
      <c r="F45" s="232">
        <v>5.0799999999999998E-2</v>
      </c>
      <c r="G45" s="240">
        <v>100</v>
      </c>
      <c r="H45" s="241" t="s">
        <v>2616</v>
      </c>
      <c r="I45" s="241">
        <v>0.254</v>
      </c>
      <c r="K45" s="302">
        <v>30.048300000000001</v>
      </c>
      <c r="L45" s="302">
        <v>30.047599999999999</v>
      </c>
      <c r="M45" s="302">
        <v>30.055199999999999</v>
      </c>
      <c r="N45" s="303">
        <v>216.53890000000001</v>
      </c>
      <c r="O45" s="303">
        <v>216.58770000000001</v>
      </c>
      <c r="P45" s="303">
        <v>216.5573</v>
      </c>
      <c r="Q45" s="247">
        <f t="shared" si="0"/>
        <v>246.58720000000002</v>
      </c>
      <c r="R45" s="247">
        <f t="shared" si="1"/>
        <v>246.6353</v>
      </c>
      <c r="S45" s="247">
        <f t="shared" si="2"/>
        <v>246.61250000000001</v>
      </c>
      <c r="T45" s="294"/>
      <c r="U45" s="294"/>
      <c r="V45" s="369"/>
      <c r="X45" s="304" t="str">
        <f t="shared" si="6"/>
        <v>OK</v>
      </c>
    </row>
    <row r="46" spans="2:28">
      <c r="B46" s="367" t="s">
        <v>2659</v>
      </c>
      <c r="C46" s="237" t="s">
        <v>2665</v>
      </c>
      <c r="D46" s="300">
        <v>50.8</v>
      </c>
      <c r="E46" s="232" t="s">
        <v>2666</v>
      </c>
      <c r="F46" s="232">
        <v>5.0799999999999998E-2</v>
      </c>
      <c r="G46" s="240">
        <v>100</v>
      </c>
      <c r="H46" s="241" t="s">
        <v>2616</v>
      </c>
      <c r="I46" s="241">
        <v>0.254</v>
      </c>
      <c r="K46" s="302">
        <v>30.051100000000002</v>
      </c>
      <c r="L46" s="302">
        <v>30.051100000000002</v>
      </c>
      <c r="M46" s="302">
        <v>30.048400000000001</v>
      </c>
      <c r="N46" s="303">
        <v>216.5461</v>
      </c>
      <c r="O46" s="303">
        <v>216.54400000000001</v>
      </c>
      <c r="P46" s="303">
        <v>216.55019999999999</v>
      </c>
      <c r="Q46" s="247">
        <f t="shared" si="0"/>
        <v>246.59719999999999</v>
      </c>
      <c r="R46" s="247">
        <f t="shared" si="1"/>
        <v>246.5951</v>
      </c>
      <c r="S46" s="247">
        <f t="shared" si="2"/>
        <v>246.59859999999998</v>
      </c>
      <c r="T46" s="293">
        <f>ABS(Q46-Q47)</f>
        <v>9.9999999974897946E-5</v>
      </c>
      <c r="U46" s="293">
        <f>ABS(R46-R47)</f>
        <v>3.6000000000058208E-3</v>
      </c>
      <c r="V46" s="370">
        <f>ABS(S46-S47)</f>
        <v>9.9999999997635314E-4</v>
      </c>
      <c r="X46" s="304" t="str">
        <f t="shared" si="6"/>
        <v>OK</v>
      </c>
    </row>
    <row r="47" spans="2:28">
      <c r="B47" s="367" t="s">
        <v>2692</v>
      </c>
      <c r="C47" s="237" t="s">
        <v>2698</v>
      </c>
      <c r="D47" s="300">
        <v>50.8</v>
      </c>
      <c r="E47" s="232" t="s">
        <v>2666</v>
      </c>
      <c r="F47" s="232">
        <v>5.0799999999999998E-2</v>
      </c>
      <c r="G47" s="240">
        <v>100</v>
      </c>
      <c r="H47" s="241" t="s">
        <v>2616</v>
      </c>
      <c r="I47" s="241">
        <v>0.254</v>
      </c>
      <c r="K47" s="302">
        <v>30.052700000000002</v>
      </c>
      <c r="L47" s="302">
        <v>30.052499999999998</v>
      </c>
      <c r="M47" s="302">
        <v>30.049700000000001</v>
      </c>
      <c r="N47" s="303">
        <v>216.5444</v>
      </c>
      <c r="O47" s="303">
        <v>216.5462</v>
      </c>
      <c r="P47" s="303">
        <v>216.5479</v>
      </c>
      <c r="Q47" s="247">
        <f t="shared" si="0"/>
        <v>246.59710000000001</v>
      </c>
      <c r="R47" s="247">
        <f t="shared" si="1"/>
        <v>246.59870000000001</v>
      </c>
      <c r="S47" s="247">
        <f t="shared" si="2"/>
        <v>246.5976</v>
      </c>
      <c r="T47" s="294"/>
      <c r="U47" s="294"/>
      <c r="V47" s="369"/>
      <c r="X47" s="304" t="str">
        <f t="shared" si="6"/>
        <v>OK</v>
      </c>
    </row>
    <row r="48" spans="2:28">
      <c r="B48" s="367" t="s">
        <v>2610</v>
      </c>
      <c r="C48" s="237" t="s">
        <v>2614</v>
      </c>
      <c r="D48" s="300">
        <v>50.8</v>
      </c>
      <c r="E48" s="242" t="s">
        <v>2615</v>
      </c>
      <c r="F48" s="232">
        <v>5.0799999999999998E-2</v>
      </c>
      <c r="G48" s="240">
        <v>100</v>
      </c>
      <c r="H48" s="243" t="s">
        <v>2616</v>
      </c>
      <c r="I48" s="243">
        <v>0.254</v>
      </c>
      <c r="K48" s="301">
        <v>246.61070000000001</v>
      </c>
      <c r="L48" s="301">
        <v>246.5489</v>
      </c>
      <c r="M48" s="301">
        <v>246.58179999999999</v>
      </c>
      <c r="N48" s="368"/>
      <c r="O48" s="368"/>
      <c r="P48" s="368"/>
      <c r="Q48" s="247">
        <f t="shared" si="0"/>
        <v>246.61070000000001</v>
      </c>
      <c r="R48" s="247">
        <f t="shared" si="1"/>
        <v>246.5489</v>
      </c>
      <c r="S48" s="247">
        <f t="shared" si="2"/>
        <v>246.58179999999999</v>
      </c>
      <c r="T48" s="293">
        <f>ABS(Q48-Q49)</f>
        <v>1.0000000000331966E-4</v>
      </c>
      <c r="U48" s="293">
        <f>ABS(R48-R49)</f>
        <v>7.9999999999813554E-4</v>
      </c>
      <c r="V48" s="370">
        <f>ABS(S48-S49)</f>
        <v>2.3999999999944066E-3</v>
      </c>
    </row>
    <row r="49" spans="2:22" ht="15" thickBot="1">
      <c r="B49" s="371" t="s">
        <v>2618</v>
      </c>
      <c r="C49" s="372" t="s">
        <v>2622</v>
      </c>
      <c r="D49" s="373">
        <v>50.8</v>
      </c>
      <c r="E49" s="401" t="s">
        <v>2615</v>
      </c>
      <c r="F49" s="374">
        <v>5.0799999999999998E-2</v>
      </c>
      <c r="G49" s="402">
        <v>100</v>
      </c>
      <c r="H49" s="403" t="s">
        <v>2616</v>
      </c>
      <c r="I49" s="403">
        <v>0.254</v>
      </c>
      <c r="J49" s="377"/>
      <c r="K49" s="404">
        <v>246.61060000000001</v>
      </c>
      <c r="L49" s="404">
        <v>246.5497</v>
      </c>
      <c r="M49" s="404">
        <v>246.57939999999999</v>
      </c>
      <c r="N49" s="405"/>
      <c r="O49" s="405"/>
      <c r="P49" s="405"/>
      <c r="Q49" s="380">
        <f t="shared" si="0"/>
        <v>246.61060000000001</v>
      </c>
      <c r="R49" s="380">
        <f t="shared" si="1"/>
        <v>246.5497</v>
      </c>
      <c r="S49" s="380">
        <f t="shared" si="2"/>
        <v>246.57939999999999</v>
      </c>
      <c r="T49" s="381"/>
      <c r="U49" s="381"/>
      <c r="V49" s="382"/>
    </row>
  </sheetData>
  <phoneticPr fontId="19"/>
  <conditionalFormatting sqref="F10:F39 I10:I39">
    <cfRule type="expression" dxfId="321" priority="91" stopIfTrue="1">
      <formula>AND(E10&lt;&gt;"",F10="")</formula>
    </cfRule>
  </conditionalFormatting>
  <conditionalFormatting sqref="F40:F49 I40:I49">
    <cfRule type="expression" dxfId="320" priority="88" stopIfTrue="1">
      <formula>AND(E40&lt;&gt;"",F40="")</formula>
    </cfRule>
  </conditionalFormatting>
  <conditionalFormatting sqref="G10:G39">
    <cfRule type="expression" dxfId="319" priority="92" stopIfTrue="1">
      <formula>AND(E10&lt;&gt;"",G10="")</formula>
    </cfRule>
  </conditionalFormatting>
  <conditionalFormatting sqref="G40:G49">
    <cfRule type="expression" dxfId="318" priority="89" stopIfTrue="1">
      <formula>AND(E40&lt;&gt;"",G40="")</formula>
    </cfRule>
  </conditionalFormatting>
  <conditionalFormatting sqref="T11:V11 T13:V13 T15:V15 T17:V17 T19:V19 T21:V21 T23:V23 T25:V25 T27:V27 T29:V29 T31:V31 T33:V33 T35:V35 T37:V37 T39:V39 T41:V41 T43:V43 T45:V45 T47:V47 T49:V49">
    <cfRule type="expression" dxfId="317" priority="319">
      <formula>T11&gt;P$3</formula>
    </cfRule>
  </conditionalFormatting>
  <conditionalFormatting sqref="U6">
    <cfRule type="cellIs" dxfId="316" priority="1" stopIfTrue="1" operator="equal">
      <formula>"WRONG"</formula>
    </cfRule>
  </conditionalFormatting>
  <conditionalFormatting sqref="V6">
    <cfRule type="cellIs" dxfId="315" priority="2" stopIfTrue="1" operator="equal">
      <formula>"Wrong"</formula>
    </cfRule>
  </conditionalFormatting>
  <conditionalFormatting sqref="AB10:AB11">
    <cfRule type="cellIs" dxfId="314" priority="15" stopIfTrue="1" operator="equal">
      <formula>"WRONG"</formula>
    </cfRule>
  </conditionalFormatting>
  <conditionalFormatting sqref="AB13">
    <cfRule type="cellIs" dxfId="313" priority="16" stopIfTrue="1" operator="equal">
      <formula>"WRONG"</formula>
    </cfRule>
  </conditionalFormatting>
  <conditionalFormatting sqref="AB14">
    <cfRule type="cellIs" dxfId="312" priority="18" stopIfTrue="1" operator="equal">
      <formula>"Wrong"</formula>
    </cfRule>
  </conditionalFormatting>
  <conditionalFormatting sqref="AB20:AB21">
    <cfRule type="cellIs" dxfId="311" priority="11" stopIfTrue="1" operator="equal">
      <formula>"WRONG"</formula>
    </cfRule>
  </conditionalFormatting>
  <conditionalFormatting sqref="AB23">
    <cfRule type="cellIs" dxfId="310" priority="12" stopIfTrue="1" operator="equal">
      <formula>"WRONG"</formula>
    </cfRule>
  </conditionalFormatting>
  <conditionalFormatting sqref="AB24">
    <cfRule type="cellIs" dxfId="309" priority="14" stopIfTrue="1" operator="equal">
      <formula>"Wrong"</formula>
    </cfRule>
  </conditionalFormatting>
  <conditionalFormatting sqref="AB30:AB31">
    <cfRule type="cellIs" dxfId="308" priority="7" stopIfTrue="1" operator="equal">
      <formula>"WRONG"</formula>
    </cfRule>
  </conditionalFormatting>
  <conditionalFormatting sqref="AB33">
    <cfRule type="cellIs" dxfId="307" priority="8" stopIfTrue="1" operator="equal">
      <formula>"WRONG"</formula>
    </cfRule>
  </conditionalFormatting>
  <conditionalFormatting sqref="AB34">
    <cfRule type="cellIs" dxfId="306" priority="10" stopIfTrue="1" operator="equal">
      <formula>"Wrong"</formula>
    </cfRule>
  </conditionalFormatting>
  <conditionalFormatting sqref="AB40:AB41">
    <cfRule type="cellIs" dxfId="305" priority="3" stopIfTrue="1" operator="equal">
      <formula>"WRONG"</formula>
    </cfRule>
  </conditionalFormatting>
  <conditionalFormatting sqref="AB43">
    <cfRule type="cellIs" dxfId="304" priority="4" stopIfTrue="1" operator="equal">
      <formula>"WRONG"</formula>
    </cfRule>
  </conditionalFormatting>
  <conditionalFormatting sqref="AB44">
    <cfRule type="cellIs" dxfId="303" priority="6" stopIfTrue="1" operator="equal">
      <formula>"Wrong"</formula>
    </cfRule>
  </conditionalFormatting>
  <dataValidations count="2">
    <dataValidation type="whole" operator="greaterThan" allowBlank="1" showInputMessage="1" showErrorMessage="1" sqref="I10:I49 F10:G49" xr:uid="{00000000-0002-0000-0700-000000000000}">
      <formula1>0</formula1>
    </dataValidation>
    <dataValidation type="decimal" operator="greaterThan" allowBlank="1" showInputMessage="1" showErrorMessage="1" sqref="D10:D49" xr:uid="{00000000-0002-0000-0700-000001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/>
  <dimension ref="B1:AG105"/>
  <sheetViews>
    <sheetView zoomScale="70" zoomScaleNormal="70" workbookViewId="0">
      <selection activeCell="B1" sqref="B1"/>
    </sheetView>
  </sheetViews>
  <sheetFormatPr defaultColWidth="9" defaultRowHeight="14.25"/>
  <cols>
    <col min="1" max="1" width="4.7109375" style="45" customWidth="1"/>
    <col min="2" max="2" width="9" style="45"/>
    <col min="3" max="3" width="15.140625" style="45" bestFit="1" customWidth="1"/>
    <col min="4" max="4" width="9" style="45"/>
    <col min="5" max="5" width="11.140625" style="45" customWidth="1"/>
    <col min="6" max="6" width="11.42578125" style="45" customWidth="1"/>
    <col min="7" max="7" width="9" style="45"/>
    <col min="8" max="8" width="10.7109375" style="45" customWidth="1"/>
    <col min="9" max="9" width="2.42578125" style="45" customWidth="1"/>
    <col min="10" max="12" width="10.85546875" style="260" bestFit="1" customWidth="1"/>
    <col min="13" max="14" width="8.42578125" style="45" customWidth="1"/>
    <col min="15" max="15" width="8.42578125" style="45" bestFit="1" customWidth="1"/>
    <col min="16" max="16" width="3.28515625" style="45" customWidth="1"/>
    <col min="17" max="19" width="10.85546875" style="45" bestFit="1" customWidth="1"/>
    <col min="20" max="22" width="9.85546875" style="45" customWidth="1"/>
    <col min="23" max="25" width="10.85546875" style="45" bestFit="1" customWidth="1"/>
    <col min="26" max="28" width="9.42578125" style="45" customWidth="1"/>
    <col min="29" max="29" width="9" style="45"/>
    <col min="30" max="30" width="11.28515625" style="45" customWidth="1"/>
    <col min="31" max="31" width="10.85546875" style="45" bestFit="1" customWidth="1"/>
    <col min="32" max="16384" width="9" style="45"/>
  </cols>
  <sheetData>
    <row r="1" spans="2:33" ht="23.25">
      <c r="B1" s="259" t="s">
        <v>9</v>
      </c>
      <c r="AD1" s="46">
        <v>43481</v>
      </c>
    </row>
    <row r="2" spans="2:33" ht="18">
      <c r="C2" s="285" t="s">
        <v>8661</v>
      </c>
    </row>
    <row r="4" spans="2:33">
      <c r="AF4" s="289" t="s">
        <v>8651</v>
      </c>
    </row>
    <row r="5" spans="2:33">
      <c r="AD5" s="309" t="s">
        <v>8662</v>
      </c>
      <c r="AE5" s="289"/>
      <c r="AF5" s="406">
        <f>+E10</f>
        <v>5.0799999999999998E-2</v>
      </c>
    </row>
    <row r="6" spans="2:33">
      <c r="AD6" s="310" t="s">
        <v>8663</v>
      </c>
      <c r="AE6" s="311">
        <f>MAX(M10:O103)</f>
        <v>3.9000000000015689E-3</v>
      </c>
      <c r="AF6" s="407" t="str">
        <f>IF(AE6&gt;AF5,"Wrong","OK")</f>
        <v>OK</v>
      </c>
    </row>
    <row r="7" spans="2:33">
      <c r="J7" s="261" t="s">
        <v>8663</v>
      </c>
      <c r="K7" s="262"/>
      <c r="L7" s="262"/>
      <c r="M7" s="263"/>
      <c r="N7" s="263"/>
      <c r="O7" s="258"/>
      <c r="W7" s="244" t="s">
        <v>8664</v>
      </c>
      <c r="X7" s="245"/>
      <c r="Y7" s="262"/>
      <c r="Z7" s="263"/>
      <c r="AA7" s="263"/>
      <c r="AB7" s="258"/>
      <c r="AD7" s="312" t="s">
        <v>8665</v>
      </c>
      <c r="AE7" s="311">
        <f>MAX(Z10:AB103)</f>
        <v>8.300000000019736E-3</v>
      </c>
      <c r="AF7" s="407" t="str">
        <f>IF(AE7&gt;AF5,"Wrong","OK")</f>
        <v>OK</v>
      </c>
    </row>
    <row r="8" spans="2:33">
      <c r="J8" s="244" t="s">
        <v>8666</v>
      </c>
      <c r="K8" s="245"/>
      <c r="L8" s="264"/>
      <c r="M8" s="290" t="s">
        <v>8659</v>
      </c>
      <c r="N8" s="318"/>
      <c r="O8" s="292"/>
      <c r="Q8" s="244" t="s">
        <v>8666</v>
      </c>
      <c r="R8" s="245"/>
      <c r="S8" s="264"/>
      <c r="T8" s="244" t="s">
        <v>8667</v>
      </c>
      <c r="U8" s="245"/>
      <c r="V8" s="262"/>
      <c r="W8" s="248" t="s">
        <v>8645</v>
      </c>
      <c r="X8" s="249"/>
      <c r="Y8" s="265"/>
      <c r="Z8" s="290" t="s">
        <v>8659</v>
      </c>
      <c r="AA8" s="316"/>
      <c r="AB8" s="317"/>
    </row>
    <row r="9" spans="2:33" ht="75">
      <c r="B9" s="233" t="s">
        <v>26</v>
      </c>
      <c r="C9" s="234" t="s">
        <v>27</v>
      </c>
      <c r="D9" s="235" t="s">
        <v>40</v>
      </c>
      <c r="E9" s="235" t="s">
        <v>41</v>
      </c>
      <c r="F9" s="235" t="s">
        <v>42</v>
      </c>
      <c r="G9" s="236" t="s">
        <v>43</v>
      </c>
      <c r="H9" s="236" t="s">
        <v>44</v>
      </c>
      <c r="J9" s="266" t="s">
        <v>8646</v>
      </c>
      <c r="K9" s="267" t="s">
        <v>8647</v>
      </c>
      <c r="L9" s="265" t="s">
        <v>8648</v>
      </c>
      <c r="M9" s="313" t="s">
        <v>8646</v>
      </c>
      <c r="N9" s="314" t="s">
        <v>8647</v>
      </c>
      <c r="O9" s="315" t="s">
        <v>8648</v>
      </c>
      <c r="Q9" s="266" t="s">
        <v>8646</v>
      </c>
      <c r="R9" s="267" t="s">
        <v>8647</v>
      </c>
      <c r="S9" s="265" t="s">
        <v>8648</v>
      </c>
      <c r="T9" s="266" t="s">
        <v>8646</v>
      </c>
      <c r="U9" s="267" t="s">
        <v>8647</v>
      </c>
      <c r="V9" s="268" t="s">
        <v>8648</v>
      </c>
      <c r="W9" s="266" t="s">
        <v>8646</v>
      </c>
      <c r="X9" s="267" t="s">
        <v>8647</v>
      </c>
      <c r="Y9" s="265" t="s">
        <v>8648</v>
      </c>
      <c r="Z9" s="313" t="s">
        <v>8646</v>
      </c>
      <c r="AA9" s="314" t="s">
        <v>8647</v>
      </c>
      <c r="AB9" s="315" t="s">
        <v>8648</v>
      </c>
    </row>
    <row r="10" spans="2:33">
      <c r="B10" s="231" t="s">
        <v>2485</v>
      </c>
      <c r="C10" s="175" t="s">
        <v>2493</v>
      </c>
      <c r="D10" s="232" t="s">
        <v>2494</v>
      </c>
      <c r="E10" s="232">
        <v>5.0799999999999998E-2</v>
      </c>
      <c r="F10" s="187">
        <v>100</v>
      </c>
      <c r="G10" s="183" t="s">
        <v>2495</v>
      </c>
      <c r="H10" s="183">
        <v>0.254</v>
      </c>
      <c r="J10" s="247">
        <v>108.101</v>
      </c>
      <c r="K10" s="247">
        <v>108.0925</v>
      </c>
      <c r="L10" s="247">
        <v>108.1039</v>
      </c>
      <c r="M10" s="293">
        <f>ABS(J10-J11)</f>
        <v>2.3000000000052978E-3</v>
      </c>
      <c r="N10" s="293">
        <f>ABS(K10-K11)</f>
        <v>1.4000000000038426E-3</v>
      </c>
      <c r="O10" s="293">
        <f>ABS(L10-L11)</f>
        <v>1.1999999999972033E-3</v>
      </c>
      <c r="Q10" s="247">
        <v>108.101</v>
      </c>
      <c r="R10" s="247">
        <v>108.0925</v>
      </c>
      <c r="S10" s="247">
        <v>108.1039</v>
      </c>
      <c r="T10" s="247">
        <v>353.85449999999997</v>
      </c>
      <c r="U10" s="247">
        <v>353.87740000000002</v>
      </c>
      <c r="V10" s="261">
        <v>353.89769999999999</v>
      </c>
      <c r="W10" s="247">
        <v>461.95549999999997</v>
      </c>
      <c r="X10" s="247">
        <v>461.96990000000005</v>
      </c>
      <c r="Y10" s="247">
        <v>462.0016</v>
      </c>
      <c r="Z10" s="293">
        <f>ABS(W10-W11)</f>
        <v>1.1000000000080945E-3</v>
      </c>
      <c r="AA10" s="293">
        <f>ABS(X10-X11)</f>
        <v>1.3999999999896318E-3</v>
      </c>
      <c r="AB10" s="293">
        <f>ABS(Y10-Y11)</f>
        <v>4.1999999999688953E-3</v>
      </c>
      <c r="AD10" s="305" t="str">
        <f>+G10</f>
        <v>M05</v>
      </c>
      <c r="AE10" s="270"/>
      <c r="AF10" s="229"/>
      <c r="AG10" s="229"/>
    </row>
    <row r="11" spans="2:33">
      <c r="B11" s="231" t="s">
        <v>2534</v>
      </c>
      <c r="C11" s="175" t="s">
        <v>2541</v>
      </c>
      <c r="D11" s="232" t="s">
        <v>2494</v>
      </c>
      <c r="E11" s="232">
        <v>5.0799999999999998E-2</v>
      </c>
      <c r="F11" s="187">
        <v>100</v>
      </c>
      <c r="G11" s="183" t="s">
        <v>2495</v>
      </c>
      <c r="H11" s="183">
        <v>0.254</v>
      </c>
      <c r="J11" s="247">
        <v>108.1033</v>
      </c>
      <c r="K11" s="247">
        <v>108.0939</v>
      </c>
      <c r="L11" s="247">
        <v>108.10509999999999</v>
      </c>
      <c r="M11" s="294"/>
      <c r="N11" s="294"/>
      <c r="O11" s="294"/>
      <c r="Q11" s="247">
        <v>108.1033</v>
      </c>
      <c r="R11" s="247">
        <v>108.0939</v>
      </c>
      <c r="S11" s="247">
        <v>108.10509999999999</v>
      </c>
      <c r="T11" s="247">
        <v>353.85329999999999</v>
      </c>
      <c r="U11" s="247">
        <v>353.87740000000002</v>
      </c>
      <c r="V11" s="261">
        <v>353.90069999999997</v>
      </c>
      <c r="W11" s="247">
        <v>461.95659999999998</v>
      </c>
      <c r="X11" s="247">
        <v>461.97130000000004</v>
      </c>
      <c r="Y11" s="247">
        <v>462.00579999999997</v>
      </c>
      <c r="Z11" s="294"/>
      <c r="AA11" s="294"/>
      <c r="AB11" s="294"/>
      <c r="AD11" s="261" t="s">
        <v>8663</v>
      </c>
      <c r="AE11" s="258"/>
      <c r="AG11" s="49"/>
    </row>
    <row r="12" spans="2:33">
      <c r="B12" s="231" t="s">
        <v>2500</v>
      </c>
      <c r="C12" s="175" t="s">
        <v>2508</v>
      </c>
      <c r="D12" s="232" t="s">
        <v>2509</v>
      </c>
      <c r="E12" s="232">
        <v>5.0799999999999998E-2</v>
      </c>
      <c r="F12" s="187">
        <v>100</v>
      </c>
      <c r="G12" s="183" t="s">
        <v>2495</v>
      </c>
      <c r="H12" s="183">
        <v>0.254</v>
      </c>
      <c r="J12" s="247">
        <v>108.0913</v>
      </c>
      <c r="K12" s="247">
        <v>108.0968</v>
      </c>
      <c r="L12" s="247">
        <v>108.1014</v>
      </c>
      <c r="M12" s="293">
        <f>ABS(J12-J13)</f>
        <v>7.9999999999813554E-4</v>
      </c>
      <c r="N12" s="293">
        <f>ABS(K12-K13)</f>
        <v>1.90000000000623E-3</v>
      </c>
      <c r="O12" s="293">
        <f>ABS(L12-L13)</f>
        <v>3.6999999999949296E-3</v>
      </c>
      <c r="Q12" s="247">
        <v>108.0913</v>
      </c>
      <c r="R12" s="247">
        <v>108.0968</v>
      </c>
      <c r="S12" s="247">
        <v>108.1014</v>
      </c>
      <c r="T12" s="247">
        <v>353.89550000000003</v>
      </c>
      <c r="U12" s="247">
        <v>353.90440000000001</v>
      </c>
      <c r="V12" s="261">
        <v>353.89890000000003</v>
      </c>
      <c r="W12" s="247">
        <v>461.98680000000002</v>
      </c>
      <c r="X12" s="247">
        <v>462.00120000000004</v>
      </c>
      <c r="Y12" s="247">
        <v>462.00030000000004</v>
      </c>
      <c r="Z12" s="293">
        <f>ABS(W12-W13)</f>
        <v>3.3000000000242835E-3</v>
      </c>
      <c r="AA12" s="293">
        <f>ABS(X12-X13)</f>
        <v>1.0000000000331966E-3</v>
      </c>
      <c r="AB12" s="293">
        <f>ABS(Y12-Y13)</f>
        <v>6.1000000000603904E-3</v>
      </c>
      <c r="AD12" s="227" t="s">
        <v>8649</v>
      </c>
      <c r="AE12" s="228">
        <f>MAX(J10:L26)</f>
        <v>108.10720000000001</v>
      </c>
      <c r="AF12" s="49"/>
    </row>
    <row r="13" spans="2:33">
      <c r="B13" s="231" t="s">
        <v>2544</v>
      </c>
      <c r="C13" s="175" t="s">
        <v>2551</v>
      </c>
      <c r="D13" s="232" t="s">
        <v>2509</v>
      </c>
      <c r="E13" s="232">
        <v>5.0799999999999998E-2</v>
      </c>
      <c r="F13" s="187">
        <v>100</v>
      </c>
      <c r="G13" s="183" t="s">
        <v>2495</v>
      </c>
      <c r="H13" s="183">
        <v>0.254</v>
      </c>
      <c r="J13" s="247">
        <v>108.0921</v>
      </c>
      <c r="K13" s="247">
        <v>108.0949</v>
      </c>
      <c r="L13" s="247">
        <v>108.0977</v>
      </c>
      <c r="M13" s="294"/>
      <c r="N13" s="294"/>
      <c r="O13" s="294"/>
      <c r="Q13" s="247">
        <v>108.0921</v>
      </c>
      <c r="R13" s="247">
        <v>108.0949</v>
      </c>
      <c r="S13" s="247">
        <v>108.0977</v>
      </c>
      <c r="T13" s="247">
        <v>353.89800000000002</v>
      </c>
      <c r="U13" s="247">
        <v>353.90530000000001</v>
      </c>
      <c r="V13" s="261">
        <v>353.8965</v>
      </c>
      <c r="W13" s="247">
        <v>461.99010000000004</v>
      </c>
      <c r="X13" s="247">
        <v>462.00020000000001</v>
      </c>
      <c r="Y13" s="247">
        <v>461.99419999999998</v>
      </c>
      <c r="Z13" s="294"/>
      <c r="AA13" s="294"/>
      <c r="AB13" s="294"/>
      <c r="AD13" s="227" t="s">
        <v>8650</v>
      </c>
      <c r="AE13" s="228">
        <f>MIN(J10:L26)</f>
        <v>108.0907</v>
      </c>
      <c r="AF13" s="45" t="s">
        <v>8651</v>
      </c>
      <c r="AG13" s="49"/>
    </row>
    <row r="14" spans="2:33">
      <c r="B14" s="231" t="s">
        <v>2512</v>
      </c>
      <c r="C14" s="175" t="s">
        <v>2519</v>
      </c>
      <c r="D14" s="232" t="s">
        <v>2520</v>
      </c>
      <c r="E14" s="232">
        <v>5.0799999999999998E-2</v>
      </c>
      <c r="F14" s="187">
        <v>100</v>
      </c>
      <c r="G14" s="183" t="s">
        <v>2495</v>
      </c>
      <c r="H14" s="183">
        <v>0.254</v>
      </c>
      <c r="J14" s="247">
        <v>108.10720000000001</v>
      </c>
      <c r="K14" s="247">
        <v>108.1031</v>
      </c>
      <c r="L14" s="247">
        <v>108.0986</v>
      </c>
      <c r="M14" s="293">
        <f>ABS(J14-J15)</f>
        <v>2.0000000000095497E-3</v>
      </c>
      <c r="N14" s="293">
        <f>ABS(K14-K15)</f>
        <v>1.8000000000029104E-3</v>
      </c>
      <c r="O14" s="293">
        <f>ABS(L14-L15)</f>
        <v>3.9000000000015689E-3</v>
      </c>
      <c r="Q14" s="247">
        <v>108.10720000000001</v>
      </c>
      <c r="R14" s="247">
        <v>108.1031</v>
      </c>
      <c r="S14" s="247">
        <v>108.0986</v>
      </c>
      <c r="T14" s="247">
        <v>353.87900000000002</v>
      </c>
      <c r="U14" s="247">
        <v>353.90449999999998</v>
      </c>
      <c r="V14" s="261">
        <v>353.85719999999998</v>
      </c>
      <c r="W14" s="247">
        <v>461.98620000000005</v>
      </c>
      <c r="X14" s="247">
        <v>462.00759999999997</v>
      </c>
      <c r="Y14" s="247">
        <v>461.95579999999995</v>
      </c>
      <c r="Z14" s="293">
        <f>ABS(W14-W15)</f>
        <v>4.8000000000456566E-3</v>
      </c>
      <c r="AA14" s="293">
        <f>ABS(X14-X15)</f>
        <v>3.6000000000058208E-3</v>
      </c>
      <c r="AB14" s="293">
        <f>ABS(Y14-Y15)</f>
        <v>4.0000000007012204E-4</v>
      </c>
      <c r="AD14" s="227" t="s">
        <v>8652</v>
      </c>
      <c r="AE14" s="228">
        <f>AE12-AE13</f>
        <v>1.6500000000007731E-2</v>
      </c>
      <c r="AF14" s="49">
        <f>+H10</f>
        <v>0.254</v>
      </c>
      <c r="AG14" s="50"/>
    </row>
    <row r="15" spans="2:33">
      <c r="B15" s="231" t="s">
        <v>2554</v>
      </c>
      <c r="C15" s="175" t="s">
        <v>2561</v>
      </c>
      <c r="D15" s="232" t="s">
        <v>2520</v>
      </c>
      <c r="E15" s="232">
        <v>5.0799999999999998E-2</v>
      </c>
      <c r="F15" s="187">
        <v>100</v>
      </c>
      <c r="G15" s="183" t="s">
        <v>2495</v>
      </c>
      <c r="H15" s="183">
        <v>0.254</v>
      </c>
      <c r="J15" s="247">
        <v>108.1052</v>
      </c>
      <c r="K15" s="247">
        <v>108.10129999999999</v>
      </c>
      <c r="L15" s="247">
        <v>108.10250000000001</v>
      </c>
      <c r="M15" s="294"/>
      <c r="N15" s="294"/>
      <c r="O15" s="294"/>
      <c r="Q15" s="247">
        <v>108.1052</v>
      </c>
      <c r="R15" s="247">
        <v>108.10129999999999</v>
      </c>
      <c r="S15" s="247">
        <v>108.10250000000001</v>
      </c>
      <c r="T15" s="247">
        <v>353.87619999999998</v>
      </c>
      <c r="U15" s="247">
        <v>353.90269999999998</v>
      </c>
      <c r="V15" s="261">
        <v>353.8537</v>
      </c>
      <c r="W15" s="247">
        <v>461.98140000000001</v>
      </c>
      <c r="X15" s="247">
        <v>462.00399999999996</v>
      </c>
      <c r="Y15" s="247">
        <v>461.95620000000002</v>
      </c>
      <c r="Z15" s="294"/>
      <c r="AA15" s="294"/>
      <c r="AB15" s="294"/>
      <c r="AF15" s="50" t="str">
        <f>IF(AE14&gt;AF14,"Wrong","OK")</f>
        <v>OK</v>
      </c>
    </row>
    <row r="16" spans="2:33">
      <c r="B16" s="231" t="s">
        <v>2523</v>
      </c>
      <c r="C16" s="175" t="s">
        <v>2530</v>
      </c>
      <c r="D16" s="232" t="s">
        <v>2531</v>
      </c>
      <c r="E16" s="232">
        <v>5.0799999999999998E-2</v>
      </c>
      <c r="F16" s="187">
        <v>100</v>
      </c>
      <c r="G16" s="183" t="s">
        <v>2495</v>
      </c>
      <c r="H16" s="183">
        <v>0.254</v>
      </c>
      <c r="J16" s="247">
        <v>108.1054</v>
      </c>
      <c r="K16" s="247">
        <v>108.10080000000001</v>
      </c>
      <c r="L16" s="247">
        <v>108.0937</v>
      </c>
      <c r="M16" s="293">
        <f>ABS(J16-J17)</f>
        <v>5.9999999999149622E-4</v>
      </c>
      <c r="N16" s="293">
        <f>ABS(K16-K17)</f>
        <v>2.4999999999977263E-3</v>
      </c>
      <c r="O16" s="293">
        <f>ABS(L16-L17)</f>
        <v>7.9999999999813554E-4</v>
      </c>
      <c r="Q16" s="247">
        <v>108.1054</v>
      </c>
      <c r="R16" s="247">
        <v>108.10080000000001</v>
      </c>
      <c r="S16" s="247">
        <v>108.0937</v>
      </c>
      <c r="T16" s="247">
        <v>353.88170000000002</v>
      </c>
      <c r="U16" s="247">
        <v>353.89940000000001</v>
      </c>
      <c r="V16" s="261">
        <v>353.90949999999998</v>
      </c>
      <c r="W16" s="247">
        <v>461.98710000000005</v>
      </c>
      <c r="X16" s="247">
        <v>462.00020000000001</v>
      </c>
      <c r="Y16" s="247">
        <v>462.00319999999999</v>
      </c>
      <c r="Z16" s="293">
        <f>ABS(W16-W17)</f>
        <v>2.5999999999157808E-3</v>
      </c>
      <c r="AA16" s="293">
        <f>ABS(X16-X17)</f>
        <v>6.9999999999481588E-4</v>
      </c>
      <c r="AB16" s="293">
        <f>ABS(Y16-Y17)</f>
        <v>1.1000000000080945E-3</v>
      </c>
      <c r="AD16" s="244" t="s">
        <v>8668</v>
      </c>
      <c r="AE16" s="308"/>
      <c r="AF16" s="260"/>
    </row>
    <row r="17" spans="2:32">
      <c r="B17" s="231" t="s">
        <v>2564</v>
      </c>
      <c r="C17" s="175" t="s">
        <v>2571</v>
      </c>
      <c r="D17" s="232" t="s">
        <v>2531</v>
      </c>
      <c r="E17" s="232">
        <v>5.0799999999999998E-2</v>
      </c>
      <c r="F17" s="187">
        <v>100</v>
      </c>
      <c r="G17" s="183" t="s">
        <v>2495</v>
      </c>
      <c r="H17" s="183">
        <v>0.254</v>
      </c>
      <c r="J17" s="247">
        <v>108.10599999999999</v>
      </c>
      <c r="K17" s="247">
        <v>108.1033</v>
      </c>
      <c r="L17" s="247">
        <v>108.0945</v>
      </c>
      <c r="M17" s="294"/>
      <c r="N17" s="294"/>
      <c r="O17" s="294"/>
      <c r="Q17" s="247">
        <v>108.10599999999999</v>
      </c>
      <c r="R17" s="247">
        <v>108.1033</v>
      </c>
      <c r="S17" s="247">
        <v>108.0945</v>
      </c>
      <c r="T17" s="247">
        <v>353.88369999999998</v>
      </c>
      <c r="U17" s="247">
        <v>353.89760000000001</v>
      </c>
      <c r="V17" s="261">
        <v>353.90980000000002</v>
      </c>
      <c r="W17" s="247">
        <v>461.98969999999997</v>
      </c>
      <c r="X17" s="247">
        <v>462.0009</v>
      </c>
      <c r="Y17" s="247">
        <v>462.0043</v>
      </c>
      <c r="Z17" s="294"/>
      <c r="AA17" s="294"/>
      <c r="AB17" s="294"/>
      <c r="AD17" s="306" t="s">
        <v>8649</v>
      </c>
      <c r="AE17" s="307">
        <f>MAX(W10:Y18)</f>
        <v>462.00759999999997</v>
      </c>
      <c r="AF17" s="49"/>
    </row>
    <row r="18" spans="2:32">
      <c r="J18" s="247"/>
      <c r="K18" s="247"/>
      <c r="L18" s="247"/>
      <c r="M18" s="290" t="s">
        <v>8659</v>
      </c>
      <c r="N18" s="316"/>
      <c r="O18" s="317"/>
      <c r="Q18" s="244" t="s">
        <v>8669</v>
      </c>
      <c r="R18" s="263"/>
      <c r="S18" s="258"/>
      <c r="T18" s="244" t="s">
        <v>8670</v>
      </c>
      <c r="U18" s="263"/>
      <c r="V18" s="263"/>
      <c r="W18" s="248" t="s">
        <v>8645</v>
      </c>
      <c r="X18" s="249"/>
      <c r="Y18" s="265"/>
      <c r="Z18" s="290" t="s">
        <v>8659</v>
      </c>
      <c r="AA18" s="316"/>
      <c r="AB18" s="317"/>
      <c r="AD18" s="227" t="s">
        <v>8650</v>
      </c>
      <c r="AE18" s="228">
        <f>MIN(W10:Y17)</f>
        <v>461.95549999999997</v>
      </c>
      <c r="AF18" s="45" t="s">
        <v>8651</v>
      </c>
    </row>
    <row r="19" spans="2:32">
      <c r="B19" s="231" t="s">
        <v>2573</v>
      </c>
      <c r="C19" s="175" t="s">
        <v>2576</v>
      </c>
      <c r="D19" s="232" t="s">
        <v>2577</v>
      </c>
      <c r="E19" s="232">
        <v>5.0799999999999998E-2</v>
      </c>
      <c r="F19" s="188">
        <v>100</v>
      </c>
      <c r="G19" s="189" t="s">
        <v>2495</v>
      </c>
      <c r="H19" s="189">
        <v>0.254</v>
      </c>
      <c r="J19" s="247">
        <v>108.09350000000001</v>
      </c>
      <c r="K19" s="247">
        <v>108.1036</v>
      </c>
      <c r="L19" s="247">
        <v>108.10209999999999</v>
      </c>
      <c r="M19" s="293">
        <f>ABS(J19-J20)</f>
        <v>1.300000000000523E-3</v>
      </c>
      <c r="N19" s="293">
        <f>ABS(K19-K20)</f>
        <v>2.9999999999574811E-4</v>
      </c>
      <c r="O19" s="293">
        <f>ABS(L19-L20)</f>
        <v>2.1999999999877673E-3</v>
      </c>
      <c r="Q19" s="247">
        <v>95.643243000000012</v>
      </c>
      <c r="R19" s="247">
        <v>95.653343000000007</v>
      </c>
      <c r="S19" s="247">
        <v>95.651842999999985</v>
      </c>
      <c r="T19" s="247">
        <v>346.56482999999997</v>
      </c>
      <c r="U19" s="247">
        <v>346.56482999999997</v>
      </c>
      <c r="V19" s="261">
        <v>346.56482999999997</v>
      </c>
      <c r="W19" s="247">
        <v>442.20807300000001</v>
      </c>
      <c r="X19" s="247">
        <v>442.21817299999998</v>
      </c>
      <c r="Y19" s="247">
        <v>442.21667299999996</v>
      </c>
      <c r="Z19" s="293">
        <f>ABS(W19-W20)</f>
        <v>9.9999999974897946E-5</v>
      </c>
      <c r="AA19" s="293">
        <f>ABS(X19-X20)</f>
        <v>9.0000000000145519E-4</v>
      </c>
      <c r="AB19" s="293">
        <f>ABS(Y19-Y20)</f>
        <v>3.3999999999991815E-3</v>
      </c>
      <c r="AD19" s="227" t="s">
        <v>8652</v>
      </c>
      <c r="AE19" s="228">
        <f>AE17-AE18</f>
        <v>5.2099999999995816E-2</v>
      </c>
      <c r="AF19" s="49">
        <f>+H19</f>
        <v>0.254</v>
      </c>
    </row>
    <row r="20" spans="2:32">
      <c r="B20" s="231" t="s">
        <v>2593</v>
      </c>
      <c r="C20" s="175" t="s">
        <v>2596</v>
      </c>
      <c r="D20" s="232" t="s">
        <v>2577</v>
      </c>
      <c r="E20" s="232">
        <v>5.0799999999999998E-2</v>
      </c>
      <c r="F20" s="188">
        <v>100</v>
      </c>
      <c r="G20" s="189" t="s">
        <v>2495</v>
      </c>
      <c r="H20" s="189">
        <v>0.254</v>
      </c>
      <c r="J20" s="247">
        <v>108.09480000000001</v>
      </c>
      <c r="K20" s="247">
        <v>108.1039</v>
      </c>
      <c r="L20" s="247">
        <v>108.09990000000001</v>
      </c>
      <c r="M20" s="294"/>
      <c r="N20" s="294"/>
      <c r="O20" s="294"/>
      <c r="Q20" s="247">
        <v>95.644542999999999</v>
      </c>
      <c r="R20" s="247">
        <v>95.653642999999988</v>
      </c>
      <c r="S20" s="247">
        <v>95.649642999999998</v>
      </c>
      <c r="T20" s="247">
        <v>346.56362999999999</v>
      </c>
      <c r="U20" s="247">
        <v>346.56362999999999</v>
      </c>
      <c r="V20" s="261">
        <v>346.56362999999999</v>
      </c>
      <c r="W20" s="247">
        <v>442.20817299999999</v>
      </c>
      <c r="X20" s="247">
        <v>442.21727299999998</v>
      </c>
      <c r="Y20" s="247">
        <v>442.21327299999996</v>
      </c>
      <c r="Z20" s="294"/>
      <c r="AA20" s="294"/>
      <c r="AB20" s="294"/>
      <c r="AF20" s="50" t="str">
        <f>IF(AE19&gt;AF19,"Wrong","OK")</f>
        <v>OK</v>
      </c>
    </row>
    <row r="21" spans="2:32">
      <c r="B21" s="231" t="s">
        <v>2578</v>
      </c>
      <c r="C21" s="175" t="s">
        <v>2581</v>
      </c>
      <c r="D21" s="232" t="s">
        <v>2582</v>
      </c>
      <c r="E21" s="232">
        <v>5.0799999999999998E-2</v>
      </c>
      <c r="F21" s="188">
        <v>100</v>
      </c>
      <c r="G21" s="189" t="s">
        <v>2495</v>
      </c>
      <c r="H21" s="189">
        <v>0.254</v>
      </c>
      <c r="J21" s="247">
        <v>108.1005</v>
      </c>
      <c r="K21" s="247">
        <v>108.0913</v>
      </c>
      <c r="L21" s="247">
        <v>108.0907</v>
      </c>
      <c r="M21" s="293">
        <f>ABS(J21-J22)</f>
        <v>2.8000000000076852E-3</v>
      </c>
      <c r="N21" s="293">
        <f>ABS(K21-K22)</f>
        <v>3.9999999999906777E-4</v>
      </c>
      <c r="O21" s="293">
        <f>ABS(L21-L22)</f>
        <v>5.0000000000238742E-4</v>
      </c>
      <c r="Q21" s="247">
        <v>95.650242999999989</v>
      </c>
      <c r="R21" s="247">
        <v>95.641042999999996</v>
      </c>
      <c r="S21" s="247">
        <v>95.640443000000005</v>
      </c>
      <c r="T21" s="247">
        <v>346.60583000000003</v>
      </c>
      <c r="U21" s="247">
        <v>346.60583000000003</v>
      </c>
      <c r="V21" s="261">
        <v>346.60583000000003</v>
      </c>
      <c r="W21" s="247">
        <v>442.25607300000001</v>
      </c>
      <c r="X21" s="247">
        <v>442.24687300000005</v>
      </c>
      <c r="Y21" s="247">
        <v>442.24627300000003</v>
      </c>
      <c r="Z21" s="293">
        <f>ABS(W21-W22)</f>
        <v>5.3000000000338332E-3</v>
      </c>
      <c r="AA21" s="293">
        <f>ABS(X21-X22)</f>
        <v>2.0999999999844476E-3</v>
      </c>
      <c r="AB21" s="293">
        <f>ABS(Y21-Y22)</f>
        <v>2.9999999999859028E-3</v>
      </c>
      <c r="AD21" s="244" t="s">
        <v>8671</v>
      </c>
      <c r="AE21" s="308"/>
      <c r="AF21" s="260"/>
    </row>
    <row r="22" spans="2:32">
      <c r="B22" s="231" t="s">
        <v>2597</v>
      </c>
      <c r="C22" s="175" t="s">
        <v>2600</v>
      </c>
      <c r="D22" s="232" t="s">
        <v>2582</v>
      </c>
      <c r="E22" s="232">
        <v>5.0799999999999998E-2</v>
      </c>
      <c r="F22" s="188">
        <v>100</v>
      </c>
      <c r="G22" s="189" t="s">
        <v>2495</v>
      </c>
      <c r="H22" s="189">
        <v>0.254</v>
      </c>
      <c r="J22" s="247">
        <v>108.1033</v>
      </c>
      <c r="K22" s="247">
        <v>108.0909</v>
      </c>
      <c r="L22" s="247">
        <v>108.0912</v>
      </c>
      <c r="M22" s="294"/>
      <c r="N22" s="294"/>
      <c r="O22" s="294"/>
      <c r="Q22" s="247">
        <v>95.653042999999997</v>
      </c>
      <c r="R22" s="247">
        <v>95.640643000000011</v>
      </c>
      <c r="S22" s="247">
        <v>95.640942999999993</v>
      </c>
      <c r="T22" s="247">
        <v>346.60833000000002</v>
      </c>
      <c r="U22" s="247">
        <v>346.60833000000002</v>
      </c>
      <c r="V22" s="261">
        <v>346.60833000000002</v>
      </c>
      <c r="W22" s="247">
        <v>442.26137300000005</v>
      </c>
      <c r="X22" s="247">
        <v>442.24897300000003</v>
      </c>
      <c r="Y22" s="247">
        <v>442.24927300000002</v>
      </c>
      <c r="Z22" s="294"/>
      <c r="AA22" s="294"/>
      <c r="AB22" s="294"/>
      <c r="AD22" s="306" t="s">
        <v>8649</v>
      </c>
      <c r="AE22" s="307">
        <f>MAX(W19:Y26)</f>
        <v>442.26137300000005</v>
      </c>
      <c r="AF22" s="49"/>
    </row>
    <row r="23" spans="2:32">
      <c r="B23" s="231" t="s">
        <v>2583</v>
      </c>
      <c r="C23" s="175" t="s">
        <v>2586</v>
      </c>
      <c r="D23" s="232" t="s">
        <v>2587</v>
      </c>
      <c r="E23" s="232">
        <v>5.0799999999999998E-2</v>
      </c>
      <c r="F23" s="188">
        <v>100</v>
      </c>
      <c r="G23" s="189" t="s">
        <v>2495</v>
      </c>
      <c r="H23" s="189">
        <v>0.254</v>
      </c>
      <c r="J23" s="247">
        <v>108.0955</v>
      </c>
      <c r="K23" s="247">
        <v>108.0941</v>
      </c>
      <c r="L23" s="247">
        <v>108.0975</v>
      </c>
      <c r="M23" s="293">
        <f>ABS(J23-J24)</f>
        <v>1.9999999999953388E-3</v>
      </c>
      <c r="N23" s="293">
        <f>ABS(K23-K24)</f>
        <v>5.0000000000238742E-4</v>
      </c>
      <c r="O23" s="293">
        <f>ABS(L23-L24)</f>
        <v>1.3999999999896318E-3</v>
      </c>
      <c r="Q23" s="247">
        <v>95.645242999999994</v>
      </c>
      <c r="R23" s="247">
        <v>95.643843000000004</v>
      </c>
      <c r="S23" s="247">
        <v>95.647243000000003</v>
      </c>
      <c r="T23" s="247">
        <v>346.58933000000002</v>
      </c>
      <c r="U23" s="247">
        <v>346.58933000000002</v>
      </c>
      <c r="V23" s="261">
        <v>346.58933000000002</v>
      </c>
      <c r="W23" s="247">
        <v>442.23457300000001</v>
      </c>
      <c r="X23" s="247">
        <v>442.23317300000002</v>
      </c>
      <c r="Y23" s="247">
        <v>442.23657300000002</v>
      </c>
      <c r="Z23" s="293">
        <f>ABS(W23-W24)</f>
        <v>4.7999999999888132E-3</v>
      </c>
      <c r="AA23" s="293">
        <f>ABS(X23-X24)</f>
        <v>3.3000000000242835E-3</v>
      </c>
      <c r="AB23" s="293">
        <f>ABS(Y23-Y24)</f>
        <v>4.2000000000257387E-3</v>
      </c>
      <c r="AD23" s="227" t="s">
        <v>8650</v>
      </c>
      <c r="AE23" s="228">
        <f>MIN(W19:Y26)</f>
        <v>442.20807300000001</v>
      </c>
      <c r="AF23" s="45" t="s">
        <v>8651</v>
      </c>
    </row>
    <row r="24" spans="2:32">
      <c r="B24" s="231" t="s">
        <v>2601</v>
      </c>
      <c r="C24" s="175" t="s">
        <v>2604</v>
      </c>
      <c r="D24" s="232" t="s">
        <v>2587</v>
      </c>
      <c r="E24" s="232">
        <v>5.0799999999999998E-2</v>
      </c>
      <c r="F24" s="188">
        <v>100</v>
      </c>
      <c r="G24" s="189" t="s">
        <v>2495</v>
      </c>
      <c r="H24" s="189">
        <v>0.254</v>
      </c>
      <c r="J24" s="247">
        <v>108.09350000000001</v>
      </c>
      <c r="K24" s="247">
        <v>108.0936</v>
      </c>
      <c r="L24" s="247">
        <v>108.09610000000001</v>
      </c>
      <c r="M24" s="294"/>
      <c r="N24" s="294"/>
      <c r="O24" s="294"/>
      <c r="Q24" s="247">
        <v>95.643243000000012</v>
      </c>
      <c r="R24" s="247">
        <v>95.643342999999987</v>
      </c>
      <c r="S24" s="247">
        <v>95.645843000000013</v>
      </c>
      <c r="T24" s="247">
        <v>346.58652999999998</v>
      </c>
      <c r="U24" s="247">
        <v>346.58652999999998</v>
      </c>
      <c r="V24" s="261">
        <v>346.58652999999998</v>
      </c>
      <c r="W24" s="247">
        <v>442.22977300000002</v>
      </c>
      <c r="X24" s="247">
        <v>442.229873</v>
      </c>
      <c r="Y24" s="247">
        <v>442.232373</v>
      </c>
      <c r="Z24" s="294"/>
      <c r="AA24" s="294"/>
      <c r="AB24" s="294"/>
      <c r="AD24" s="227" t="s">
        <v>8652</v>
      </c>
      <c r="AE24" s="228">
        <f>AE22-AE23</f>
        <v>5.3300000000035652E-2</v>
      </c>
      <c r="AF24" s="49">
        <f>+H24</f>
        <v>0.254</v>
      </c>
    </row>
    <row r="25" spans="2:32">
      <c r="B25" s="231" t="s">
        <v>2588</v>
      </c>
      <c r="C25" s="175" t="s">
        <v>2591</v>
      </c>
      <c r="D25" s="232" t="s">
        <v>2592</v>
      </c>
      <c r="E25" s="232">
        <v>5.0799999999999998E-2</v>
      </c>
      <c r="F25" s="188">
        <v>100</v>
      </c>
      <c r="G25" s="189" t="s">
        <v>2495</v>
      </c>
      <c r="H25" s="189">
        <v>0.254</v>
      </c>
      <c r="J25" s="247">
        <v>108.1001</v>
      </c>
      <c r="K25" s="247">
        <v>108.09950000000001</v>
      </c>
      <c r="L25" s="247">
        <v>108.10550000000001</v>
      </c>
      <c r="M25" s="293">
        <f>ABS(J25-J26)</f>
        <v>5.9999999999149622E-4</v>
      </c>
      <c r="N25" s="293">
        <f>ABS(K25-K26)</f>
        <v>2.3000000000052978E-3</v>
      </c>
      <c r="O25" s="293">
        <f>ABS(L25-L26)</f>
        <v>7.0000000000902673E-4</v>
      </c>
      <c r="Q25" s="247">
        <v>95.649843000000004</v>
      </c>
      <c r="R25" s="247">
        <v>95.649243000000013</v>
      </c>
      <c r="S25" s="247">
        <v>95.655243000000013</v>
      </c>
      <c r="T25" s="247">
        <v>346.59203000000002</v>
      </c>
      <c r="U25" s="247">
        <v>346.59203000000002</v>
      </c>
      <c r="V25" s="261">
        <v>346.59203000000002</v>
      </c>
      <c r="W25" s="247">
        <v>442.24187300000006</v>
      </c>
      <c r="X25" s="247">
        <v>442.24127300000004</v>
      </c>
      <c r="Y25" s="247">
        <v>442.24727300000006</v>
      </c>
      <c r="Z25" s="293">
        <f>ABS(W25-W26)</f>
        <v>1.3999999999327883E-3</v>
      </c>
      <c r="AA25" s="293">
        <f>ABS(X25-X26)</f>
        <v>3.000000000952241E-4</v>
      </c>
      <c r="AB25" s="293">
        <f>ABS(Y25-Y26)</f>
        <v>1.299999999901047E-3</v>
      </c>
      <c r="AF25" s="50" t="str">
        <f>IF(AE24&gt;AF24,"Wrong","OK")</f>
        <v>OK</v>
      </c>
    </row>
    <row r="26" spans="2:32">
      <c r="B26" s="231" t="s">
        <v>2605</v>
      </c>
      <c r="C26" s="175" t="s">
        <v>2608</v>
      </c>
      <c r="D26" s="232" t="s">
        <v>2592</v>
      </c>
      <c r="E26" s="232">
        <v>5.0799999999999998E-2</v>
      </c>
      <c r="F26" s="188">
        <v>100</v>
      </c>
      <c r="G26" s="189" t="s">
        <v>2495</v>
      </c>
      <c r="H26" s="189">
        <v>0.254</v>
      </c>
      <c r="J26" s="247">
        <v>108.09950000000001</v>
      </c>
      <c r="K26" s="247">
        <v>108.0972</v>
      </c>
      <c r="L26" s="247">
        <v>108.1048</v>
      </c>
      <c r="M26" s="294"/>
      <c r="N26" s="294"/>
      <c r="O26" s="294"/>
      <c r="Q26" s="247">
        <v>95.649243000000013</v>
      </c>
      <c r="R26" s="247">
        <v>95.646942999999993</v>
      </c>
      <c r="S26" s="247">
        <v>95.65454299999999</v>
      </c>
      <c r="T26" s="247">
        <v>346.59402999999998</v>
      </c>
      <c r="U26" s="247">
        <v>346.59402999999998</v>
      </c>
      <c r="V26" s="261">
        <v>346.59402999999998</v>
      </c>
      <c r="W26" s="247">
        <v>442.24327299999999</v>
      </c>
      <c r="X26" s="247">
        <v>442.24097299999994</v>
      </c>
      <c r="Y26" s="247">
        <v>442.24857299999996</v>
      </c>
      <c r="Z26" s="294"/>
      <c r="AA26" s="294"/>
      <c r="AB26" s="294"/>
    </row>
    <row r="32" spans="2:32">
      <c r="J32" s="261" t="s">
        <v>8663</v>
      </c>
      <c r="K32" s="262"/>
      <c r="L32" s="262"/>
      <c r="M32" s="263"/>
      <c r="N32" s="263"/>
      <c r="O32" s="258"/>
      <c r="Q32" s="260"/>
      <c r="W32" s="244" t="s">
        <v>8664</v>
      </c>
      <c r="X32" s="245"/>
      <c r="Y32" s="262"/>
      <c r="Z32" s="263"/>
      <c r="AA32" s="263"/>
      <c r="AB32" s="258"/>
    </row>
    <row r="33" spans="2:32">
      <c r="J33" s="244" t="s">
        <v>8666</v>
      </c>
      <c r="K33" s="245"/>
      <c r="L33" s="264"/>
      <c r="M33" s="290" t="s">
        <v>8659</v>
      </c>
      <c r="N33" s="318"/>
      <c r="O33" s="292"/>
      <c r="Q33" s="244" t="s">
        <v>8666</v>
      </c>
      <c r="R33" s="245"/>
      <c r="S33" s="264"/>
      <c r="T33" s="244" t="s">
        <v>8672</v>
      </c>
      <c r="U33" s="263"/>
      <c r="V33" s="258"/>
      <c r="W33" s="248" t="s">
        <v>8645</v>
      </c>
      <c r="X33" s="249"/>
      <c r="Y33" s="265"/>
      <c r="Z33" s="290" t="s">
        <v>8659</v>
      </c>
      <c r="AA33" s="316"/>
      <c r="AB33" s="317"/>
    </row>
    <row r="34" spans="2:32">
      <c r="J34" s="266" t="s">
        <v>8646</v>
      </c>
      <c r="K34" s="267" t="s">
        <v>8647</v>
      </c>
      <c r="L34" s="265" t="s">
        <v>8648</v>
      </c>
      <c r="M34" s="313" t="s">
        <v>8646</v>
      </c>
      <c r="N34" s="314" t="s">
        <v>8647</v>
      </c>
      <c r="O34" s="315" t="s">
        <v>8648</v>
      </c>
      <c r="Q34" s="266" t="s">
        <v>8646</v>
      </c>
      <c r="R34" s="267" t="s">
        <v>8647</v>
      </c>
      <c r="S34" s="265" t="s">
        <v>8648</v>
      </c>
      <c r="T34" s="266" t="s">
        <v>8646</v>
      </c>
      <c r="U34" s="267" t="s">
        <v>8647</v>
      </c>
      <c r="V34" s="265" t="s">
        <v>8648</v>
      </c>
      <c r="W34" s="266" t="s">
        <v>8646</v>
      </c>
      <c r="X34" s="267" t="s">
        <v>8647</v>
      </c>
      <c r="Y34" s="265" t="s">
        <v>8648</v>
      </c>
      <c r="Z34" s="313" t="s">
        <v>8646</v>
      </c>
      <c r="AA34" s="314" t="s">
        <v>8647</v>
      </c>
      <c r="AB34" s="315" t="s">
        <v>8648</v>
      </c>
    </row>
    <row r="35" spans="2:32">
      <c r="B35" s="231" t="s">
        <v>2949</v>
      </c>
      <c r="C35" s="175" t="s">
        <v>2957</v>
      </c>
      <c r="D35" s="232" t="s">
        <v>2958</v>
      </c>
      <c r="E35" s="232">
        <v>5.0799999999999998E-2</v>
      </c>
      <c r="F35" s="201">
        <v>100</v>
      </c>
      <c r="G35" s="202" t="s">
        <v>425</v>
      </c>
      <c r="H35" s="202">
        <v>0.254</v>
      </c>
      <c r="J35" s="247">
        <v>150.89660000000001</v>
      </c>
      <c r="K35" s="247">
        <v>150.89709999999999</v>
      </c>
      <c r="L35" s="247">
        <v>150.893</v>
      </c>
      <c r="M35" s="293">
        <f>ABS(J35-J36)</f>
        <v>1.0000000000331966E-4</v>
      </c>
      <c r="N35" s="293">
        <f>ABS(K35-K36)</f>
        <v>1.5999999999962711E-3</v>
      </c>
      <c r="O35" s="293">
        <f>ABS(L35-L36)</f>
        <v>1.5999999999962711E-3</v>
      </c>
      <c r="Q35" s="247">
        <v>150.89660000000001</v>
      </c>
      <c r="R35" s="247">
        <v>150.89709999999999</v>
      </c>
      <c r="S35" s="247">
        <v>150.893</v>
      </c>
      <c r="T35" s="247">
        <v>265.21629999999999</v>
      </c>
      <c r="U35" s="247">
        <v>265.22660000000002</v>
      </c>
      <c r="V35" s="247">
        <v>265.22559999999999</v>
      </c>
      <c r="W35" s="247">
        <v>416.11289999999997</v>
      </c>
      <c r="X35" s="247">
        <v>416.12369999999999</v>
      </c>
      <c r="Y35" s="247">
        <v>416.11860000000001</v>
      </c>
      <c r="Z35" s="293">
        <f>ABS(W35-W36)</f>
        <v>2.200000000016189E-3</v>
      </c>
      <c r="AA35" s="293">
        <f>ABS(X35-X36)</f>
        <v>6.700000000023465E-3</v>
      </c>
      <c r="AB35" s="293">
        <f>ABS(Y35-Y36)</f>
        <v>4.9999999998817657E-4</v>
      </c>
      <c r="AD35" s="305" t="str">
        <f>+G35</f>
        <v>M10</v>
      </c>
      <c r="AE35" s="270"/>
      <c r="AF35" s="229"/>
    </row>
    <row r="36" spans="2:32">
      <c r="B36" s="231" t="s">
        <v>3123</v>
      </c>
      <c r="C36" s="175" t="s">
        <v>3130</v>
      </c>
      <c r="D36" s="232" t="s">
        <v>2958</v>
      </c>
      <c r="E36" s="232">
        <v>5.0799999999999998E-2</v>
      </c>
      <c r="F36" s="201">
        <v>100</v>
      </c>
      <c r="G36" s="202" t="s">
        <v>425</v>
      </c>
      <c r="H36" s="202">
        <v>0.254</v>
      </c>
      <c r="J36" s="247">
        <v>150.8965</v>
      </c>
      <c r="K36" s="247">
        <v>150.8955</v>
      </c>
      <c r="L36" s="247">
        <v>150.8914</v>
      </c>
      <c r="M36" s="294"/>
      <c r="N36" s="294"/>
      <c r="O36" s="294"/>
      <c r="Q36" s="247">
        <v>150.8965</v>
      </c>
      <c r="R36" s="247">
        <v>150.8955</v>
      </c>
      <c r="S36" s="247">
        <v>150.8914</v>
      </c>
      <c r="T36" s="247">
        <v>265.21859999999998</v>
      </c>
      <c r="U36" s="247">
        <v>265.22149999999999</v>
      </c>
      <c r="V36" s="247">
        <v>265.22770000000003</v>
      </c>
      <c r="W36" s="247">
        <v>416.11509999999998</v>
      </c>
      <c r="X36" s="247">
        <v>416.11699999999996</v>
      </c>
      <c r="Y36" s="247">
        <v>416.1191</v>
      </c>
      <c r="Z36" s="294"/>
      <c r="AA36" s="294"/>
      <c r="AB36" s="294"/>
      <c r="AD36" s="261" t="s">
        <v>8663</v>
      </c>
      <c r="AE36" s="258"/>
    </row>
    <row r="37" spans="2:32">
      <c r="B37" s="231" t="s">
        <v>2961</v>
      </c>
      <c r="C37" s="175" t="s">
        <v>2968</v>
      </c>
      <c r="D37" s="232" t="s">
        <v>2969</v>
      </c>
      <c r="E37" s="232">
        <v>5.0799999999999998E-2</v>
      </c>
      <c r="F37" s="201">
        <v>100</v>
      </c>
      <c r="G37" s="202" t="s">
        <v>425</v>
      </c>
      <c r="H37" s="202">
        <v>0.254</v>
      </c>
      <c r="J37" s="247">
        <v>150.89160000000001</v>
      </c>
      <c r="K37" s="247">
        <v>150.90780000000001</v>
      </c>
      <c r="L37" s="247">
        <v>150.90389999999999</v>
      </c>
      <c r="M37" s="293">
        <f>ABS(J37-J38)</f>
        <v>1.8000000000029104E-3</v>
      </c>
      <c r="N37" s="293">
        <f>ABS(K37-K38)</f>
        <v>1.5000000000213731E-3</v>
      </c>
      <c r="O37" s="293">
        <f>ABS(L37-L38)</f>
        <v>1.2999999999863121E-3</v>
      </c>
      <c r="Q37" s="247">
        <v>150.89160000000001</v>
      </c>
      <c r="R37" s="247">
        <v>150.90780000000001</v>
      </c>
      <c r="S37" s="247">
        <v>150.90389999999999</v>
      </c>
      <c r="T37" s="247">
        <v>265.21449999999999</v>
      </c>
      <c r="U37" s="247">
        <v>265.22719999999998</v>
      </c>
      <c r="V37" s="247">
        <v>265.22609999999997</v>
      </c>
      <c r="W37" s="247">
        <v>416.10609999999997</v>
      </c>
      <c r="X37" s="247">
        <v>416.13499999999999</v>
      </c>
      <c r="Y37" s="247">
        <v>416.13</v>
      </c>
      <c r="Z37" s="293">
        <f>ABS(W37-W38)</f>
        <v>1.8000000000029104E-3</v>
      </c>
      <c r="AA37" s="293">
        <f>ABS(X37-X38)</f>
        <v>2.200000000016189E-3</v>
      </c>
      <c r="AB37" s="293">
        <f>ABS(Y37-Y38)</f>
        <v>3.2999999999674401E-3</v>
      </c>
      <c r="AD37" s="227" t="s">
        <v>8649</v>
      </c>
      <c r="AE37" s="228">
        <f>MAX(J35:L66)</f>
        <v>150.9093</v>
      </c>
      <c r="AF37" s="49"/>
    </row>
    <row r="38" spans="2:32">
      <c r="B38" s="231" t="s">
        <v>3133</v>
      </c>
      <c r="C38" s="175" t="s">
        <v>3140</v>
      </c>
      <c r="D38" s="232" t="s">
        <v>2969</v>
      </c>
      <c r="E38" s="232">
        <v>5.0799999999999998E-2</v>
      </c>
      <c r="F38" s="201">
        <v>100</v>
      </c>
      <c r="G38" s="202" t="s">
        <v>425</v>
      </c>
      <c r="H38" s="202">
        <v>0.254</v>
      </c>
      <c r="J38" s="247">
        <v>150.89340000000001</v>
      </c>
      <c r="K38" s="247">
        <v>150.90629999999999</v>
      </c>
      <c r="L38" s="247">
        <v>150.90260000000001</v>
      </c>
      <c r="M38" s="294"/>
      <c r="N38" s="294"/>
      <c r="O38" s="294"/>
      <c r="Q38" s="247">
        <v>150.89340000000001</v>
      </c>
      <c r="R38" s="247">
        <v>150.90629999999999</v>
      </c>
      <c r="S38" s="247">
        <v>150.90260000000001</v>
      </c>
      <c r="T38" s="247">
        <v>265.21449999999999</v>
      </c>
      <c r="U38" s="247">
        <v>265.22649999999999</v>
      </c>
      <c r="V38" s="247">
        <v>265.22410000000002</v>
      </c>
      <c r="W38" s="247">
        <v>416.10789999999997</v>
      </c>
      <c r="X38" s="247">
        <v>416.13279999999997</v>
      </c>
      <c r="Y38" s="247">
        <v>416.12670000000003</v>
      </c>
      <c r="Z38" s="294"/>
      <c r="AA38" s="294"/>
      <c r="AB38" s="294"/>
      <c r="AD38" s="227" t="s">
        <v>8650</v>
      </c>
      <c r="AE38" s="228">
        <f>MIN(J35:L66)</f>
        <v>150.89080000000001</v>
      </c>
      <c r="AF38" s="45" t="s">
        <v>8651</v>
      </c>
    </row>
    <row r="39" spans="2:32">
      <c r="B39" s="231" t="s">
        <v>2972</v>
      </c>
      <c r="C39" s="175" t="s">
        <v>2979</v>
      </c>
      <c r="D39" s="232" t="s">
        <v>2980</v>
      </c>
      <c r="E39" s="232">
        <v>5.0799999999999998E-2</v>
      </c>
      <c r="F39" s="201">
        <v>100</v>
      </c>
      <c r="G39" s="202" t="s">
        <v>425</v>
      </c>
      <c r="H39" s="202">
        <v>0.254</v>
      </c>
      <c r="J39" s="247">
        <v>150.90819999999999</v>
      </c>
      <c r="K39" s="247">
        <v>150.90430000000001</v>
      </c>
      <c r="L39" s="247">
        <v>150.90010000000001</v>
      </c>
      <c r="M39" s="293">
        <f>ABS(J39-J40)</f>
        <v>1.999999999981128E-3</v>
      </c>
      <c r="N39" s="293">
        <f>ABS(K39-K40)</f>
        <v>1.5999999999962711E-3</v>
      </c>
      <c r="O39" s="293">
        <f>ABS(L39-L40)</f>
        <v>3.0000000000995897E-4</v>
      </c>
      <c r="Q39" s="247">
        <v>150.90819999999999</v>
      </c>
      <c r="R39" s="247">
        <v>150.90430000000001</v>
      </c>
      <c r="S39" s="247">
        <v>150.90010000000001</v>
      </c>
      <c r="T39" s="247">
        <v>265.22789999999998</v>
      </c>
      <c r="U39" s="247">
        <v>265.22919999999999</v>
      </c>
      <c r="V39" s="247">
        <v>265.21699999999998</v>
      </c>
      <c r="W39" s="247">
        <v>416.13609999999994</v>
      </c>
      <c r="X39" s="247">
        <v>416.13350000000003</v>
      </c>
      <c r="Y39" s="247">
        <v>416.11709999999999</v>
      </c>
      <c r="Z39" s="293">
        <f>ABS(W39-W40)</f>
        <v>6.6999999999097781E-3</v>
      </c>
      <c r="AA39" s="293">
        <f>ABS(X39-X40)</f>
        <v>4.3000000000574801E-3</v>
      </c>
      <c r="AB39" s="293">
        <f>ABS(Y39-Y40)</f>
        <v>1.1000000000080945E-3</v>
      </c>
      <c r="AD39" s="227" t="s">
        <v>8652</v>
      </c>
      <c r="AE39" s="228">
        <f>AE37-AE38</f>
        <v>1.8499999999988859E-2</v>
      </c>
      <c r="AF39" s="49">
        <f>+H35</f>
        <v>0.254</v>
      </c>
    </row>
    <row r="40" spans="2:32">
      <c r="B40" s="231" t="s">
        <v>3143</v>
      </c>
      <c r="C40" s="175" t="s">
        <v>3150</v>
      </c>
      <c r="D40" s="232" t="s">
        <v>2980</v>
      </c>
      <c r="E40" s="232">
        <v>5.0799999999999998E-2</v>
      </c>
      <c r="F40" s="201">
        <v>100</v>
      </c>
      <c r="G40" s="202" t="s">
        <v>425</v>
      </c>
      <c r="H40" s="202">
        <v>0.254</v>
      </c>
      <c r="J40" s="247">
        <v>150.90620000000001</v>
      </c>
      <c r="K40" s="247">
        <v>150.90270000000001</v>
      </c>
      <c r="L40" s="247">
        <v>150.8998</v>
      </c>
      <c r="M40" s="294"/>
      <c r="N40" s="294"/>
      <c r="O40" s="294"/>
      <c r="Q40" s="247">
        <v>150.90620000000001</v>
      </c>
      <c r="R40" s="247">
        <v>150.90270000000001</v>
      </c>
      <c r="S40" s="247">
        <v>150.8998</v>
      </c>
      <c r="T40" s="247">
        <v>265.22320000000002</v>
      </c>
      <c r="U40" s="247">
        <v>265.22649999999999</v>
      </c>
      <c r="V40" s="247">
        <v>265.21620000000001</v>
      </c>
      <c r="W40" s="247">
        <v>416.12940000000003</v>
      </c>
      <c r="X40" s="247">
        <v>416.12919999999997</v>
      </c>
      <c r="Y40" s="247">
        <v>416.11599999999999</v>
      </c>
      <c r="Z40" s="294"/>
      <c r="AA40" s="294"/>
      <c r="AB40" s="294"/>
      <c r="AF40" s="50" t="str">
        <f>IF(AE39&gt;AF39,"Wrong","OK")</f>
        <v>OK</v>
      </c>
    </row>
    <row r="41" spans="2:32">
      <c r="B41" s="231" t="s">
        <v>2983</v>
      </c>
      <c r="C41" s="175" t="s">
        <v>2990</v>
      </c>
      <c r="D41" s="232" t="s">
        <v>2991</v>
      </c>
      <c r="E41" s="232">
        <v>5.0799999999999998E-2</v>
      </c>
      <c r="F41" s="201">
        <v>100</v>
      </c>
      <c r="G41" s="202" t="s">
        <v>425</v>
      </c>
      <c r="H41" s="202">
        <v>0.254</v>
      </c>
      <c r="J41" s="247">
        <v>150.9034</v>
      </c>
      <c r="K41" s="247">
        <v>150.9074</v>
      </c>
      <c r="L41" s="247">
        <v>150.90620000000001</v>
      </c>
      <c r="M41" s="293">
        <f>ABS(J41-J42)</f>
        <v>2.299999999991087E-3</v>
      </c>
      <c r="N41" s="293">
        <f>ABS(K41-K42)</f>
        <v>2.0999999999844476E-3</v>
      </c>
      <c r="O41" s="293">
        <f>ABS(L41-L42)</f>
        <v>2.200000000016189E-3</v>
      </c>
      <c r="Q41" s="247">
        <v>150.9034</v>
      </c>
      <c r="R41" s="247">
        <v>150.9074</v>
      </c>
      <c r="S41" s="247">
        <v>150.90620000000001</v>
      </c>
      <c r="T41" s="247">
        <v>265.22199999999998</v>
      </c>
      <c r="U41" s="247">
        <v>265.22640000000001</v>
      </c>
      <c r="V41" s="247">
        <v>265.22710000000001</v>
      </c>
      <c r="W41" s="247">
        <v>416.12540000000001</v>
      </c>
      <c r="X41" s="247">
        <v>416.13380000000001</v>
      </c>
      <c r="Y41" s="247">
        <v>416.13330000000002</v>
      </c>
      <c r="Z41" s="293">
        <f>ABS(W41-W42)</f>
        <v>1.0999999999512511E-3</v>
      </c>
      <c r="AA41" s="293">
        <f>ABS(X41-X42)</f>
        <v>4.0000000001327862E-4</v>
      </c>
      <c r="AB41" s="293">
        <f>ABS(Y41-Y42)</f>
        <v>3.6000000000058208E-3</v>
      </c>
      <c r="AD41" s="244" t="s">
        <v>8664</v>
      </c>
      <c r="AE41" s="308"/>
      <c r="AF41" s="260"/>
    </row>
    <row r="42" spans="2:32">
      <c r="B42" s="231" t="s">
        <v>3153</v>
      </c>
      <c r="C42" s="175" t="s">
        <v>3160</v>
      </c>
      <c r="D42" s="232" t="s">
        <v>2991</v>
      </c>
      <c r="E42" s="232">
        <v>5.0799999999999998E-2</v>
      </c>
      <c r="F42" s="201">
        <v>100</v>
      </c>
      <c r="G42" s="202" t="s">
        <v>425</v>
      </c>
      <c r="H42" s="202">
        <v>0.254</v>
      </c>
      <c r="J42" s="247">
        <v>150.90110000000001</v>
      </c>
      <c r="K42" s="247">
        <v>150.90530000000001</v>
      </c>
      <c r="L42" s="247">
        <v>150.904</v>
      </c>
      <c r="M42" s="294"/>
      <c r="N42" s="294"/>
      <c r="O42" s="294"/>
      <c r="Q42" s="247">
        <v>150.90110000000001</v>
      </c>
      <c r="R42" s="247">
        <v>150.90530000000001</v>
      </c>
      <c r="S42" s="247">
        <v>150.904</v>
      </c>
      <c r="T42" s="247">
        <v>265.22320000000002</v>
      </c>
      <c r="U42" s="247">
        <v>265.22809999999998</v>
      </c>
      <c r="V42" s="247">
        <v>265.22570000000002</v>
      </c>
      <c r="W42" s="247">
        <v>416.12430000000006</v>
      </c>
      <c r="X42" s="247">
        <v>416.13339999999999</v>
      </c>
      <c r="Y42" s="247">
        <v>416.12970000000001</v>
      </c>
      <c r="Z42" s="294"/>
      <c r="AA42" s="294"/>
      <c r="AB42" s="294"/>
      <c r="AD42" s="306" t="s">
        <v>8649</v>
      </c>
      <c r="AE42" s="307">
        <f>MAX(W35:Y66)</f>
        <v>416.1397</v>
      </c>
      <c r="AF42" s="49"/>
    </row>
    <row r="43" spans="2:32">
      <c r="B43" s="231" t="s">
        <v>2994</v>
      </c>
      <c r="C43" s="175" t="s">
        <v>3001</v>
      </c>
      <c r="D43" s="232" t="s">
        <v>3002</v>
      </c>
      <c r="E43" s="232">
        <v>5.0799999999999998E-2</v>
      </c>
      <c r="F43" s="201">
        <v>100</v>
      </c>
      <c r="G43" s="202" t="s">
        <v>425</v>
      </c>
      <c r="H43" s="202">
        <v>0.254</v>
      </c>
      <c r="J43" s="247">
        <v>150.90170000000001</v>
      </c>
      <c r="K43" s="247">
        <v>150.90219999999999</v>
      </c>
      <c r="L43" s="247">
        <v>150.8964</v>
      </c>
      <c r="M43" s="293">
        <f>ABS(J43-J44)</f>
        <v>3.1999999999925421E-3</v>
      </c>
      <c r="N43" s="293">
        <f>ABS(K43-K44)</f>
        <v>2.8000000000076852E-3</v>
      </c>
      <c r="O43" s="293">
        <f>ABS(L43-L44)</f>
        <v>2.8000000000076852E-3</v>
      </c>
      <c r="Q43" s="247">
        <v>150.90170000000001</v>
      </c>
      <c r="R43" s="247">
        <v>150.90219999999999</v>
      </c>
      <c r="S43" s="247">
        <v>150.8964</v>
      </c>
      <c r="T43" s="247">
        <v>265.22539999999998</v>
      </c>
      <c r="U43" s="247">
        <v>265.22320000000002</v>
      </c>
      <c r="V43" s="247">
        <v>265.23090000000002</v>
      </c>
      <c r="W43" s="247">
        <v>416.12709999999998</v>
      </c>
      <c r="X43" s="247">
        <v>416.12540000000001</v>
      </c>
      <c r="Y43" s="247">
        <v>416.12729999999999</v>
      </c>
      <c r="Z43" s="293">
        <f>ABS(W43-W44)</f>
        <v>8.300000000019736E-3</v>
      </c>
      <c r="AA43" s="293">
        <f>ABS(X43-X44)</f>
        <v>7.2000000000116415E-3</v>
      </c>
      <c r="AB43" s="293">
        <f>ABS(Y43-Y44)</f>
        <v>1.8000000000029104E-3</v>
      </c>
      <c r="AD43" s="227" t="s">
        <v>8650</v>
      </c>
      <c r="AE43" s="228">
        <f>MIN(W35:Y66)</f>
        <v>416.10609999999997</v>
      </c>
      <c r="AF43" s="45" t="s">
        <v>8651</v>
      </c>
    </row>
    <row r="44" spans="2:32">
      <c r="B44" s="231" t="s">
        <v>3163</v>
      </c>
      <c r="C44" s="175" t="s">
        <v>3170</v>
      </c>
      <c r="D44" s="232" t="s">
        <v>3002</v>
      </c>
      <c r="E44" s="232">
        <v>5.0799999999999998E-2</v>
      </c>
      <c r="F44" s="201">
        <v>100</v>
      </c>
      <c r="G44" s="202" t="s">
        <v>425</v>
      </c>
      <c r="H44" s="202">
        <v>0.254</v>
      </c>
      <c r="J44" s="247">
        <v>150.9049</v>
      </c>
      <c r="K44" s="247">
        <v>150.905</v>
      </c>
      <c r="L44" s="247">
        <v>150.89920000000001</v>
      </c>
      <c r="M44" s="294"/>
      <c r="N44" s="294"/>
      <c r="O44" s="294"/>
      <c r="Q44" s="247">
        <v>150.9049</v>
      </c>
      <c r="R44" s="247">
        <v>150.905</v>
      </c>
      <c r="S44" s="247">
        <v>150.89920000000001</v>
      </c>
      <c r="T44" s="247">
        <v>265.23050000000001</v>
      </c>
      <c r="U44" s="247">
        <v>265.2276</v>
      </c>
      <c r="V44" s="247">
        <v>265.22989999999999</v>
      </c>
      <c r="W44" s="247">
        <v>416.1354</v>
      </c>
      <c r="X44" s="247">
        <v>416.13260000000002</v>
      </c>
      <c r="Y44" s="247">
        <v>416.12909999999999</v>
      </c>
      <c r="Z44" s="294"/>
      <c r="AA44" s="294"/>
      <c r="AB44" s="294"/>
      <c r="AD44" s="227" t="s">
        <v>8652</v>
      </c>
      <c r="AE44" s="228">
        <f>AE42-AE43</f>
        <v>3.3600000000035379E-2</v>
      </c>
      <c r="AF44" s="49">
        <f>+H40</f>
        <v>0.254</v>
      </c>
    </row>
    <row r="45" spans="2:32">
      <c r="B45" s="231" t="s">
        <v>3004</v>
      </c>
      <c r="C45" s="175" t="s">
        <v>3011</v>
      </c>
      <c r="D45" s="232" t="s">
        <v>3012</v>
      </c>
      <c r="E45" s="232">
        <v>5.0799999999999998E-2</v>
      </c>
      <c r="F45" s="201">
        <v>100</v>
      </c>
      <c r="G45" s="202" t="s">
        <v>425</v>
      </c>
      <c r="H45" s="202">
        <v>0.254</v>
      </c>
      <c r="J45" s="247">
        <v>150.9033</v>
      </c>
      <c r="K45" s="247">
        <v>150.8964</v>
      </c>
      <c r="L45" s="247">
        <v>150.89230000000001</v>
      </c>
      <c r="M45" s="293">
        <f>ABS(J45-J46)</f>
        <v>7.9999999999813554E-4</v>
      </c>
      <c r="N45" s="293">
        <f>ABS(K45-K46)</f>
        <v>3.7000000000091404E-3</v>
      </c>
      <c r="O45" s="293">
        <f>ABS(L45-L46)</f>
        <v>2.3999999999944066E-3</v>
      </c>
      <c r="Q45" s="247">
        <v>150.9033</v>
      </c>
      <c r="R45" s="247">
        <v>150.8964</v>
      </c>
      <c r="S45" s="247">
        <v>150.89230000000001</v>
      </c>
      <c r="T45" s="247">
        <v>265.23169999999999</v>
      </c>
      <c r="U45" s="247">
        <v>265.22919999999999</v>
      </c>
      <c r="V45" s="247">
        <v>265.23480000000001</v>
      </c>
      <c r="W45" s="247">
        <v>416.13499999999999</v>
      </c>
      <c r="X45" s="247">
        <v>416.12559999999996</v>
      </c>
      <c r="Y45" s="247">
        <v>416.12710000000004</v>
      </c>
      <c r="Z45" s="293">
        <f>ABS(W45-W46)</f>
        <v>3.0000000000427463E-3</v>
      </c>
      <c r="AA45" s="293">
        <f>ABS(X45-X46)</f>
        <v>6.5000000000736691E-3</v>
      </c>
      <c r="AB45" s="293">
        <f>ABS(Y45-Y46)</f>
        <v>1.2999999999578904E-3</v>
      </c>
      <c r="AF45" s="50" t="str">
        <f>IF(AE44&gt;AF44,"Wrong","OK")</f>
        <v>OK</v>
      </c>
    </row>
    <row r="46" spans="2:32">
      <c r="B46" s="231" t="s">
        <v>3173</v>
      </c>
      <c r="C46" s="175" t="s">
        <v>3180</v>
      </c>
      <c r="D46" s="232" t="s">
        <v>3012</v>
      </c>
      <c r="E46" s="232">
        <v>5.0799999999999998E-2</v>
      </c>
      <c r="F46" s="201">
        <v>100</v>
      </c>
      <c r="G46" s="202" t="s">
        <v>425</v>
      </c>
      <c r="H46" s="202">
        <v>0.254</v>
      </c>
      <c r="J46" s="247">
        <v>150.9025</v>
      </c>
      <c r="K46" s="247">
        <v>150.90010000000001</v>
      </c>
      <c r="L46" s="247">
        <v>150.8947</v>
      </c>
      <c r="M46" s="294"/>
      <c r="N46" s="294"/>
      <c r="O46" s="294"/>
      <c r="Q46" s="247">
        <v>150.9025</v>
      </c>
      <c r="R46" s="247">
        <v>150.90010000000001</v>
      </c>
      <c r="S46" s="247">
        <v>150.8947</v>
      </c>
      <c r="T46" s="247">
        <v>265.22949999999997</v>
      </c>
      <c r="U46" s="247">
        <v>265.23200000000003</v>
      </c>
      <c r="V46" s="247">
        <v>265.2337</v>
      </c>
      <c r="W46" s="247">
        <v>416.13199999999995</v>
      </c>
      <c r="X46" s="247">
        <v>416.13210000000004</v>
      </c>
      <c r="Y46" s="247">
        <v>416.1284</v>
      </c>
      <c r="Z46" s="294"/>
      <c r="AA46" s="294"/>
      <c r="AB46" s="294"/>
    </row>
    <row r="47" spans="2:32">
      <c r="B47" s="231" t="s">
        <v>3014</v>
      </c>
      <c r="C47" s="175" t="s">
        <v>3021</v>
      </c>
      <c r="D47" s="232" t="s">
        <v>3022</v>
      </c>
      <c r="E47" s="232">
        <v>5.0799999999999998E-2</v>
      </c>
      <c r="F47" s="201">
        <v>100</v>
      </c>
      <c r="G47" s="202" t="s">
        <v>425</v>
      </c>
      <c r="H47" s="202">
        <v>0.254</v>
      </c>
      <c r="J47" s="247">
        <v>150.8972</v>
      </c>
      <c r="K47" s="247">
        <v>150.89660000000001</v>
      </c>
      <c r="L47" s="247">
        <v>150.90600000000001</v>
      </c>
      <c r="M47" s="293">
        <f>ABS(J47-J48)</f>
        <v>3.9999999998485691E-4</v>
      </c>
      <c r="N47" s="293">
        <f>ABS(K47-K48)</f>
        <v>1.999999999981128E-3</v>
      </c>
      <c r="O47" s="293">
        <f>ABS(L47-L48)</f>
        <v>4.0000000001327862E-4</v>
      </c>
      <c r="Q47" s="247">
        <v>150.8972</v>
      </c>
      <c r="R47" s="247">
        <v>150.89660000000001</v>
      </c>
      <c r="S47" s="247">
        <v>150.90600000000001</v>
      </c>
      <c r="T47" s="247">
        <v>265.2242</v>
      </c>
      <c r="U47" s="247">
        <v>265.21280000000002</v>
      </c>
      <c r="V47" s="247">
        <v>265.22699999999998</v>
      </c>
      <c r="W47" s="247">
        <v>416.12139999999999</v>
      </c>
      <c r="X47" s="247">
        <v>416.10940000000005</v>
      </c>
      <c r="Y47" s="247">
        <v>416.13299999999998</v>
      </c>
      <c r="Z47" s="293">
        <f>ABS(W47-W48)</f>
        <v>2.299999999991087E-3</v>
      </c>
      <c r="AA47" s="293">
        <f>ABS(X47-X48)</f>
        <v>1.4999999999645297E-3</v>
      </c>
      <c r="AB47" s="293">
        <f>ABS(Y47-Y48)</f>
        <v>2.0999999999844476E-3</v>
      </c>
    </row>
    <row r="48" spans="2:32">
      <c r="B48" s="231" t="s">
        <v>3183</v>
      </c>
      <c r="C48" s="175" t="s">
        <v>3190</v>
      </c>
      <c r="D48" s="232" t="s">
        <v>3022</v>
      </c>
      <c r="E48" s="232">
        <v>5.0799999999999998E-2</v>
      </c>
      <c r="F48" s="201">
        <v>100</v>
      </c>
      <c r="G48" s="202" t="s">
        <v>425</v>
      </c>
      <c r="H48" s="202">
        <v>0.254</v>
      </c>
      <c r="J48" s="247">
        <v>150.89680000000001</v>
      </c>
      <c r="K48" s="247">
        <v>150.89859999999999</v>
      </c>
      <c r="L48" s="247">
        <v>150.90559999999999</v>
      </c>
      <c r="M48" s="294"/>
      <c r="N48" s="294"/>
      <c r="O48" s="294"/>
      <c r="Q48" s="247">
        <v>150.89680000000001</v>
      </c>
      <c r="R48" s="247">
        <v>150.89859999999999</v>
      </c>
      <c r="S48" s="247">
        <v>150.90559999999999</v>
      </c>
      <c r="T48" s="247">
        <v>265.2269</v>
      </c>
      <c r="U48" s="247">
        <v>265.21230000000003</v>
      </c>
      <c r="V48" s="247">
        <v>265.2253</v>
      </c>
      <c r="W48" s="247">
        <v>416.12369999999999</v>
      </c>
      <c r="X48" s="247">
        <v>416.11090000000002</v>
      </c>
      <c r="Y48" s="247">
        <v>416.1309</v>
      </c>
      <c r="Z48" s="294"/>
      <c r="AA48" s="294"/>
      <c r="AB48" s="294"/>
    </row>
    <row r="49" spans="2:28">
      <c r="B49" s="231" t="s">
        <v>3024</v>
      </c>
      <c r="C49" s="175" t="s">
        <v>3031</v>
      </c>
      <c r="D49" s="232" t="s">
        <v>3032</v>
      </c>
      <c r="E49" s="232">
        <v>5.0799999999999998E-2</v>
      </c>
      <c r="F49" s="201">
        <v>100</v>
      </c>
      <c r="G49" s="202" t="s">
        <v>425</v>
      </c>
      <c r="H49" s="202">
        <v>0.254</v>
      </c>
      <c r="J49" s="247">
        <v>150.8938</v>
      </c>
      <c r="K49" s="247">
        <v>150.8998</v>
      </c>
      <c r="L49" s="247">
        <v>150.90010000000001</v>
      </c>
      <c r="M49" s="293">
        <f>ABS(J49-J50)</f>
        <v>1.2000000000114142E-3</v>
      </c>
      <c r="N49" s="293">
        <f>ABS(K49-K50)</f>
        <v>2.4999999999977263E-3</v>
      </c>
      <c r="O49" s="293">
        <f>ABS(L49-L50)</f>
        <v>1.8000000000029104E-3</v>
      </c>
      <c r="Q49" s="247">
        <v>150.8938</v>
      </c>
      <c r="R49" s="247">
        <v>150.8998</v>
      </c>
      <c r="S49" s="247">
        <v>150.90010000000001</v>
      </c>
      <c r="T49" s="247">
        <v>265.2253</v>
      </c>
      <c r="U49" s="247">
        <v>265.22820000000002</v>
      </c>
      <c r="V49" s="247">
        <v>265.22949999999997</v>
      </c>
      <c r="W49" s="247">
        <v>416.1191</v>
      </c>
      <c r="X49" s="247">
        <v>416.12800000000004</v>
      </c>
      <c r="Y49" s="247">
        <v>416.12959999999998</v>
      </c>
      <c r="Z49" s="293">
        <f>ABS(W49-W50)</f>
        <v>3.1999999999925421E-3</v>
      </c>
      <c r="AA49" s="293">
        <f>ABS(X49-X50)</f>
        <v>2.9999999999290594E-3</v>
      </c>
      <c r="AB49" s="293">
        <f>ABS(Y49-Y50)</f>
        <v>4.9000000000205546E-3</v>
      </c>
    </row>
    <row r="50" spans="2:28">
      <c r="B50" s="231" t="s">
        <v>3193</v>
      </c>
      <c r="C50" s="175" t="s">
        <v>3200</v>
      </c>
      <c r="D50" s="232" t="s">
        <v>3032</v>
      </c>
      <c r="E50" s="232">
        <v>5.0799999999999998E-2</v>
      </c>
      <c r="F50" s="201">
        <v>100</v>
      </c>
      <c r="G50" s="202" t="s">
        <v>425</v>
      </c>
      <c r="H50" s="202">
        <v>0.254</v>
      </c>
      <c r="J50" s="247">
        <v>150.89500000000001</v>
      </c>
      <c r="K50" s="247">
        <v>150.9023</v>
      </c>
      <c r="L50" s="247">
        <v>150.90190000000001</v>
      </c>
      <c r="M50" s="294"/>
      <c r="N50" s="294"/>
      <c r="O50" s="294"/>
      <c r="Q50" s="247">
        <v>150.89500000000001</v>
      </c>
      <c r="R50" s="247">
        <v>150.9023</v>
      </c>
      <c r="S50" s="247">
        <v>150.90190000000001</v>
      </c>
      <c r="T50" s="247">
        <v>265.22730000000001</v>
      </c>
      <c r="U50" s="247">
        <v>265.2287</v>
      </c>
      <c r="V50" s="247">
        <v>265.23259999999999</v>
      </c>
      <c r="W50" s="247">
        <v>416.1223</v>
      </c>
      <c r="X50" s="247">
        <v>416.13099999999997</v>
      </c>
      <c r="Y50" s="247">
        <v>416.1345</v>
      </c>
      <c r="Z50" s="294"/>
      <c r="AA50" s="294"/>
      <c r="AB50" s="294"/>
    </row>
    <row r="51" spans="2:28">
      <c r="B51" s="231" t="s">
        <v>3035</v>
      </c>
      <c r="C51" s="175" t="s">
        <v>3042</v>
      </c>
      <c r="D51" s="232" t="s">
        <v>3043</v>
      </c>
      <c r="E51" s="232">
        <v>5.0799999999999998E-2</v>
      </c>
      <c r="F51" s="201">
        <v>100</v>
      </c>
      <c r="G51" s="202" t="s">
        <v>425</v>
      </c>
      <c r="H51" s="202">
        <v>0.254</v>
      </c>
      <c r="J51" s="247">
        <v>150.89320000000001</v>
      </c>
      <c r="K51" s="247">
        <v>150.9032</v>
      </c>
      <c r="L51" s="247">
        <v>150.9024</v>
      </c>
      <c r="M51" s="293">
        <f>ABS(J51-J52)</f>
        <v>6.9999999999481588E-4</v>
      </c>
      <c r="N51" s="293">
        <f>ABS(K51-K52)</f>
        <v>2.4999999999977263E-3</v>
      </c>
      <c r="O51" s="293">
        <f>ABS(L51-L52)</f>
        <v>2.0000000000663931E-4</v>
      </c>
      <c r="Q51" s="247">
        <v>150.89320000000001</v>
      </c>
      <c r="R51" s="247">
        <v>150.9032</v>
      </c>
      <c r="S51" s="247">
        <v>150.9024</v>
      </c>
      <c r="T51" s="247">
        <v>265.2251</v>
      </c>
      <c r="U51" s="247">
        <v>265.21409999999997</v>
      </c>
      <c r="V51" s="247">
        <v>265.21629999999999</v>
      </c>
      <c r="W51" s="247">
        <v>416.11829999999998</v>
      </c>
      <c r="X51" s="247">
        <v>416.1173</v>
      </c>
      <c r="Y51" s="247">
        <v>416.11869999999999</v>
      </c>
      <c r="Z51" s="293">
        <f>ABS(W51-W52)</f>
        <v>2.3999999999659849E-3</v>
      </c>
      <c r="AA51" s="293">
        <f>ABS(X51-X52)</f>
        <v>3.6999999999807187E-3</v>
      </c>
      <c r="AB51" s="293">
        <f>ABS(Y51-Y52)</f>
        <v>2.9999999998153726E-4</v>
      </c>
    </row>
    <row r="52" spans="2:28">
      <c r="B52" s="231" t="s">
        <v>3203</v>
      </c>
      <c r="C52" s="175" t="s">
        <v>3210</v>
      </c>
      <c r="D52" s="232" t="s">
        <v>3043</v>
      </c>
      <c r="E52" s="232">
        <v>5.0799999999999998E-2</v>
      </c>
      <c r="F52" s="201">
        <v>100</v>
      </c>
      <c r="G52" s="202" t="s">
        <v>425</v>
      </c>
      <c r="H52" s="202">
        <v>0.254</v>
      </c>
      <c r="J52" s="247">
        <v>150.8939</v>
      </c>
      <c r="K52" s="247">
        <v>150.9007</v>
      </c>
      <c r="L52" s="247">
        <v>150.90219999999999</v>
      </c>
      <c r="M52" s="294"/>
      <c r="N52" s="294"/>
      <c r="O52" s="294"/>
      <c r="Q52" s="247">
        <v>150.8939</v>
      </c>
      <c r="R52" s="247">
        <v>150.9007</v>
      </c>
      <c r="S52" s="247">
        <v>150.90219999999999</v>
      </c>
      <c r="T52" s="247">
        <v>265.22199999999998</v>
      </c>
      <c r="U52" s="247">
        <v>265.21289999999999</v>
      </c>
      <c r="V52" s="247">
        <v>265.21620000000001</v>
      </c>
      <c r="W52" s="247">
        <v>416.11590000000001</v>
      </c>
      <c r="X52" s="247">
        <v>416.11360000000002</v>
      </c>
      <c r="Y52" s="247">
        <v>416.11840000000001</v>
      </c>
      <c r="Z52" s="294"/>
      <c r="AA52" s="294"/>
      <c r="AB52" s="294"/>
    </row>
    <row r="53" spans="2:28">
      <c r="B53" s="231" t="s">
        <v>3046</v>
      </c>
      <c r="C53" s="175" t="s">
        <v>3053</v>
      </c>
      <c r="D53" s="232" t="s">
        <v>3054</v>
      </c>
      <c r="E53" s="232">
        <v>5.0799999999999998E-2</v>
      </c>
      <c r="F53" s="201">
        <v>100</v>
      </c>
      <c r="G53" s="202" t="s">
        <v>425</v>
      </c>
      <c r="H53" s="202">
        <v>0.254</v>
      </c>
      <c r="J53" s="247">
        <v>150.9093</v>
      </c>
      <c r="K53" s="247">
        <v>150.8921</v>
      </c>
      <c r="L53" s="247">
        <v>150.89420000000001</v>
      </c>
      <c r="M53" s="293">
        <f>ABS(J53-J54)</f>
        <v>3.2999999999958618E-3</v>
      </c>
      <c r="N53" s="293">
        <f>ABS(K53-K54)</f>
        <v>1.2999999999863121E-3</v>
      </c>
      <c r="O53" s="293">
        <f>ABS(L53-L54)</f>
        <v>1.2999999999863121E-3</v>
      </c>
      <c r="Q53" s="247">
        <v>150.9093</v>
      </c>
      <c r="R53" s="247">
        <v>150.8921</v>
      </c>
      <c r="S53" s="247">
        <v>150.89420000000001</v>
      </c>
      <c r="T53" s="247">
        <v>265.2165</v>
      </c>
      <c r="U53" s="247">
        <v>265.22550000000001</v>
      </c>
      <c r="V53" s="247">
        <v>265.22430000000003</v>
      </c>
      <c r="W53" s="247">
        <v>416.12580000000003</v>
      </c>
      <c r="X53" s="247">
        <v>416.11760000000004</v>
      </c>
      <c r="Y53" s="247">
        <v>416.11850000000004</v>
      </c>
      <c r="Z53" s="293">
        <f>ABS(W53-W54)</f>
        <v>2.200000000016189E-3</v>
      </c>
      <c r="AA53" s="293">
        <f>ABS(X53-X54)</f>
        <v>1.8000000000029104E-3</v>
      </c>
      <c r="AB53" s="293">
        <f>ABS(Y53-Y54)</f>
        <v>4.500000000007276E-3</v>
      </c>
    </row>
    <row r="54" spans="2:28">
      <c r="B54" s="231" t="s">
        <v>3212</v>
      </c>
      <c r="C54" s="175" t="s">
        <v>3219</v>
      </c>
      <c r="D54" s="232" t="s">
        <v>3054</v>
      </c>
      <c r="E54" s="232">
        <v>5.0799999999999998E-2</v>
      </c>
      <c r="F54" s="201">
        <v>100</v>
      </c>
      <c r="G54" s="202" t="s">
        <v>425</v>
      </c>
      <c r="H54" s="202">
        <v>0.254</v>
      </c>
      <c r="J54" s="247">
        <v>150.90600000000001</v>
      </c>
      <c r="K54" s="247">
        <v>150.89080000000001</v>
      </c>
      <c r="L54" s="247">
        <v>150.8955</v>
      </c>
      <c r="M54" s="294"/>
      <c r="N54" s="294"/>
      <c r="O54" s="294"/>
      <c r="Q54" s="247">
        <v>150.90600000000001</v>
      </c>
      <c r="R54" s="247">
        <v>150.89080000000001</v>
      </c>
      <c r="S54" s="247">
        <v>150.8955</v>
      </c>
      <c r="T54" s="247">
        <v>265.2176</v>
      </c>
      <c r="U54" s="247">
        <v>265.22500000000002</v>
      </c>
      <c r="V54" s="247">
        <v>265.22750000000002</v>
      </c>
      <c r="W54" s="247">
        <v>416.12360000000001</v>
      </c>
      <c r="X54" s="247">
        <v>416.11580000000004</v>
      </c>
      <c r="Y54" s="247">
        <v>416.12300000000005</v>
      </c>
      <c r="Z54" s="294"/>
      <c r="AA54" s="294"/>
      <c r="AB54" s="294"/>
    </row>
    <row r="55" spans="2:28">
      <c r="B55" s="231" t="s">
        <v>3057</v>
      </c>
      <c r="C55" s="175" t="s">
        <v>3064</v>
      </c>
      <c r="D55" s="232" t="s">
        <v>3065</v>
      </c>
      <c r="E55" s="232">
        <v>5.0799999999999998E-2</v>
      </c>
      <c r="F55" s="201">
        <v>100</v>
      </c>
      <c r="G55" s="202" t="s">
        <v>425</v>
      </c>
      <c r="H55" s="202">
        <v>0.254</v>
      </c>
      <c r="J55" s="247">
        <v>150.8989</v>
      </c>
      <c r="K55" s="247">
        <v>150.89709999999999</v>
      </c>
      <c r="L55" s="247">
        <v>150.89179999999999</v>
      </c>
      <c r="M55" s="293">
        <f>ABS(J55-J56)</f>
        <v>2.200000000016189E-3</v>
      </c>
      <c r="N55" s="293">
        <f>ABS(K55-K56)</f>
        <v>3.0000000000995897E-4</v>
      </c>
      <c r="O55" s="293">
        <f>ABS(L55-L56)</f>
        <v>1.0000000000331966E-4</v>
      </c>
      <c r="Q55" s="247">
        <v>150.8989</v>
      </c>
      <c r="R55" s="247">
        <v>150.89709999999999</v>
      </c>
      <c r="S55" s="247">
        <v>150.89179999999999</v>
      </c>
      <c r="T55" s="247">
        <v>265.226</v>
      </c>
      <c r="U55" s="247">
        <v>265.22559999999999</v>
      </c>
      <c r="V55" s="247">
        <v>265.22359999999998</v>
      </c>
      <c r="W55" s="247">
        <v>416.12490000000003</v>
      </c>
      <c r="X55" s="247">
        <v>416.12270000000001</v>
      </c>
      <c r="Y55" s="247">
        <v>416.11539999999997</v>
      </c>
      <c r="Z55" s="293">
        <f>ABS(W55-W56)</f>
        <v>2.200000000016189E-3</v>
      </c>
      <c r="AA55" s="293">
        <f>ABS(X55-X56)</f>
        <v>4.9999999998817657E-4</v>
      </c>
      <c r="AB55" s="293">
        <f>ABS(Y55-Y56)</f>
        <v>2.0999999999844476E-3</v>
      </c>
    </row>
    <row r="56" spans="2:28">
      <c r="B56" s="231" t="s">
        <v>3222</v>
      </c>
      <c r="C56" s="175" t="s">
        <v>3229</v>
      </c>
      <c r="D56" s="232" t="s">
        <v>3065</v>
      </c>
      <c r="E56" s="232">
        <v>5.0799999999999998E-2</v>
      </c>
      <c r="F56" s="201">
        <v>100</v>
      </c>
      <c r="G56" s="202" t="s">
        <v>425</v>
      </c>
      <c r="H56" s="202">
        <v>0.254</v>
      </c>
      <c r="J56" s="247">
        <v>150.90110000000001</v>
      </c>
      <c r="K56" s="247">
        <v>150.8974</v>
      </c>
      <c r="L56" s="247">
        <v>150.89169999999999</v>
      </c>
      <c r="M56" s="294"/>
      <c r="N56" s="294"/>
      <c r="O56" s="294"/>
      <c r="Q56" s="247">
        <v>150.90110000000001</v>
      </c>
      <c r="R56" s="247">
        <v>150.8974</v>
      </c>
      <c r="S56" s="247">
        <v>150.89169999999999</v>
      </c>
      <c r="T56" s="247">
        <v>265.22160000000002</v>
      </c>
      <c r="U56" s="247">
        <v>265.22480000000002</v>
      </c>
      <c r="V56" s="247">
        <v>265.22160000000002</v>
      </c>
      <c r="W56" s="247">
        <v>416.12270000000001</v>
      </c>
      <c r="X56" s="247">
        <v>416.12220000000002</v>
      </c>
      <c r="Y56" s="247">
        <v>416.11329999999998</v>
      </c>
      <c r="Z56" s="294"/>
      <c r="AA56" s="294"/>
      <c r="AB56" s="294"/>
    </row>
    <row r="57" spans="2:28">
      <c r="B57" s="231" t="s">
        <v>3068</v>
      </c>
      <c r="C57" s="175" t="s">
        <v>3075</v>
      </c>
      <c r="D57" s="232" t="s">
        <v>3076</v>
      </c>
      <c r="E57" s="232">
        <v>5.0799999999999998E-2</v>
      </c>
      <c r="F57" s="201">
        <v>100</v>
      </c>
      <c r="G57" s="202" t="s">
        <v>425</v>
      </c>
      <c r="H57" s="202">
        <v>0.254</v>
      </c>
      <c r="J57" s="247">
        <v>150.8947</v>
      </c>
      <c r="K57" s="247">
        <v>150.89769999999999</v>
      </c>
      <c r="L57" s="247">
        <v>150.8999</v>
      </c>
      <c r="M57" s="293">
        <f>ABS(J57-J58)</f>
        <v>3.0000000000995897E-4</v>
      </c>
      <c r="N57" s="293">
        <f>ABS(K57-K58)</f>
        <v>2.4000000000228283E-3</v>
      </c>
      <c r="O57" s="293">
        <f>ABS(L57-L58)</f>
        <v>2.0000000000663931E-4</v>
      </c>
      <c r="Q57" s="247">
        <v>150.8947</v>
      </c>
      <c r="R57" s="247">
        <v>150.89769999999999</v>
      </c>
      <c r="S57" s="247">
        <v>150.8999</v>
      </c>
      <c r="T57" s="247">
        <v>265.23059999999998</v>
      </c>
      <c r="U57" s="247">
        <v>265.21949999999998</v>
      </c>
      <c r="V57" s="247">
        <v>265.22820000000002</v>
      </c>
      <c r="W57" s="247">
        <v>416.12529999999998</v>
      </c>
      <c r="X57" s="247">
        <v>416.11719999999997</v>
      </c>
      <c r="Y57" s="247">
        <v>416.12810000000002</v>
      </c>
      <c r="Z57" s="293">
        <f>ABS(W57-W58)</f>
        <v>1.1999999999829924E-3</v>
      </c>
      <c r="AA57" s="293">
        <f>ABS(X57-X58)</f>
        <v>4.400000000032378E-3</v>
      </c>
      <c r="AB57" s="293">
        <f>ABS(Y57-Y58)</f>
        <v>1.5000000000213731E-3</v>
      </c>
    </row>
    <row r="58" spans="2:28">
      <c r="B58" s="231" t="s">
        <v>3231</v>
      </c>
      <c r="C58" s="175" t="s">
        <v>3238</v>
      </c>
      <c r="D58" s="232" t="s">
        <v>3076</v>
      </c>
      <c r="E58" s="232">
        <v>5.0799999999999998E-2</v>
      </c>
      <c r="F58" s="201">
        <v>100</v>
      </c>
      <c r="G58" s="202" t="s">
        <v>425</v>
      </c>
      <c r="H58" s="202">
        <v>0.254</v>
      </c>
      <c r="J58" s="247">
        <v>150.89500000000001</v>
      </c>
      <c r="K58" s="247">
        <v>150.90010000000001</v>
      </c>
      <c r="L58" s="247">
        <v>150.8997</v>
      </c>
      <c r="M58" s="294"/>
      <c r="N58" s="294"/>
      <c r="O58" s="294"/>
      <c r="Q58" s="247">
        <v>150.89500000000001</v>
      </c>
      <c r="R58" s="247">
        <v>150.90010000000001</v>
      </c>
      <c r="S58" s="247">
        <v>150.8997</v>
      </c>
      <c r="T58" s="247">
        <v>265.23149999999998</v>
      </c>
      <c r="U58" s="247">
        <v>265.22149999999999</v>
      </c>
      <c r="V58" s="247">
        <v>265.2269</v>
      </c>
      <c r="W58" s="247">
        <v>416.12649999999996</v>
      </c>
      <c r="X58" s="247">
        <v>416.1216</v>
      </c>
      <c r="Y58" s="247">
        <v>416.1266</v>
      </c>
      <c r="Z58" s="294"/>
      <c r="AA58" s="294"/>
      <c r="AB58" s="294"/>
    </row>
    <row r="59" spans="2:28">
      <c r="B59" s="231" t="s">
        <v>3079</v>
      </c>
      <c r="C59" s="175" t="s">
        <v>3086</v>
      </c>
      <c r="D59" s="232" t="s">
        <v>3087</v>
      </c>
      <c r="E59" s="232">
        <v>5.0799999999999998E-2</v>
      </c>
      <c r="F59" s="201">
        <v>100</v>
      </c>
      <c r="G59" s="202" t="s">
        <v>425</v>
      </c>
      <c r="H59" s="202">
        <v>0.254</v>
      </c>
      <c r="J59" s="247">
        <v>150.8965</v>
      </c>
      <c r="K59" s="247">
        <v>150.8929</v>
      </c>
      <c r="L59" s="247">
        <v>150.90029999999999</v>
      </c>
      <c r="M59" s="293">
        <f>ABS(J59-J60)</f>
        <v>1.8000000000029104E-3</v>
      </c>
      <c r="N59" s="293">
        <f>ABS(K59-K60)</f>
        <v>6.9999999999481588E-4</v>
      </c>
      <c r="O59" s="293">
        <f>ABS(L59-L60)</f>
        <v>1.5000000000213731E-3</v>
      </c>
      <c r="Q59" s="247">
        <v>150.8965</v>
      </c>
      <c r="R59" s="247">
        <v>150.8929</v>
      </c>
      <c r="S59" s="247">
        <v>150.90029999999999</v>
      </c>
      <c r="T59" s="247">
        <v>265.21820000000002</v>
      </c>
      <c r="U59" s="247">
        <v>265.22149999999999</v>
      </c>
      <c r="V59" s="247">
        <v>265.22550000000001</v>
      </c>
      <c r="W59" s="247">
        <v>416.11470000000003</v>
      </c>
      <c r="X59" s="247">
        <v>416.11439999999999</v>
      </c>
      <c r="Y59" s="247">
        <v>416.12580000000003</v>
      </c>
      <c r="Z59" s="293">
        <f>ABS(W59-W60)</f>
        <v>4.8999999999637112E-3</v>
      </c>
      <c r="AA59" s="293">
        <f>ABS(X59-X60)</f>
        <v>4.1999999999688953E-3</v>
      </c>
      <c r="AB59" s="293">
        <f>ABS(Y59-Y60)</f>
        <v>3.0000000003838068E-4</v>
      </c>
    </row>
    <row r="60" spans="2:28">
      <c r="B60" s="231" t="s">
        <v>3240</v>
      </c>
      <c r="C60" s="175" t="s">
        <v>3247</v>
      </c>
      <c r="D60" s="232" t="s">
        <v>3087</v>
      </c>
      <c r="E60" s="232">
        <v>5.0799999999999998E-2</v>
      </c>
      <c r="F60" s="201">
        <v>100</v>
      </c>
      <c r="G60" s="202" t="s">
        <v>425</v>
      </c>
      <c r="H60" s="202">
        <v>0.254</v>
      </c>
      <c r="J60" s="247">
        <v>150.89830000000001</v>
      </c>
      <c r="K60" s="247">
        <v>150.8922</v>
      </c>
      <c r="L60" s="247">
        <v>150.90180000000001</v>
      </c>
      <c r="M60" s="294"/>
      <c r="N60" s="294"/>
      <c r="O60" s="294"/>
      <c r="Q60" s="247">
        <v>150.89830000000001</v>
      </c>
      <c r="R60" s="247">
        <v>150.8922</v>
      </c>
      <c r="S60" s="247">
        <v>150.90180000000001</v>
      </c>
      <c r="T60" s="247">
        <v>265.22129999999999</v>
      </c>
      <c r="U60" s="247">
        <v>265.21800000000002</v>
      </c>
      <c r="V60" s="247">
        <v>265.22430000000003</v>
      </c>
      <c r="W60" s="247">
        <v>416.11959999999999</v>
      </c>
      <c r="X60" s="247">
        <v>416.11020000000002</v>
      </c>
      <c r="Y60" s="247">
        <v>416.12610000000006</v>
      </c>
      <c r="Z60" s="294"/>
      <c r="AA60" s="294"/>
      <c r="AB60" s="294"/>
    </row>
    <row r="61" spans="2:28">
      <c r="B61" s="231" t="s">
        <v>3090</v>
      </c>
      <c r="C61" s="175" t="s">
        <v>3097</v>
      </c>
      <c r="D61" s="232" t="s">
        <v>3098</v>
      </c>
      <c r="E61" s="232">
        <v>5.0799999999999998E-2</v>
      </c>
      <c r="F61" s="201">
        <v>100</v>
      </c>
      <c r="G61" s="202" t="s">
        <v>425</v>
      </c>
      <c r="H61" s="202">
        <v>0.254</v>
      </c>
      <c r="J61" s="247">
        <v>150.89250000000001</v>
      </c>
      <c r="K61" s="247">
        <v>150.90049999999999</v>
      </c>
      <c r="L61" s="247">
        <v>150.905</v>
      </c>
      <c r="M61" s="293">
        <f>ABS(J61-J62)</f>
        <v>2.9999999998153726E-4</v>
      </c>
      <c r="N61" s="293">
        <f>ABS(K61-K62)</f>
        <v>5.0000000001659828E-4</v>
      </c>
      <c r="O61" s="293">
        <f>ABS(L61-L62)</f>
        <v>6.9999999999481588E-4</v>
      </c>
      <c r="Q61" s="247">
        <v>150.89250000000001</v>
      </c>
      <c r="R61" s="247">
        <v>150.90049999999999</v>
      </c>
      <c r="S61" s="247">
        <v>150.905</v>
      </c>
      <c r="T61" s="247">
        <v>265.22269999999997</v>
      </c>
      <c r="U61" s="247">
        <v>265.22550000000001</v>
      </c>
      <c r="V61" s="247">
        <v>265.22590000000002</v>
      </c>
      <c r="W61" s="247">
        <v>416.11519999999996</v>
      </c>
      <c r="X61" s="247">
        <v>416.12599999999998</v>
      </c>
      <c r="Y61" s="247">
        <v>416.1309</v>
      </c>
      <c r="Z61" s="293">
        <f>ABS(W61-W62)</f>
        <v>1.0000000008858478E-4</v>
      </c>
      <c r="AA61" s="293">
        <f>ABS(X61-X62)</f>
        <v>2.0000000000663931E-4</v>
      </c>
      <c r="AB61" s="293">
        <f>ABS(Y61-Y62)</f>
        <v>8.0000000002655725E-4</v>
      </c>
    </row>
    <row r="62" spans="2:28">
      <c r="B62" s="231" t="s">
        <v>3249</v>
      </c>
      <c r="C62" s="175" t="s">
        <v>3256</v>
      </c>
      <c r="D62" s="232" t="s">
        <v>3098</v>
      </c>
      <c r="E62" s="232">
        <v>5.0799999999999998E-2</v>
      </c>
      <c r="F62" s="201">
        <v>100</v>
      </c>
      <c r="G62" s="202" t="s">
        <v>425</v>
      </c>
      <c r="H62" s="202">
        <v>0.254</v>
      </c>
      <c r="J62" s="247">
        <v>150.89279999999999</v>
      </c>
      <c r="K62" s="247">
        <v>150.90100000000001</v>
      </c>
      <c r="L62" s="247">
        <v>150.9057</v>
      </c>
      <c r="M62" s="294"/>
      <c r="N62" s="294"/>
      <c r="O62" s="294"/>
      <c r="Q62" s="247">
        <v>150.89279999999999</v>
      </c>
      <c r="R62" s="247">
        <v>150.90100000000001</v>
      </c>
      <c r="S62" s="247">
        <v>150.9057</v>
      </c>
      <c r="T62" s="247">
        <v>265.22250000000003</v>
      </c>
      <c r="U62" s="247">
        <v>265.22519999999997</v>
      </c>
      <c r="V62" s="247">
        <v>265.226</v>
      </c>
      <c r="W62" s="247">
        <v>416.11530000000005</v>
      </c>
      <c r="X62" s="247">
        <v>416.12619999999998</v>
      </c>
      <c r="Y62" s="247">
        <v>416.13170000000002</v>
      </c>
      <c r="Z62" s="294"/>
      <c r="AA62" s="294"/>
      <c r="AB62" s="294"/>
    </row>
    <row r="63" spans="2:28">
      <c r="B63" s="231" t="s">
        <v>3101</v>
      </c>
      <c r="C63" s="175" t="s">
        <v>3108</v>
      </c>
      <c r="D63" s="232" t="s">
        <v>3109</v>
      </c>
      <c r="E63" s="232">
        <v>5.0799999999999998E-2</v>
      </c>
      <c r="F63" s="201">
        <v>100</v>
      </c>
      <c r="G63" s="202" t="s">
        <v>425</v>
      </c>
      <c r="H63" s="202">
        <v>0.254</v>
      </c>
      <c r="J63" s="247">
        <v>150.9051</v>
      </c>
      <c r="K63" s="247">
        <v>150.9084</v>
      </c>
      <c r="L63" s="247">
        <v>150.9067</v>
      </c>
      <c r="M63" s="293">
        <f>ABS(J63-J64)</f>
        <v>6.9999999999481588E-4</v>
      </c>
      <c r="N63" s="293">
        <f>ABS(K63-K64)</f>
        <v>2.3999999999944066E-3</v>
      </c>
      <c r="O63" s="293">
        <f>ABS(L63-L64)</f>
        <v>6.9999999999481588E-4</v>
      </c>
      <c r="Q63" s="247">
        <v>150.9051</v>
      </c>
      <c r="R63" s="247">
        <v>150.9084</v>
      </c>
      <c r="S63" s="247">
        <v>150.9067</v>
      </c>
      <c r="T63" s="247">
        <v>265.226</v>
      </c>
      <c r="U63" s="247">
        <v>265.21980000000002</v>
      </c>
      <c r="V63" s="247">
        <v>265.2296</v>
      </c>
      <c r="W63" s="247">
        <v>416.1311</v>
      </c>
      <c r="X63" s="247">
        <v>416.12819999999999</v>
      </c>
      <c r="Y63" s="247">
        <v>416.13630000000001</v>
      </c>
      <c r="Z63" s="293">
        <f>ABS(W63-W64)</f>
        <v>3.5000000000309228E-3</v>
      </c>
      <c r="AA63" s="293">
        <f>ABS(X63-X64)</f>
        <v>2.4000000000228283E-3</v>
      </c>
      <c r="AB63" s="293">
        <f>ABS(Y63-Y64)</f>
        <v>1.8000000000029104E-3</v>
      </c>
    </row>
    <row r="64" spans="2:28">
      <c r="B64" s="231" t="s">
        <v>3258</v>
      </c>
      <c r="C64" s="175" t="s">
        <v>3265</v>
      </c>
      <c r="D64" s="232" t="s">
        <v>3109</v>
      </c>
      <c r="E64" s="232">
        <v>5.0799999999999998E-2</v>
      </c>
      <c r="F64" s="201">
        <v>100</v>
      </c>
      <c r="G64" s="202" t="s">
        <v>425</v>
      </c>
      <c r="H64" s="202">
        <v>0.254</v>
      </c>
      <c r="J64" s="247">
        <v>150.90440000000001</v>
      </c>
      <c r="K64" s="247">
        <v>150.90600000000001</v>
      </c>
      <c r="L64" s="247">
        <v>150.90600000000001</v>
      </c>
      <c r="M64" s="294"/>
      <c r="N64" s="294"/>
      <c r="O64" s="294"/>
      <c r="Q64" s="247">
        <v>150.90440000000001</v>
      </c>
      <c r="R64" s="247">
        <v>150.90600000000001</v>
      </c>
      <c r="S64" s="247">
        <v>150.90600000000001</v>
      </c>
      <c r="T64" s="247">
        <v>265.23020000000002</v>
      </c>
      <c r="U64" s="247">
        <v>265.22460000000001</v>
      </c>
      <c r="V64" s="247">
        <v>265.2285</v>
      </c>
      <c r="W64" s="247">
        <v>416.13460000000003</v>
      </c>
      <c r="X64" s="247">
        <v>416.13060000000002</v>
      </c>
      <c r="Y64" s="247">
        <v>416.1345</v>
      </c>
      <c r="Z64" s="294"/>
      <c r="AA64" s="294"/>
      <c r="AB64" s="294"/>
    </row>
    <row r="65" spans="2:32">
      <c r="B65" s="231" t="s">
        <v>3112</v>
      </c>
      <c r="C65" s="175" t="s">
        <v>3119</v>
      </c>
      <c r="D65" s="232" t="s">
        <v>3120</v>
      </c>
      <c r="E65" s="232">
        <v>5.0799999999999998E-2</v>
      </c>
      <c r="F65" s="201">
        <v>100</v>
      </c>
      <c r="G65" s="202" t="s">
        <v>425</v>
      </c>
      <c r="H65" s="202">
        <v>0.254</v>
      </c>
      <c r="J65" s="247">
        <v>150.8939</v>
      </c>
      <c r="K65" s="247">
        <v>150.90780000000001</v>
      </c>
      <c r="L65" s="247">
        <v>150.9014</v>
      </c>
      <c r="M65" s="293">
        <f>ABS(J65-J66)</f>
        <v>2.299999999991087E-3</v>
      </c>
      <c r="N65" s="293">
        <f>ABS(K65-K66)</f>
        <v>3.9999999998485691E-4</v>
      </c>
      <c r="O65" s="293">
        <f>ABS(L65-L66)</f>
        <v>2.299999999991087E-3</v>
      </c>
      <c r="Q65" s="247">
        <v>150.8939</v>
      </c>
      <c r="R65" s="247">
        <v>150.90780000000001</v>
      </c>
      <c r="S65" s="247">
        <v>150.9014</v>
      </c>
      <c r="T65" s="247">
        <v>265.23790000000002</v>
      </c>
      <c r="U65" s="247">
        <v>265.2319</v>
      </c>
      <c r="V65" s="247">
        <v>265.22370000000001</v>
      </c>
      <c r="W65" s="247">
        <v>416.1318</v>
      </c>
      <c r="X65" s="247">
        <v>416.1397</v>
      </c>
      <c r="Y65" s="247">
        <v>416.12509999999997</v>
      </c>
      <c r="Z65" s="293">
        <f>ABS(W65-W66)</f>
        <v>4.5999999999821739E-3</v>
      </c>
      <c r="AA65" s="293">
        <f>ABS(X65-X66)</f>
        <v>2.4000000000228283E-3</v>
      </c>
      <c r="AB65" s="293">
        <f>ABS(Y65-Y66)</f>
        <v>4.6999999999570719E-3</v>
      </c>
    </row>
    <row r="66" spans="2:32">
      <c r="B66" s="231" t="s">
        <v>3267</v>
      </c>
      <c r="C66" s="175" t="s">
        <v>3274</v>
      </c>
      <c r="D66" s="232" t="s">
        <v>3120</v>
      </c>
      <c r="E66" s="232">
        <v>5.0799999999999998E-2</v>
      </c>
      <c r="F66" s="201">
        <v>100</v>
      </c>
      <c r="G66" s="202" t="s">
        <v>425</v>
      </c>
      <c r="H66" s="202">
        <v>0.254</v>
      </c>
      <c r="J66" s="247">
        <v>150.89160000000001</v>
      </c>
      <c r="K66" s="247">
        <v>150.90819999999999</v>
      </c>
      <c r="L66" s="247">
        <v>150.90369999999999</v>
      </c>
      <c r="M66" s="294"/>
      <c r="N66" s="294"/>
      <c r="O66" s="294"/>
      <c r="Q66" s="247">
        <v>150.89160000000001</v>
      </c>
      <c r="R66" s="247">
        <v>150.90819999999999</v>
      </c>
      <c r="S66" s="247">
        <v>150.90369999999999</v>
      </c>
      <c r="T66" s="247">
        <v>265.23559999999998</v>
      </c>
      <c r="U66" s="247">
        <v>265.22910000000002</v>
      </c>
      <c r="V66" s="247">
        <v>265.22609999999997</v>
      </c>
      <c r="W66" s="247">
        <v>416.12720000000002</v>
      </c>
      <c r="X66" s="247">
        <v>416.13729999999998</v>
      </c>
      <c r="Y66" s="247">
        <v>416.12979999999993</v>
      </c>
      <c r="Z66" s="294"/>
      <c r="AA66" s="294"/>
      <c r="AB66" s="294"/>
    </row>
    <row r="69" spans="2:32">
      <c r="J69" s="261" t="s">
        <v>8663</v>
      </c>
      <c r="K69" s="262"/>
      <c r="L69" s="262"/>
      <c r="M69" s="263"/>
      <c r="N69" s="263"/>
      <c r="O69" s="258"/>
      <c r="W69" s="244" t="s">
        <v>8664</v>
      </c>
      <c r="X69" s="245"/>
      <c r="Y69" s="262"/>
      <c r="Z69" s="263"/>
      <c r="AA69" s="263"/>
      <c r="AB69" s="258"/>
    </row>
    <row r="70" spans="2:32">
      <c r="J70" s="244" t="s">
        <v>8666</v>
      </c>
      <c r="K70" s="245"/>
      <c r="L70" s="264"/>
      <c r="M70" s="290" t="s">
        <v>8659</v>
      </c>
      <c r="N70" s="318"/>
      <c r="O70" s="292"/>
      <c r="Q70" s="244" t="s">
        <v>8669</v>
      </c>
      <c r="R70" s="263"/>
      <c r="S70" s="258"/>
      <c r="T70" s="244" t="s">
        <v>8670</v>
      </c>
      <c r="U70" s="263"/>
      <c r="V70" s="258"/>
      <c r="W70" s="248" t="s">
        <v>8645</v>
      </c>
      <c r="X70" s="249"/>
      <c r="Y70" s="265"/>
      <c r="Z70" s="290" t="s">
        <v>8659</v>
      </c>
      <c r="AA70" s="316"/>
      <c r="AB70" s="317"/>
    </row>
    <row r="71" spans="2:32">
      <c r="J71" s="266" t="s">
        <v>8646</v>
      </c>
      <c r="K71" s="267" t="s">
        <v>8647</v>
      </c>
      <c r="L71" s="265" t="s">
        <v>8648</v>
      </c>
      <c r="M71" s="313" t="s">
        <v>8646</v>
      </c>
      <c r="N71" s="314" t="s">
        <v>8647</v>
      </c>
      <c r="O71" s="315" t="s">
        <v>8648</v>
      </c>
      <c r="Q71" s="266" t="s">
        <v>8646</v>
      </c>
      <c r="R71" s="267" t="s">
        <v>8647</v>
      </c>
      <c r="S71" s="265" t="s">
        <v>8648</v>
      </c>
      <c r="T71" s="266" t="s">
        <v>8646</v>
      </c>
      <c r="U71" s="267" t="s">
        <v>8647</v>
      </c>
      <c r="V71" s="265" t="s">
        <v>8648</v>
      </c>
      <c r="W71" s="266" t="s">
        <v>8646</v>
      </c>
      <c r="X71" s="267" t="s">
        <v>8647</v>
      </c>
      <c r="Y71" s="265" t="s">
        <v>8648</v>
      </c>
      <c r="Z71" s="313" t="s">
        <v>8646</v>
      </c>
      <c r="AA71" s="314" t="s">
        <v>8647</v>
      </c>
      <c r="AB71" s="315" t="s">
        <v>8648</v>
      </c>
    </row>
    <row r="72" spans="2:32">
      <c r="B72" s="231" t="s">
        <v>3275</v>
      </c>
      <c r="C72" s="175" t="s">
        <v>3279</v>
      </c>
      <c r="D72" s="232" t="s">
        <v>3280</v>
      </c>
      <c r="E72" s="232">
        <v>5.0799999999999998E-2</v>
      </c>
      <c r="F72" s="201">
        <v>100</v>
      </c>
      <c r="G72" s="202" t="s">
        <v>3281</v>
      </c>
      <c r="H72" s="202">
        <v>0.254</v>
      </c>
      <c r="J72" s="247">
        <v>127.273518</v>
      </c>
      <c r="K72" s="247">
        <v>127.264518</v>
      </c>
      <c r="L72" s="247">
        <v>127.27131799999999</v>
      </c>
      <c r="M72" s="293">
        <f>ABS(J72-J73)</f>
        <v>2.0999999999986585E-3</v>
      </c>
      <c r="N72" s="293">
        <f>ABS(K72-K73)</f>
        <v>3.9999999999906777E-4</v>
      </c>
      <c r="O72" s="293">
        <f>ABS(L72-L73)</f>
        <v>6.9999999999481588E-4</v>
      </c>
      <c r="Q72" s="247">
        <v>115.873271</v>
      </c>
      <c r="R72" s="247">
        <v>115.864271</v>
      </c>
      <c r="S72" s="247">
        <v>115.871071</v>
      </c>
      <c r="T72" s="247">
        <v>257.92662999999999</v>
      </c>
      <c r="U72" s="247">
        <v>257.92662999999999</v>
      </c>
      <c r="V72" s="247">
        <v>257.92662999999999</v>
      </c>
      <c r="W72" s="247">
        <v>373.79990099999998</v>
      </c>
      <c r="X72" s="247">
        <v>373.79090099999996</v>
      </c>
      <c r="Y72" s="247">
        <v>373.79770099999996</v>
      </c>
      <c r="Z72" s="293">
        <f>ABS(W72-W73)</f>
        <v>2.2699999999531428E-4</v>
      </c>
      <c r="AA72" s="293">
        <f>ABS(X72-X73)</f>
        <v>1.9270000000233267E-3</v>
      </c>
      <c r="AB72" s="293">
        <f>ABS(Y72-Y73)</f>
        <v>1.626999999984946E-3</v>
      </c>
      <c r="AD72" s="305" t="str">
        <f>+G72</f>
        <v>M09</v>
      </c>
      <c r="AE72" s="270"/>
      <c r="AF72" s="229"/>
    </row>
    <row r="73" spans="2:32">
      <c r="B73" s="231" t="s">
        <v>3357</v>
      </c>
      <c r="C73" s="175" t="s">
        <v>3360</v>
      </c>
      <c r="D73" s="232" t="s">
        <v>3280</v>
      </c>
      <c r="E73" s="232">
        <v>5.0799999999999998E-2</v>
      </c>
      <c r="F73" s="201">
        <v>100</v>
      </c>
      <c r="G73" s="202" t="s">
        <v>3281</v>
      </c>
      <c r="H73" s="202">
        <v>0.254</v>
      </c>
      <c r="J73" s="247">
        <v>127.271418</v>
      </c>
      <c r="K73" s="247">
        <v>127.264118</v>
      </c>
      <c r="L73" s="247">
        <v>127.270618</v>
      </c>
      <c r="M73" s="294"/>
      <c r="N73" s="294"/>
      <c r="O73" s="294"/>
      <c r="Q73" s="247">
        <v>115.87119799999999</v>
      </c>
      <c r="R73" s="247">
        <v>115.86389799999999</v>
      </c>
      <c r="S73" s="247">
        <v>115.87039799999999</v>
      </c>
      <c r="T73" s="247">
        <v>257.92892999999998</v>
      </c>
      <c r="U73" s="247">
        <v>257.92892999999998</v>
      </c>
      <c r="V73" s="247">
        <v>257.92892999999998</v>
      </c>
      <c r="W73" s="247">
        <v>373.80012799999997</v>
      </c>
      <c r="X73" s="247">
        <v>373.79282799999999</v>
      </c>
      <c r="Y73" s="247">
        <v>373.79932799999995</v>
      </c>
      <c r="Z73" s="294"/>
      <c r="AA73" s="294"/>
      <c r="AB73" s="294"/>
      <c r="AD73" s="261" t="s">
        <v>8663</v>
      </c>
      <c r="AE73" s="258"/>
    </row>
    <row r="74" spans="2:32">
      <c r="B74" s="231" t="s">
        <v>3282</v>
      </c>
      <c r="C74" s="175" t="s">
        <v>3285</v>
      </c>
      <c r="D74" s="232" t="s">
        <v>3286</v>
      </c>
      <c r="E74" s="232">
        <v>5.0799999999999998E-2</v>
      </c>
      <c r="F74" s="201">
        <v>100</v>
      </c>
      <c r="G74" s="202" t="s">
        <v>3281</v>
      </c>
      <c r="H74" s="202">
        <v>0.254</v>
      </c>
      <c r="J74" s="247">
        <v>127.267618</v>
      </c>
      <c r="K74" s="247">
        <v>127.263518</v>
      </c>
      <c r="L74" s="247">
        <v>127.26701799999999</v>
      </c>
      <c r="M74" s="293">
        <f>ABS(J74-J75)</f>
        <v>3.0000000000001137E-3</v>
      </c>
      <c r="N74" s="293">
        <f>ABS(K74-K75)</f>
        <v>5.0000000000238742E-4</v>
      </c>
      <c r="O74" s="293">
        <f>ABS(L74-L75)</f>
        <v>5.9999999999149622E-4</v>
      </c>
      <c r="Q74" s="247">
        <v>115.86737100000001</v>
      </c>
      <c r="R74" s="247">
        <v>115.86327100000001</v>
      </c>
      <c r="S74" s="247">
        <v>115.866771</v>
      </c>
      <c r="T74" s="247">
        <v>257.92482999999999</v>
      </c>
      <c r="U74" s="247">
        <v>257.92482999999999</v>
      </c>
      <c r="V74" s="247">
        <v>257.92482999999999</v>
      </c>
      <c r="W74" s="247">
        <v>373.79220099999998</v>
      </c>
      <c r="X74" s="247">
        <v>373.78810099999998</v>
      </c>
      <c r="Y74" s="247">
        <v>373.79160100000001</v>
      </c>
      <c r="Z74" s="293">
        <f>ABS(W74-W75)</f>
        <v>3.0269999999745778E-3</v>
      </c>
      <c r="AA74" s="293">
        <f>ABS(X74-X75)</f>
        <v>4.729999999995016E-4</v>
      </c>
      <c r="AB74" s="293">
        <f>ABS(Y74-Y75)</f>
        <v>5.7300000003124296E-4</v>
      </c>
      <c r="AD74" s="227" t="s">
        <v>8649</v>
      </c>
      <c r="AE74" s="228">
        <f>MAX(J72:L103)</f>
        <v>127.277118</v>
      </c>
      <c r="AF74" s="49"/>
    </row>
    <row r="75" spans="2:32">
      <c r="B75" s="231" t="s">
        <v>3361</v>
      </c>
      <c r="C75" s="175" t="s">
        <v>3364</v>
      </c>
      <c r="D75" s="232" t="s">
        <v>3286</v>
      </c>
      <c r="E75" s="232">
        <v>5.0799999999999998E-2</v>
      </c>
      <c r="F75" s="201">
        <v>100</v>
      </c>
      <c r="G75" s="202" t="s">
        <v>3281</v>
      </c>
      <c r="H75" s="202">
        <v>0.254</v>
      </c>
      <c r="J75" s="247">
        <v>127.270618</v>
      </c>
      <c r="K75" s="247">
        <v>127.263018</v>
      </c>
      <c r="L75" s="247">
        <v>127.266418</v>
      </c>
      <c r="M75" s="294"/>
      <c r="N75" s="294"/>
      <c r="O75" s="294"/>
      <c r="Q75" s="247">
        <v>115.87039799999999</v>
      </c>
      <c r="R75" s="247">
        <v>115.862798</v>
      </c>
      <c r="S75" s="247">
        <v>115.866198</v>
      </c>
      <c r="T75" s="247">
        <v>257.92482999999999</v>
      </c>
      <c r="U75" s="247">
        <v>257.92482999999999</v>
      </c>
      <c r="V75" s="247">
        <v>257.92482999999999</v>
      </c>
      <c r="W75" s="247">
        <v>373.79522799999995</v>
      </c>
      <c r="X75" s="247">
        <v>373.78762799999998</v>
      </c>
      <c r="Y75" s="247">
        <v>373.79102799999998</v>
      </c>
      <c r="Z75" s="294"/>
      <c r="AA75" s="294"/>
      <c r="AB75" s="294"/>
      <c r="AD75" s="227" t="s">
        <v>8650</v>
      </c>
      <c r="AE75" s="228">
        <f>MIN(J72:L103)</f>
        <v>127.258618</v>
      </c>
      <c r="AF75" s="45" t="s">
        <v>8651</v>
      </c>
    </row>
    <row r="76" spans="2:32">
      <c r="B76" s="231" t="s">
        <v>3287</v>
      </c>
      <c r="C76" s="175" t="s">
        <v>3290</v>
      </c>
      <c r="D76" s="232" t="s">
        <v>3291</v>
      </c>
      <c r="E76" s="232">
        <v>5.0799999999999998E-2</v>
      </c>
      <c r="F76" s="201">
        <v>100</v>
      </c>
      <c r="G76" s="202" t="s">
        <v>3281</v>
      </c>
      <c r="H76" s="202">
        <v>0.254</v>
      </c>
      <c r="J76" s="247">
        <v>127.265818</v>
      </c>
      <c r="K76" s="247">
        <v>127.261718</v>
      </c>
      <c r="L76" s="247">
        <v>127.265218</v>
      </c>
      <c r="M76" s="293">
        <f>ABS(J76-J77)</f>
        <v>3.0000000000995897E-4</v>
      </c>
      <c r="N76" s="293">
        <f>ABS(K76-K77)</f>
        <v>2.0000000000663931E-4</v>
      </c>
      <c r="O76" s="293">
        <f>ABS(L76-L77)</f>
        <v>1.6000000000104819E-3</v>
      </c>
      <c r="Q76" s="247">
        <v>115.865571</v>
      </c>
      <c r="R76" s="247">
        <v>115.86147100000001</v>
      </c>
      <c r="S76" s="247">
        <v>115.86497100000001</v>
      </c>
      <c r="T76" s="247">
        <v>257.93822999999998</v>
      </c>
      <c r="U76" s="247">
        <v>257.93822999999998</v>
      </c>
      <c r="V76" s="247">
        <v>257.93822999999998</v>
      </c>
      <c r="W76" s="247">
        <v>373.80380099999996</v>
      </c>
      <c r="X76" s="247">
        <v>373.79970099999997</v>
      </c>
      <c r="Y76" s="247">
        <v>373.803201</v>
      </c>
      <c r="Z76" s="293">
        <f>ABS(W76-W77)</f>
        <v>4.3729999999300162E-3</v>
      </c>
      <c r="AA76" s="293">
        <f>ABS(X76-X77)</f>
        <v>4.8729999999750362E-3</v>
      </c>
      <c r="AB76" s="293">
        <f>ABS(Y76-Y77)</f>
        <v>6.2730000000215114E-3</v>
      </c>
      <c r="AD76" s="227" t="s">
        <v>8652</v>
      </c>
      <c r="AE76" s="228">
        <f>AE74-AE75</f>
        <v>1.850000000000307E-2</v>
      </c>
      <c r="AF76" s="49">
        <f>+H72</f>
        <v>0.254</v>
      </c>
    </row>
    <row r="77" spans="2:32">
      <c r="B77" s="231" t="s">
        <v>3365</v>
      </c>
      <c r="C77" s="175" t="s">
        <v>3368</v>
      </c>
      <c r="D77" s="232" t="s">
        <v>3291</v>
      </c>
      <c r="E77" s="232">
        <v>5.0799999999999998E-2</v>
      </c>
      <c r="F77" s="201">
        <v>100</v>
      </c>
      <c r="G77" s="202" t="s">
        <v>3281</v>
      </c>
      <c r="H77" s="202">
        <v>0.254</v>
      </c>
      <c r="J77" s="247">
        <v>127.26611800000001</v>
      </c>
      <c r="K77" s="247">
        <v>127.261518</v>
      </c>
      <c r="L77" s="247">
        <v>127.26361799999999</v>
      </c>
      <c r="M77" s="294"/>
      <c r="N77" s="294"/>
      <c r="O77" s="294"/>
      <c r="Q77" s="247">
        <v>115.865898</v>
      </c>
      <c r="R77" s="247">
        <v>115.86129799999999</v>
      </c>
      <c r="S77" s="247">
        <v>115.86339799999999</v>
      </c>
      <c r="T77" s="247">
        <v>257.93353000000002</v>
      </c>
      <c r="U77" s="247">
        <v>257.93353000000002</v>
      </c>
      <c r="V77" s="247">
        <v>257.93353000000002</v>
      </c>
      <c r="W77" s="247">
        <v>373.79942800000003</v>
      </c>
      <c r="X77" s="247">
        <v>373.794828</v>
      </c>
      <c r="Y77" s="247">
        <v>373.79692799999998</v>
      </c>
      <c r="Z77" s="294"/>
      <c r="AA77" s="294"/>
      <c r="AB77" s="294"/>
      <c r="AF77" s="50" t="str">
        <f>IF(AE76&gt;AF76,"Wrong","OK")</f>
        <v>OK</v>
      </c>
    </row>
    <row r="78" spans="2:32">
      <c r="B78" s="231" t="s">
        <v>3292</v>
      </c>
      <c r="C78" s="175" t="s">
        <v>3295</v>
      </c>
      <c r="D78" s="232" t="s">
        <v>3296</v>
      </c>
      <c r="E78" s="232">
        <v>5.0799999999999998E-2</v>
      </c>
      <c r="F78" s="201">
        <v>100</v>
      </c>
      <c r="G78" s="202" t="s">
        <v>3281</v>
      </c>
      <c r="H78" s="202">
        <v>0.254</v>
      </c>
      <c r="J78" s="247">
        <v>127.268418</v>
      </c>
      <c r="K78" s="247">
        <v>127.259018</v>
      </c>
      <c r="L78" s="247">
        <v>127.26531799999999</v>
      </c>
      <c r="M78" s="293">
        <f>ABS(J78-J79)</f>
        <v>1.300000000000523E-3</v>
      </c>
      <c r="N78" s="293">
        <f>ABS(K78-K79)</f>
        <v>3.9999999999906777E-4</v>
      </c>
      <c r="O78" s="293">
        <f>ABS(L78-L79)</f>
        <v>2.0999999999986585E-3</v>
      </c>
      <c r="Q78" s="247">
        <v>115.868171</v>
      </c>
      <c r="R78" s="247">
        <v>115.858771</v>
      </c>
      <c r="S78" s="247">
        <v>115.865071</v>
      </c>
      <c r="T78" s="247">
        <v>257.93232999999998</v>
      </c>
      <c r="U78" s="247">
        <v>257.93232999999998</v>
      </c>
      <c r="V78" s="247">
        <v>257.93232999999998</v>
      </c>
      <c r="W78" s="247">
        <v>373.800501</v>
      </c>
      <c r="X78" s="247">
        <v>373.79110099999997</v>
      </c>
      <c r="Y78" s="247">
        <v>373.79740099999998</v>
      </c>
      <c r="Z78" s="293">
        <f>ABS(W78-W79)</f>
        <v>2.5270000000432447E-3</v>
      </c>
      <c r="AA78" s="293">
        <f>ABS(X78-X79)</f>
        <v>8.2700000001523222E-4</v>
      </c>
      <c r="AB78" s="293">
        <f>ABS(Y78-Y79)</f>
        <v>8.729999999559368E-4</v>
      </c>
      <c r="AD78" s="244" t="s">
        <v>8664</v>
      </c>
      <c r="AE78" s="308"/>
      <c r="AF78" s="260"/>
    </row>
    <row r="79" spans="2:32">
      <c r="B79" s="231" t="s">
        <v>3369</v>
      </c>
      <c r="C79" s="175" t="s">
        <v>3372</v>
      </c>
      <c r="D79" s="232" t="s">
        <v>3296</v>
      </c>
      <c r="E79" s="232">
        <v>5.0799999999999998E-2</v>
      </c>
      <c r="F79" s="201">
        <v>100</v>
      </c>
      <c r="G79" s="202" t="s">
        <v>3281</v>
      </c>
      <c r="H79" s="202">
        <v>0.254</v>
      </c>
      <c r="J79" s="247">
        <v>127.269718</v>
      </c>
      <c r="K79" s="247">
        <v>127.258618</v>
      </c>
      <c r="L79" s="247">
        <v>127.26321799999999</v>
      </c>
      <c r="M79" s="294"/>
      <c r="N79" s="294"/>
      <c r="O79" s="294"/>
      <c r="Q79" s="247">
        <v>115.86949799999999</v>
      </c>
      <c r="R79" s="247">
        <v>115.85839799999999</v>
      </c>
      <c r="S79" s="247">
        <v>115.86299799999999</v>
      </c>
      <c r="T79" s="247">
        <v>257.93353000000002</v>
      </c>
      <c r="U79" s="247">
        <v>257.93353000000002</v>
      </c>
      <c r="V79" s="247">
        <v>257.93353000000002</v>
      </c>
      <c r="W79" s="247">
        <v>373.80302800000004</v>
      </c>
      <c r="X79" s="247">
        <v>373.79192799999998</v>
      </c>
      <c r="Y79" s="247">
        <v>373.79652800000002</v>
      </c>
      <c r="Z79" s="294"/>
      <c r="AA79" s="294"/>
      <c r="AB79" s="294"/>
      <c r="AD79" s="306" t="s">
        <v>8649</v>
      </c>
      <c r="AE79" s="307">
        <f>MAX(W72:Y103)</f>
        <v>373.824701</v>
      </c>
      <c r="AF79" s="49"/>
    </row>
    <row r="80" spans="2:32">
      <c r="B80" s="231" t="s">
        <v>3297</v>
      </c>
      <c r="C80" s="175" t="s">
        <v>3300</v>
      </c>
      <c r="D80" s="232" t="s">
        <v>3301</v>
      </c>
      <c r="E80" s="232">
        <v>5.0799999999999998E-2</v>
      </c>
      <c r="F80" s="201">
        <v>100</v>
      </c>
      <c r="G80" s="202" t="s">
        <v>3281</v>
      </c>
      <c r="H80" s="202">
        <v>0.254</v>
      </c>
      <c r="J80" s="247">
        <v>127.265218</v>
      </c>
      <c r="K80" s="247">
        <v>127.267718</v>
      </c>
      <c r="L80" s="247">
        <v>127.26661799999999</v>
      </c>
      <c r="M80" s="293">
        <f>ABS(J80-J81)</f>
        <v>1.300000000000523E-3</v>
      </c>
      <c r="N80" s="293">
        <f>ABS(K80-K81)</f>
        <v>1.8999999999920192E-3</v>
      </c>
      <c r="O80" s="293">
        <f>ABS(L80-L81)</f>
        <v>1.2000000000114142E-3</v>
      </c>
      <c r="Q80" s="247">
        <v>115.86497100000001</v>
      </c>
      <c r="R80" s="247">
        <v>115.86747100000001</v>
      </c>
      <c r="S80" s="247">
        <v>115.866371</v>
      </c>
      <c r="T80" s="247">
        <v>257.93572999999998</v>
      </c>
      <c r="U80" s="247">
        <v>257.93572999999998</v>
      </c>
      <c r="V80" s="247">
        <v>257.93572999999998</v>
      </c>
      <c r="W80" s="247">
        <v>373.800701</v>
      </c>
      <c r="X80" s="247">
        <v>373.803201</v>
      </c>
      <c r="Y80" s="247">
        <v>373.80210099999999</v>
      </c>
      <c r="Z80" s="293">
        <f>ABS(W80-W81)</f>
        <v>6.4270000000306027E-3</v>
      </c>
      <c r="AA80" s="293">
        <f>ABS(X80-X81)</f>
        <v>7.0269999999936772E-3</v>
      </c>
      <c r="AB80" s="293">
        <f>ABS(Y80-Y81)</f>
        <v>6.3269999999988613E-3</v>
      </c>
      <c r="AD80" s="227" t="s">
        <v>8650</v>
      </c>
      <c r="AE80" s="228">
        <f>MIN(W72:Y103)</f>
        <v>373.78762799999998</v>
      </c>
      <c r="AF80" s="45" t="s">
        <v>8651</v>
      </c>
    </row>
    <row r="81" spans="2:32">
      <c r="B81" s="231" t="s">
        <v>3373</v>
      </c>
      <c r="C81" s="175" t="s">
        <v>3376</v>
      </c>
      <c r="D81" s="232" t="s">
        <v>3301</v>
      </c>
      <c r="E81" s="232">
        <v>5.0799999999999998E-2</v>
      </c>
      <c r="F81" s="201">
        <v>100</v>
      </c>
      <c r="G81" s="202" t="s">
        <v>3281</v>
      </c>
      <c r="H81" s="202">
        <v>0.254</v>
      </c>
      <c r="J81" s="247">
        <v>127.266518</v>
      </c>
      <c r="K81" s="247">
        <v>127.26961799999999</v>
      </c>
      <c r="L81" s="247">
        <v>127.26781800000001</v>
      </c>
      <c r="M81" s="294"/>
      <c r="N81" s="294"/>
      <c r="O81" s="294"/>
      <c r="Q81" s="247">
        <v>115.866298</v>
      </c>
      <c r="R81" s="247">
        <v>115.86939799999999</v>
      </c>
      <c r="S81" s="247">
        <v>115.867598</v>
      </c>
      <c r="T81" s="247">
        <v>257.94083000000001</v>
      </c>
      <c r="U81" s="247">
        <v>257.94083000000001</v>
      </c>
      <c r="V81" s="247">
        <v>257.94083000000001</v>
      </c>
      <c r="W81" s="247">
        <v>373.80712800000003</v>
      </c>
      <c r="X81" s="247">
        <v>373.810228</v>
      </c>
      <c r="Y81" s="247">
        <v>373.80842799999999</v>
      </c>
      <c r="Z81" s="294"/>
      <c r="AA81" s="294"/>
      <c r="AB81" s="294"/>
      <c r="AD81" s="227" t="s">
        <v>8652</v>
      </c>
      <c r="AE81" s="228">
        <f>AE79-AE80</f>
        <v>3.7073000000020784E-2</v>
      </c>
      <c r="AF81" s="49">
        <f>+H77</f>
        <v>0.254</v>
      </c>
    </row>
    <row r="82" spans="2:32">
      <c r="B82" s="231" t="s">
        <v>3302</v>
      </c>
      <c r="C82" s="175" t="s">
        <v>3305</v>
      </c>
      <c r="D82" s="232" t="s">
        <v>3306</v>
      </c>
      <c r="E82" s="232">
        <v>5.0799999999999998E-2</v>
      </c>
      <c r="F82" s="201">
        <v>100</v>
      </c>
      <c r="G82" s="202" t="s">
        <v>3281</v>
      </c>
      <c r="H82" s="202">
        <v>0.254</v>
      </c>
      <c r="J82" s="247">
        <v>127.260818</v>
      </c>
      <c r="K82" s="247">
        <v>127.261618</v>
      </c>
      <c r="L82" s="247">
        <v>127.260518</v>
      </c>
      <c r="M82" s="293">
        <f>ABS(J82-J83)</f>
        <v>2.3000000000052978E-3</v>
      </c>
      <c r="N82" s="293">
        <f>ABS(K82-K83)</f>
        <v>1.8000000000029104E-3</v>
      </c>
      <c r="O82" s="293">
        <f>ABS(L82-L83)</f>
        <v>2.0999999999986585E-3</v>
      </c>
      <c r="Q82" s="247">
        <v>115.86057100000001</v>
      </c>
      <c r="R82" s="247">
        <v>115.86137100000001</v>
      </c>
      <c r="S82" s="247">
        <v>115.86027100000001</v>
      </c>
      <c r="T82" s="247">
        <v>257.94202999999999</v>
      </c>
      <c r="U82" s="247">
        <v>257.94202999999999</v>
      </c>
      <c r="V82" s="247">
        <v>257.94202999999999</v>
      </c>
      <c r="W82" s="247">
        <v>373.80260099999998</v>
      </c>
      <c r="X82" s="247">
        <v>373.80340100000001</v>
      </c>
      <c r="Y82" s="247">
        <v>373.802301</v>
      </c>
      <c r="Z82" s="293">
        <f>ABS(W82-W83)</f>
        <v>1.2700000002041634E-4</v>
      </c>
      <c r="AA82" s="293">
        <f>ABS(X82-X83)</f>
        <v>3.9730000000304244E-3</v>
      </c>
      <c r="AB82" s="293">
        <f>ABS(Y82-Y83)</f>
        <v>7.3000000043066393E-5</v>
      </c>
      <c r="AF82" s="50" t="str">
        <f>IF(AE81&gt;AF81,"Wrong","OK")</f>
        <v>OK</v>
      </c>
    </row>
    <row r="83" spans="2:32">
      <c r="B83" s="231" t="s">
        <v>3377</v>
      </c>
      <c r="C83" s="175" t="s">
        <v>3380</v>
      </c>
      <c r="D83" s="232" t="s">
        <v>3306</v>
      </c>
      <c r="E83" s="232">
        <v>5.0799999999999998E-2</v>
      </c>
      <c r="F83" s="201">
        <v>100</v>
      </c>
      <c r="G83" s="202" t="s">
        <v>3281</v>
      </c>
      <c r="H83" s="202">
        <v>0.254</v>
      </c>
      <c r="J83" s="247">
        <v>127.26311800000001</v>
      </c>
      <c r="K83" s="247">
        <v>127.259818</v>
      </c>
      <c r="L83" s="247">
        <v>127.262618</v>
      </c>
      <c r="M83" s="294"/>
      <c r="N83" s="294"/>
      <c r="O83" s="294"/>
      <c r="Q83" s="247">
        <v>115.862898</v>
      </c>
      <c r="R83" s="247">
        <v>115.85959799999999</v>
      </c>
      <c r="S83" s="247">
        <v>115.862398</v>
      </c>
      <c r="T83" s="247">
        <v>257.93982999999997</v>
      </c>
      <c r="U83" s="247">
        <v>257.93982999999997</v>
      </c>
      <c r="V83" s="247">
        <v>257.93982999999997</v>
      </c>
      <c r="W83" s="247">
        <v>373.802728</v>
      </c>
      <c r="X83" s="247">
        <v>373.79942799999998</v>
      </c>
      <c r="Y83" s="247">
        <v>373.80222799999996</v>
      </c>
      <c r="Z83" s="294"/>
      <c r="AA83" s="294"/>
      <c r="AB83" s="294"/>
    </row>
    <row r="84" spans="2:32">
      <c r="B84" s="231" t="s">
        <v>3307</v>
      </c>
      <c r="C84" s="175" t="s">
        <v>3310</v>
      </c>
      <c r="D84" s="232" t="s">
        <v>3311</v>
      </c>
      <c r="E84" s="232">
        <v>5.0799999999999998E-2</v>
      </c>
      <c r="F84" s="201">
        <v>100</v>
      </c>
      <c r="G84" s="202" t="s">
        <v>3281</v>
      </c>
      <c r="H84" s="202">
        <v>0.254</v>
      </c>
      <c r="J84" s="247">
        <v>127.26181800000001</v>
      </c>
      <c r="K84" s="247">
        <v>127.266318</v>
      </c>
      <c r="L84" s="247">
        <v>127.275818</v>
      </c>
      <c r="M84" s="293">
        <f>ABS(J84-J85)</f>
        <v>1.1000000000080945E-3</v>
      </c>
      <c r="N84" s="293">
        <f>ABS(K84-K85)</f>
        <v>3.0000000000001137E-3</v>
      </c>
      <c r="O84" s="293">
        <f>ABS(L84-L85)</f>
        <v>2.4999999999977263E-3</v>
      </c>
      <c r="Q84" s="247">
        <v>115.86157100000001</v>
      </c>
      <c r="R84" s="247">
        <v>115.86607100000001</v>
      </c>
      <c r="S84" s="247">
        <v>115.87557100000001</v>
      </c>
      <c r="T84" s="247">
        <v>257.93453</v>
      </c>
      <c r="U84" s="247">
        <v>257.93453</v>
      </c>
      <c r="V84" s="247">
        <v>257.93453</v>
      </c>
      <c r="W84" s="247">
        <v>373.79610100000002</v>
      </c>
      <c r="X84" s="247">
        <v>373.80060100000003</v>
      </c>
      <c r="Y84" s="247">
        <v>373.81010100000003</v>
      </c>
      <c r="Z84" s="293">
        <f>ABS(W84-W85)</f>
        <v>1.626999999984946E-3</v>
      </c>
      <c r="AA84" s="293">
        <f>ABS(X84-X85)</f>
        <v>5.7269999999789434E-3</v>
      </c>
      <c r="AB84" s="293">
        <f>ABS(Y84-Y85)</f>
        <v>2.2699999999531428E-4</v>
      </c>
    </row>
    <row r="85" spans="2:32">
      <c r="B85" s="231" t="s">
        <v>3381</v>
      </c>
      <c r="C85" s="175" t="s">
        <v>3384</v>
      </c>
      <c r="D85" s="232" t="s">
        <v>3311</v>
      </c>
      <c r="E85" s="232">
        <v>5.0799999999999998E-2</v>
      </c>
      <c r="F85" s="201">
        <v>100</v>
      </c>
      <c r="G85" s="202" t="s">
        <v>3281</v>
      </c>
      <c r="H85" s="202">
        <v>0.254</v>
      </c>
      <c r="J85" s="247">
        <v>127.260718</v>
      </c>
      <c r="K85" s="247">
        <v>127.269318</v>
      </c>
      <c r="L85" s="247">
        <v>127.273318</v>
      </c>
      <c r="M85" s="294"/>
      <c r="N85" s="294"/>
      <c r="O85" s="294"/>
      <c r="Q85" s="247">
        <v>115.86049799999999</v>
      </c>
      <c r="R85" s="247">
        <v>115.86909799999999</v>
      </c>
      <c r="S85" s="247">
        <v>115.873098</v>
      </c>
      <c r="T85" s="247">
        <v>257.93723</v>
      </c>
      <c r="U85" s="247">
        <v>257.93723</v>
      </c>
      <c r="V85" s="247">
        <v>257.93723</v>
      </c>
      <c r="W85" s="247">
        <v>373.79772800000001</v>
      </c>
      <c r="X85" s="247">
        <v>373.80632800000001</v>
      </c>
      <c r="Y85" s="247">
        <v>373.81032800000003</v>
      </c>
      <c r="Z85" s="294"/>
      <c r="AA85" s="294"/>
      <c r="AB85" s="294"/>
    </row>
    <row r="86" spans="2:32">
      <c r="B86" s="231" t="s">
        <v>3312</v>
      </c>
      <c r="C86" s="175" t="s">
        <v>3315</v>
      </c>
      <c r="D86" s="232" t="s">
        <v>3316</v>
      </c>
      <c r="E86" s="232">
        <v>5.0799999999999998E-2</v>
      </c>
      <c r="F86" s="201">
        <v>100</v>
      </c>
      <c r="G86" s="202" t="s">
        <v>3281</v>
      </c>
      <c r="H86" s="202">
        <v>0.254</v>
      </c>
      <c r="J86" s="247">
        <v>127.26871799999999</v>
      </c>
      <c r="K86" s="247">
        <v>127.27211800000001</v>
      </c>
      <c r="L86" s="247">
        <v>127.262618</v>
      </c>
      <c r="M86" s="293">
        <f>ABS(J86-J87)</f>
        <v>9.9999999999056399E-4</v>
      </c>
      <c r="N86" s="293">
        <f>ABS(K86-K87)</f>
        <v>8.9999999998724434E-4</v>
      </c>
      <c r="O86" s="293">
        <f>ABS(L86-L87)</f>
        <v>7.0000000000902673E-4</v>
      </c>
      <c r="Q86" s="247">
        <v>115.868471</v>
      </c>
      <c r="R86" s="247">
        <v>115.87187100000001</v>
      </c>
      <c r="S86" s="247">
        <v>115.86237100000001</v>
      </c>
      <c r="T86" s="247">
        <v>257.93563</v>
      </c>
      <c r="U86" s="247">
        <v>257.93563</v>
      </c>
      <c r="V86" s="247">
        <v>257.93563</v>
      </c>
      <c r="W86" s="247">
        <v>373.804101</v>
      </c>
      <c r="X86" s="247">
        <v>373.807501</v>
      </c>
      <c r="Y86" s="247">
        <v>373.798001</v>
      </c>
      <c r="Z86" s="293">
        <f>ABS(W86-W87)</f>
        <v>1.0270000000218715E-3</v>
      </c>
      <c r="AA86" s="293">
        <f>ABS(X86-X87)</f>
        <v>2.9269999999996799E-3</v>
      </c>
      <c r="AB86" s="293">
        <f>ABS(Y86-Y87)</f>
        <v>1.3270000000034088E-3</v>
      </c>
    </row>
    <row r="87" spans="2:32">
      <c r="B87" s="231" t="s">
        <v>3385</v>
      </c>
      <c r="C87" s="175" t="s">
        <v>3388</v>
      </c>
      <c r="D87" s="232" t="s">
        <v>3316</v>
      </c>
      <c r="E87" s="232">
        <v>5.0799999999999998E-2</v>
      </c>
      <c r="F87" s="201">
        <v>100</v>
      </c>
      <c r="G87" s="202" t="s">
        <v>3281</v>
      </c>
      <c r="H87" s="202">
        <v>0.254</v>
      </c>
      <c r="J87" s="247">
        <v>127.267718</v>
      </c>
      <c r="K87" s="247">
        <v>127.27301799999999</v>
      </c>
      <c r="L87" s="247">
        <v>127.26191799999999</v>
      </c>
      <c r="M87" s="294"/>
      <c r="N87" s="294"/>
      <c r="O87" s="294"/>
      <c r="Q87" s="247">
        <v>115.867498</v>
      </c>
      <c r="R87" s="247">
        <v>115.87279799999999</v>
      </c>
      <c r="S87" s="247">
        <v>115.86169799999999</v>
      </c>
      <c r="T87" s="247">
        <v>257.93763000000001</v>
      </c>
      <c r="U87" s="247">
        <v>257.93763000000001</v>
      </c>
      <c r="V87" s="247">
        <v>257.93763000000001</v>
      </c>
      <c r="W87" s="247">
        <v>373.80512800000002</v>
      </c>
      <c r="X87" s="247">
        <v>373.810428</v>
      </c>
      <c r="Y87" s="247">
        <v>373.799328</v>
      </c>
      <c r="Z87" s="294"/>
      <c r="AA87" s="294"/>
      <c r="AB87" s="294"/>
    </row>
    <row r="88" spans="2:32">
      <c r="B88" s="231" t="s">
        <v>3317</v>
      </c>
      <c r="C88" s="175" t="s">
        <v>3320</v>
      </c>
      <c r="D88" s="232" t="s">
        <v>3321</v>
      </c>
      <c r="E88" s="232">
        <v>5.0799999999999998E-2</v>
      </c>
      <c r="F88" s="201">
        <v>100</v>
      </c>
      <c r="G88" s="202" t="s">
        <v>3281</v>
      </c>
      <c r="H88" s="202">
        <v>0.254</v>
      </c>
      <c r="J88" s="247">
        <v>127.260018</v>
      </c>
      <c r="K88" s="247">
        <v>127.261618</v>
      </c>
      <c r="L88" s="247">
        <v>127.263518</v>
      </c>
      <c r="M88" s="293">
        <f>ABS(J88-J89)</f>
        <v>5.0000000000238742E-4</v>
      </c>
      <c r="N88" s="293">
        <f>ABS(K88-K89)</f>
        <v>2.3000000000052978E-3</v>
      </c>
      <c r="O88" s="293">
        <f>ABS(L88-L89)</f>
        <v>3.1999999999925421E-3</v>
      </c>
      <c r="Q88" s="247">
        <v>115.85977100000001</v>
      </c>
      <c r="R88" s="247">
        <v>115.86137100000001</v>
      </c>
      <c r="S88" s="247">
        <v>115.86327100000001</v>
      </c>
      <c r="T88" s="247">
        <v>257.93543</v>
      </c>
      <c r="U88" s="247">
        <v>257.93543</v>
      </c>
      <c r="V88" s="247">
        <v>257.93543</v>
      </c>
      <c r="W88" s="247">
        <v>373.79520100000002</v>
      </c>
      <c r="X88" s="247">
        <v>373.79680100000002</v>
      </c>
      <c r="Y88" s="247">
        <v>373.79870099999999</v>
      </c>
      <c r="Z88" s="293">
        <f>ABS(W88-W89)</f>
        <v>3.5730000000739892E-3</v>
      </c>
      <c r="AA88" s="293">
        <f>ABS(X88-X89)</f>
        <v>7.7300000003788227E-4</v>
      </c>
      <c r="AB88" s="293">
        <f>ABS(Y88-Y89)</f>
        <v>1.2699999996357292E-4</v>
      </c>
    </row>
    <row r="89" spans="2:32">
      <c r="B89" s="231" t="s">
        <v>3389</v>
      </c>
      <c r="C89" s="175" t="s">
        <v>3392</v>
      </c>
      <c r="D89" s="232" t="s">
        <v>3321</v>
      </c>
      <c r="E89" s="232">
        <v>5.0799999999999998E-2</v>
      </c>
      <c r="F89" s="201">
        <v>100</v>
      </c>
      <c r="G89" s="202" t="s">
        <v>3281</v>
      </c>
      <c r="H89" s="202">
        <v>0.254</v>
      </c>
      <c r="J89" s="247">
        <v>127.259518</v>
      </c>
      <c r="K89" s="247">
        <v>127.263918</v>
      </c>
      <c r="L89" s="247">
        <v>127.266718</v>
      </c>
      <c r="M89" s="294"/>
      <c r="N89" s="294"/>
      <c r="O89" s="294"/>
      <c r="Q89" s="247">
        <v>115.859298</v>
      </c>
      <c r="R89" s="247">
        <v>115.863698</v>
      </c>
      <c r="S89" s="247">
        <v>115.86649799999999</v>
      </c>
      <c r="T89" s="247">
        <v>257.93232999999998</v>
      </c>
      <c r="U89" s="247">
        <v>257.93232999999998</v>
      </c>
      <c r="V89" s="247">
        <v>257.93232999999998</v>
      </c>
      <c r="W89" s="247">
        <v>373.79162799999995</v>
      </c>
      <c r="X89" s="247">
        <v>373.79602799999998</v>
      </c>
      <c r="Y89" s="247">
        <v>373.79882799999996</v>
      </c>
      <c r="Z89" s="294"/>
      <c r="AA89" s="294"/>
      <c r="AB89" s="294"/>
    </row>
    <row r="90" spans="2:32">
      <c r="B90" s="231" t="s">
        <v>3322</v>
      </c>
      <c r="C90" s="175" t="s">
        <v>3325</v>
      </c>
      <c r="D90" s="232" t="s">
        <v>3326</v>
      </c>
      <c r="E90" s="232">
        <v>5.0799999999999998E-2</v>
      </c>
      <c r="F90" s="201">
        <v>100</v>
      </c>
      <c r="G90" s="202" t="s">
        <v>3281</v>
      </c>
      <c r="H90" s="202">
        <v>0.254</v>
      </c>
      <c r="J90" s="247">
        <v>127.271218</v>
      </c>
      <c r="K90" s="247">
        <v>127.270118</v>
      </c>
      <c r="L90" s="247">
        <v>127.264118</v>
      </c>
      <c r="M90" s="293">
        <f>ABS(J90-J91)</f>
        <v>1.8000000000029104E-3</v>
      </c>
      <c r="N90" s="293">
        <f>ABS(K90-K91)</f>
        <v>2.3000000000052978E-3</v>
      </c>
      <c r="O90" s="293">
        <f>ABS(L90-L91)</f>
        <v>3.1000000000034333E-3</v>
      </c>
      <c r="Q90" s="247">
        <v>115.87097100000001</v>
      </c>
      <c r="R90" s="247">
        <v>115.869871</v>
      </c>
      <c r="S90" s="247">
        <v>115.863871</v>
      </c>
      <c r="T90" s="247">
        <v>257.92683</v>
      </c>
      <c r="U90" s="247">
        <v>257.92683</v>
      </c>
      <c r="V90" s="247">
        <v>257.92683</v>
      </c>
      <c r="W90" s="247">
        <v>373.79780099999999</v>
      </c>
      <c r="X90" s="247">
        <v>373.79670099999998</v>
      </c>
      <c r="Y90" s="247">
        <v>373.79070100000001</v>
      </c>
      <c r="Z90" s="293">
        <f>ABS(W90-W91)</f>
        <v>6.7300000000614091E-4</v>
      </c>
      <c r="AA90" s="293">
        <f>ABS(X90-X91)</f>
        <v>3.4269999999878564E-3</v>
      </c>
      <c r="AB90" s="293">
        <f>ABS(Y90-Y91)</f>
        <v>1.9730000000208747E-3</v>
      </c>
    </row>
    <row r="91" spans="2:32">
      <c r="B91" s="231" t="s">
        <v>3393</v>
      </c>
      <c r="C91" s="175" t="s">
        <v>3396</v>
      </c>
      <c r="D91" s="232" t="s">
        <v>3326</v>
      </c>
      <c r="E91" s="232">
        <v>5.0799999999999998E-2</v>
      </c>
      <c r="F91" s="201">
        <v>100</v>
      </c>
      <c r="G91" s="202" t="s">
        <v>3281</v>
      </c>
      <c r="H91" s="202">
        <v>0.254</v>
      </c>
      <c r="J91" s="247">
        <v>127.269418</v>
      </c>
      <c r="K91" s="247">
        <v>127.272418</v>
      </c>
      <c r="L91" s="247">
        <v>127.26101799999999</v>
      </c>
      <c r="M91" s="294"/>
      <c r="N91" s="294"/>
      <c r="O91" s="294"/>
      <c r="Q91" s="247">
        <v>115.869198</v>
      </c>
      <c r="R91" s="247">
        <v>115.872198</v>
      </c>
      <c r="S91" s="247">
        <v>115.86079799999999</v>
      </c>
      <c r="T91" s="247">
        <v>257.92793</v>
      </c>
      <c r="U91" s="247">
        <v>257.92793</v>
      </c>
      <c r="V91" s="247">
        <v>257.92793</v>
      </c>
      <c r="W91" s="247">
        <v>373.79712799999999</v>
      </c>
      <c r="X91" s="247">
        <v>373.80012799999997</v>
      </c>
      <c r="Y91" s="247">
        <v>373.78872799999999</v>
      </c>
      <c r="Z91" s="294"/>
      <c r="AA91" s="294"/>
      <c r="AB91" s="294"/>
    </row>
    <row r="92" spans="2:32">
      <c r="B92" s="231" t="s">
        <v>3327</v>
      </c>
      <c r="C92" s="175" t="s">
        <v>3330</v>
      </c>
      <c r="D92" s="232" t="s">
        <v>3331</v>
      </c>
      <c r="E92" s="232">
        <v>5.0799999999999998E-2</v>
      </c>
      <c r="F92" s="201">
        <v>100</v>
      </c>
      <c r="G92" s="202" t="s">
        <v>3281</v>
      </c>
      <c r="H92" s="202">
        <v>0.254</v>
      </c>
      <c r="J92" s="247">
        <v>127.272718</v>
      </c>
      <c r="K92" s="247">
        <v>127.260918</v>
      </c>
      <c r="L92" s="247">
        <v>127.275818</v>
      </c>
      <c r="M92" s="293">
        <f>ABS(J92-J93)</f>
        <v>1.300000000000523E-3</v>
      </c>
      <c r="N92" s="293">
        <f>ABS(K92-K93)</f>
        <v>2.6999999999901547E-3</v>
      </c>
      <c r="O92" s="293">
        <f>ABS(L92-L93)</f>
        <v>2.9999999999574811E-4</v>
      </c>
      <c r="Q92" s="247">
        <v>115.872471</v>
      </c>
      <c r="R92" s="247">
        <v>115.86067100000001</v>
      </c>
      <c r="S92" s="247">
        <v>115.87557100000001</v>
      </c>
      <c r="T92" s="247">
        <v>257.93633</v>
      </c>
      <c r="U92" s="247">
        <v>257.93633</v>
      </c>
      <c r="V92" s="247">
        <v>257.93633</v>
      </c>
      <c r="W92" s="247">
        <v>373.80880100000002</v>
      </c>
      <c r="X92" s="247">
        <v>373.79700100000002</v>
      </c>
      <c r="Y92" s="247">
        <v>373.81190100000003</v>
      </c>
      <c r="Z92" s="293">
        <f>ABS(W92-W93)</f>
        <v>3.0729999999721258E-3</v>
      </c>
      <c r="AA92" s="293">
        <f>ABS(X92-X93)</f>
        <v>1.672999999982494E-3</v>
      </c>
      <c r="AB92" s="293">
        <f>ABS(Y92-Y93)</f>
        <v>4.6730000000252403E-3</v>
      </c>
    </row>
    <row r="93" spans="2:32">
      <c r="B93" s="231" t="s">
        <v>3397</v>
      </c>
      <c r="C93" s="175" t="s">
        <v>3400</v>
      </c>
      <c r="D93" s="232" t="s">
        <v>3331</v>
      </c>
      <c r="E93" s="232">
        <v>5.0799999999999998E-2</v>
      </c>
      <c r="F93" s="201">
        <v>100</v>
      </c>
      <c r="G93" s="202" t="s">
        <v>3281</v>
      </c>
      <c r="H93" s="202">
        <v>0.254</v>
      </c>
      <c r="J93" s="247">
        <v>127.274018</v>
      </c>
      <c r="K93" s="247">
        <v>127.26361799999999</v>
      </c>
      <c r="L93" s="247">
        <v>127.27551800000001</v>
      </c>
      <c r="M93" s="294"/>
      <c r="N93" s="294"/>
      <c r="O93" s="294"/>
      <c r="Q93" s="247">
        <v>115.87379799999999</v>
      </c>
      <c r="R93" s="247">
        <v>115.86339799999999</v>
      </c>
      <c r="S93" s="247">
        <v>115.875298</v>
      </c>
      <c r="T93" s="247">
        <v>257.93193000000002</v>
      </c>
      <c r="U93" s="247">
        <v>257.93193000000002</v>
      </c>
      <c r="V93" s="247">
        <v>257.93193000000002</v>
      </c>
      <c r="W93" s="247">
        <v>373.80572800000004</v>
      </c>
      <c r="X93" s="247">
        <v>373.79532800000004</v>
      </c>
      <c r="Y93" s="247">
        <v>373.80722800000001</v>
      </c>
      <c r="Z93" s="294"/>
      <c r="AA93" s="294"/>
      <c r="AB93" s="294"/>
    </row>
    <row r="94" spans="2:32">
      <c r="B94" s="231" t="s">
        <v>3332</v>
      </c>
      <c r="C94" s="175" t="s">
        <v>3335</v>
      </c>
      <c r="D94" s="232" t="s">
        <v>3336</v>
      </c>
      <c r="E94" s="232">
        <v>5.0799999999999998E-2</v>
      </c>
      <c r="F94" s="201">
        <v>100</v>
      </c>
      <c r="G94" s="202" t="s">
        <v>3281</v>
      </c>
      <c r="H94" s="202">
        <v>0.254</v>
      </c>
      <c r="J94" s="247">
        <v>127.260818</v>
      </c>
      <c r="K94" s="247">
        <v>127.277118</v>
      </c>
      <c r="L94" s="247">
        <v>127.269718</v>
      </c>
      <c r="M94" s="293">
        <f>ABS(J94-J95)</f>
        <v>1.1000000000080945E-3</v>
      </c>
      <c r="N94" s="293">
        <f>ABS(K94-K95)</f>
        <v>7.9999999999813554E-4</v>
      </c>
      <c r="O94" s="293">
        <f>ABS(L94-L95)</f>
        <v>7.9999999999813554E-4</v>
      </c>
      <c r="Q94" s="247">
        <v>115.86057100000001</v>
      </c>
      <c r="R94" s="247">
        <v>115.87687100000001</v>
      </c>
      <c r="S94" s="247">
        <v>115.869471</v>
      </c>
      <c r="T94" s="247">
        <v>257.94092999999998</v>
      </c>
      <c r="U94" s="247">
        <v>257.94092999999998</v>
      </c>
      <c r="V94" s="247">
        <v>257.94092999999998</v>
      </c>
      <c r="W94" s="247">
        <v>373.80150099999997</v>
      </c>
      <c r="X94" s="247">
        <v>373.81780099999997</v>
      </c>
      <c r="Y94" s="247">
        <v>373.81040099999996</v>
      </c>
      <c r="Z94" s="293">
        <f>ABS(W94-W95)</f>
        <v>1.7300000001796434E-4</v>
      </c>
      <c r="AA94" s="293">
        <f>ABS(X94-X95)</f>
        <v>1.2700000002041634E-4</v>
      </c>
      <c r="AB94" s="293">
        <f>ABS(Y94-Y95)</f>
        <v>1.7270000000166874E-3</v>
      </c>
    </row>
    <row r="95" spans="2:32">
      <c r="B95" s="231" t="s">
        <v>3401</v>
      </c>
      <c r="C95" s="175" t="s">
        <v>3402</v>
      </c>
      <c r="D95" s="232" t="s">
        <v>3336</v>
      </c>
      <c r="E95" s="232">
        <v>5.0799999999999998E-2</v>
      </c>
      <c r="F95" s="201">
        <v>100</v>
      </c>
      <c r="G95" s="202" t="s">
        <v>3281</v>
      </c>
      <c r="H95" s="202">
        <v>0.254</v>
      </c>
      <c r="J95" s="247">
        <v>127.25971799999999</v>
      </c>
      <c r="K95" s="247">
        <v>127.276318</v>
      </c>
      <c r="L95" s="247">
        <v>127.270518</v>
      </c>
      <c r="M95" s="294"/>
      <c r="N95" s="294"/>
      <c r="O95" s="294"/>
      <c r="Q95" s="247">
        <v>115.85949799999999</v>
      </c>
      <c r="R95" s="247">
        <v>115.876098</v>
      </c>
      <c r="S95" s="247">
        <v>115.87029799999999</v>
      </c>
      <c r="T95" s="247">
        <v>257.94182999999998</v>
      </c>
      <c r="U95" s="247">
        <v>257.94182999999998</v>
      </c>
      <c r="V95" s="247">
        <v>257.94182999999998</v>
      </c>
      <c r="W95" s="247">
        <v>373.80132799999996</v>
      </c>
      <c r="X95" s="247">
        <v>373.81792799999999</v>
      </c>
      <c r="Y95" s="247">
        <v>373.81212799999997</v>
      </c>
      <c r="Z95" s="294"/>
      <c r="AA95" s="294"/>
      <c r="AB95" s="294"/>
    </row>
    <row r="96" spans="2:32">
      <c r="B96" s="231" t="s">
        <v>3337</v>
      </c>
      <c r="C96" s="175" t="s">
        <v>3340</v>
      </c>
      <c r="D96" s="232" t="s">
        <v>3341</v>
      </c>
      <c r="E96" s="232">
        <v>5.0799999999999998E-2</v>
      </c>
      <c r="F96" s="201">
        <v>100</v>
      </c>
      <c r="G96" s="202" t="s">
        <v>3281</v>
      </c>
      <c r="H96" s="202">
        <v>0.254</v>
      </c>
      <c r="J96" s="247">
        <v>127.269318</v>
      </c>
      <c r="K96" s="247">
        <v>127.26831799999999</v>
      </c>
      <c r="L96" s="247">
        <v>127.269018</v>
      </c>
      <c r="M96" s="293">
        <f>ABS(J96-J97)</f>
        <v>2.8000000000076852E-3</v>
      </c>
      <c r="N96" s="293">
        <f>ABS(K96-K97)</f>
        <v>2.899999999996794E-3</v>
      </c>
      <c r="O96" s="293">
        <f>ABS(L96-L97)</f>
        <v>1.90000000000623E-3</v>
      </c>
      <c r="Q96" s="247">
        <v>115.86907100000001</v>
      </c>
      <c r="R96" s="247">
        <v>115.868071</v>
      </c>
      <c r="S96" s="247">
        <v>115.86877100000001</v>
      </c>
      <c r="T96" s="247">
        <v>257.92853000000002</v>
      </c>
      <c r="U96" s="247">
        <v>257.92853000000002</v>
      </c>
      <c r="V96" s="247">
        <v>257.92853000000002</v>
      </c>
      <c r="W96" s="247">
        <v>373.79760100000004</v>
      </c>
      <c r="X96" s="247">
        <v>373.79660100000001</v>
      </c>
      <c r="Y96" s="247">
        <v>373.79730100000006</v>
      </c>
      <c r="Z96" s="293">
        <f>ABS(W96-W97)</f>
        <v>5.9269999999287393E-3</v>
      </c>
      <c r="AA96" s="293">
        <f>ABS(X96-X97)</f>
        <v>2.2699999999531428E-4</v>
      </c>
      <c r="AB96" s="293">
        <f>ABS(Y96-Y97)</f>
        <v>1.226999999914824E-3</v>
      </c>
    </row>
    <row r="97" spans="2:28">
      <c r="B97" s="231" t="s">
        <v>3403</v>
      </c>
      <c r="C97" s="175" t="s">
        <v>3404</v>
      </c>
      <c r="D97" s="232" t="s">
        <v>3341</v>
      </c>
      <c r="E97" s="232">
        <v>5.0799999999999998E-2</v>
      </c>
      <c r="F97" s="201">
        <v>100</v>
      </c>
      <c r="G97" s="202" t="s">
        <v>3281</v>
      </c>
      <c r="H97" s="202">
        <v>0.254</v>
      </c>
      <c r="J97" s="247">
        <v>127.27211800000001</v>
      </c>
      <c r="K97" s="247">
        <v>127.265418</v>
      </c>
      <c r="L97" s="247">
        <v>127.267118</v>
      </c>
      <c r="M97" s="294"/>
      <c r="N97" s="294"/>
      <c r="O97" s="294"/>
      <c r="Q97" s="247">
        <v>115.871898</v>
      </c>
      <c r="R97" s="247">
        <v>115.86519799999999</v>
      </c>
      <c r="S97" s="247">
        <v>115.86689799999999</v>
      </c>
      <c r="T97" s="247">
        <v>257.93162999999998</v>
      </c>
      <c r="U97" s="247">
        <v>257.93162999999998</v>
      </c>
      <c r="V97" s="247">
        <v>257.93162999999998</v>
      </c>
      <c r="W97" s="247">
        <v>373.80352799999997</v>
      </c>
      <c r="X97" s="247">
        <v>373.796828</v>
      </c>
      <c r="Y97" s="247">
        <v>373.79852799999998</v>
      </c>
      <c r="Z97" s="294"/>
      <c r="AA97" s="294"/>
      <c r="AB97" s="294"/>
    </row>
    <row r="98" spans="2:28">
      <c r="B98" s="231" t="s">
        <v>3342</v>
      </c>
      <c r="C98" s="175" t="s">
        <v>3345</v>
      </c>
      <c r="D98" s="232" t="s">
        <v>3346</v>
      </c>
      <c r="E98" s="232">
        <v>5.0799999999999998E-2</v>
      </c>
      <c r="F98" s="201">
        <v>100</v>
      </c>
      <c r="G98" s="202" t="s">
        <v>3281</v>
      </c>
      <c r="H98" s="202">
        <v>0.254</v>
      </c>
      <c r="J98" s="247">
        <v>127.265118</v>
      </c>
      <c r="K98" s="247">
        <v>127.261718</v>
      </c>
      <c r="L98" s="247">
        <v>127.265918</v>
      </c>
      <c r="M98" s="293">
        <f>ABS(J98-J99)</f>
        <v>6.9999999999481588E-4</v>
      </c>
      <c r="N98" s="293">
        <f>ABS(K98-K99)</f>
        <v>1.0000000000047748E-3</v>
      </c>
      <c r="O98" s="293">
        <f>ABS(L98-L99)</f>
        <v>3.1000000000034333E-3</v>
      </c>
      <c r="Q98" s="247">
        <v>115.86487100000001</v>
      </c>
      <c r="R98" s="247">
        <v>115.86147100000001</v>
      </c>
      <c r="S98" s="247">
        <v>115.86567100000001</v>
      </c>
      <c r="T98" s="247">
        <v>257.93302999999997</v>
      </c>
      <c r="U98" s="247">
        <v>257.93302999999997</v>
      </c>
      <c r="V98" s="247">
        <v>257.93302999999997</v>
      </c>
      <c r="W98" s="247">
        <v>373.79790099999997</v>
      </c>
      <c r="X98" s="247">
        <v>373.79450099999997</v>
      </c>
      <c r="Y98" s="247">
        <v>373.79870099999999</v>
      </c>
      <c r="Z98" s="293">
        <f>ABS(W98-W99)</f>
        <v>8.729999999559368E-4</v>
      </c>
      <c r="AA98" s="293">
        <f>ABS(X98-X99)</f>
        <v>1.1729999999374741E-3</v>
      </c>
      <c r="AB98" s="293">
        <f>ABS(Y98-Y99)</f>
        <v>3.2729999999787651E-3</v>
      </c>
    </row>
    <row r="99" spans="2:28">
      <c r="B99" s="231" t="s">
        <v>3405</v>
      </c>
      <c r="C99" s="175" t="s">
        <v>3406</v>
      </c>
      <c r="D99" s="232" t="s">
        <v>3346</v>
      </c>
      <c r="E99" s="232">
        <v>5.0799999999999998E-2</v>
      </c>
      <c r="F99" s="201">
        <v>100</v>
      </c>
      <c r="G99" s="202" t="s">
        <v>3281</v>
      </c>
      <c r="H99" s="202">
        <v>0.254</v>
      </c>
      <c r="J99" s="247">
        <v>127.26441800000001</v>
      </c>
      <c r="K99" s="247">
        <v>127.260718</v>
      </c>
      <c r="L99" s="247">
        <v>127.262818</v>
      </c>
      <c r="M99" s="294"/>
      <c r="N99" s="294"/>
      <c r="O99" s="294"/>
      <c r="Q99" s="247">
        <v>115.864198</v>
      </c>
      <c r="R99" s="247">
        <v>115.86049799999999</v>
      </c>
      <c r="S99" s="247">
        <v>115.86259799999999</v>
      </c>
      <c r="T99" s="247">
        <v>257.93283000000002</v>
      </c>
      <c r="U99" s="247">
        <v>257.93283000000002</v>
      </c>
      <c r="V99" s="247">
        <v>257.93283000000002</v>
      </c>
      <c r="W99" s="247">
        <v>373.79702800000001</v>
      </c>
      <c r="X99" s="247">
        <v>373.79332800000003</v>
      </c>
      <c r="Y99" s="247">
        <v>373.79542800000002</v>
      </c>
      <c r="Z99" s="294"/>
      <c r="AA99" s="294"/>
      <c r="AB99" s="294"/>
    </row>
    <row r="100" spans="2:28">
      <c r="B100" s="231" t="s">
        <v>3347</v>
      </c>
      <c r="C100" s="175" t="s">
        <v>3350</v>
      </c>
      <c r="D100" s="232" t="s">
        <v>3351</v>
      </c>
      <c r="E100" s="232">
        <v>5.0799999999999998E-2</v>
      </c>
      <c r="F100" s="201">
        <v>100</v>
      </c>
      <c r="G100" s="202" t="s">
        <v>3281</v>
      </c>
      <c r="H100" s="202">
        <v>0.254</v>
      </c>
      <c r="J100" s="247">
        <v>127.266718</v>
      </c>
      <c r="K100" s="247">
        <v>127.271818</v>
      </c>
      <c r="L100" s="247">
        <v>127.263018</v>
      </c>
      <c r="M100" s="293">
        <f>ABS(J100-J101)</f>
        <v>2.7000000000043656E-3</v>
      </c>
      <c r="N100" s="293">
        <f>ABS(K100-K101)</f>
        <v>3.3999999999991815E-3</v>
      </c>
      <c r="O100" s="293">
        <f>ABS(L100-L101)</f>
        <v>3.3000000000100727E-3</v>
      </c>
      <c r="Q100" s="247">
        <v>115.866471</v>
      </c>
      <c r="R100" s="247">
        <v>115.871571</v>
      </c>
      <c r="S100" s="247">
        <v>115.86277100000001</v>
      </c>
      <c r="T100" s="247">
        <v>257.93633</v>
      </c>
      <c r="U100" s="247">
        <v>257.93633</v>
      </c>
      <c r="V100" s="247">
        <v>257.93633</v>
      </c>
      <c r="W100" s="247">
        <v>373.80280099999999</v>
      </c>
      <c r="X100" s="247">
        <v>373.80790100000002</v>
      </c>
      <c r="Y100" s="247">
        <v>373.79910100000001</v>
      </c>
      <c r="Z100" s="293">
        <f>ABS(W100-W101)</f>
        <v>6.9270000000187792E-3</v>
      </c>
      <c r="AA100" s="293">
        <f>ABS(X100-X101)</f>
        <v>7.6270000000135951E-3</v>
      </c>
      <c r="AB100" s="293">
        <f>ABS(Y100-Y101)</f>
        <v>9.2699999999013016E-4</v>
      </c>
    </row>
    <row r="101" spans="2:28">
      <c r="B101" s="231" t="s">
        <v>3407</v>
      </c>
      <c r="C101" s="175" t="s">
        <v>3408</v>
      </c>
      <c r="D101" s="232" t="s">
        <v>3351</v>
      </c>
      <c r="E101" s="232">
        <v>5.0799999999999998E-2</v>
      </c>
      <c r="F101" s="201">
        <v>100</v>
      </c>
      <c r="G101" s="202" t="s">
        <v>3281</v>
      </c>
      <c r="H101" s="202">
        <v>0.254</v>
      </c>
      <c r="J101" s="247">
        <v>127.269418</v>
      </c>
      <c r="K101" s="247">
        <v>127.275218</v>
      </c>
      <c r="L101" s="247">
        <v>127.25971799999999</v>
      </c>
      <c r="M101" s="294"/>
      <c r="N101" s="294"/>
      <c r="O101" s="294"/>
      <c r="Q101" s="247">
        <v>115.869198</v>
      </c>
      <c r="R101" s="247">
        <v>115.87499799999999</v>
      </c>
      <c r="S101" s="247">
        <v>115.85949799999999</v>
      </c>
      <c r="T101" s="247">
        <v>257.94053000000002</v>
      </c>
      <c r="U101" s="247">
        <v>257.94053000000002</v>
      </c>
      <c r="V101" s="247">
        <v>257.94053000000002</v>
      </c>
      <c r="W101" s="247">
        <v>373.80972800000001</v>
      </c>
      <c r="X101" s="247">
        <v>373.81552800000003</v>
      </c>
      <c r="Y101" s="247">
        <v>373.800028</v>
      </c>
      <c r="Z101" s="294"/>
      <c r="AA101" s="294"/>
      <c r="AB101" s="294"/>
    </row>
    <row r="102" spans="2:28">
      <c r="B102" s="231" t="s">
        <v>3352</v>
      </c>
      <c r="C102" s="175" t="s">
        <v>3355</v>
      </c>
      <c r="D102" s="232" t="s">
        <v>3356</v>
      </c>
      <c r="E102" s="232">
        <v>5.0799999999999998E-2</v>
      </c>
      <c r="F102" s="201">
        <v>100</v>
      </c>
      <c r="G102" s="202" t="s">
        <v>3281</v>
      </c>
      <c r="H102" s="202">
        <v>0.254</v>
      </c>
      <c r="J102" s="247">
        <v>127.27381800000001</v>
      </c>
      <c r="K102" s="247">
        <v>127.267518</v>
      </c>
      <c r="L102" s="247">
        <v>127.276718</v>
      </c>
      <c r="M102" s="293">
        <f>ABS(J102-J103)</f>
        <v>1.5000000000071623E-3</v>
      </c>
      <c r="N102" s="293">
        <f>ABS(K102-K103)</f>
        <v>0</v>
      </c>
      <c r="O102" s="293">
        <f>ABS(L102-L103)</f>
        <v>7.0000000000902673E-4</v>
      </c>
      <c r="Q102" s="247">
        <v>115.87357100000001</v>
      </c>
      <c r="R102" s="247">
        <v>115.867271</v>
      </c>
      <c r="S102" s="247">
        <v>115.87647100000001</v>
      </c>
      <c r="T102" s="247">
        <v>257.94823000000002</v>
      </c>
      <c r="U102" s="247">
        <v>257.94823000000002</v>
      </c>
      <c r="V102" s="247">
        <v>257.94823000000002</v>
      </c>
      <c r="W102" s="247">
        <v>373.82180100000005</v>
      </c>
      <c r="X102" s="247">
        <v>373.81550100000004</v>
      </c>
      <c r="Y102" s="247">
        <v>373.824701</v>
      </c>
      <c r="Z102" s="293">
        <f>ABS(W102-W103)</f>
        <v>3.7730000000806285E-3</v>
      </c>
      <c r="AA102" s="293">
        <f>ABS(X102-X103)</f>
        <v>2.2730000000592554E-3</v>
      </c>
      <c r="AB102" s="293">
        <f>ABS(Y102-Y103)</f>
        <v>2.9730000000540713E-3</v>
      </c>
    </row>
    <row r="103" spans="2:28">
      <c r="B103" s="231" t="s">
        <v>3409</v>
      </c>
      <c r="C103" s="175" t="s">
        <v>3410</v>
      </c>
      <c r="D103" s="232" t="s">
        <v>3356</v>
      </c>
      <c r="E103" s="232">
        <v>5.0799999999999998E-2</v>
      </c>
      <c r="F103" s="201">
        <v>100</v>
      </c>
      <c r="G103" s="202" t="s">
        <v>3281</v>
      </c>
      <c r="H103" s="202">
        <v>0.254</v>
      </c>
      <c r="J103" s="247">
        <v>127.272318</v>
      </c>
      <c r="K103" s="247">
        <v>127.267518</v>
      </c>
      <c r="L103" s="247">
        <v>127.27601799999999</v>
      </c>
      <c r="M103" s="294"/>
      <c r="N103" s="294"/>
      <c r="O103" s="294"/>
      <c r="Q103" s="247">
        <v>115.87209799999999</v>
      </c>
      <c r="R103" s="247">
        <v>115.86729799999999</v>
      </c>
      <c r="S103" s="247">
        <v>115.87579799999999</v>
      </c>
      <c r="T103" s="247">
        <v>257.94592999999998</v>
      </c>
      <c r="U103" s="247">
        <v>257.94592999999998</v>
      </c>
      <c r="V103" s="247">
        <v>257.94592999999998</v>
      </c>
      <c r="W103" s="247">
        <v>373.81802799999997</v>
      </c>
      <c r="X103" s="247">
        <v>373.81322799999998</v>
      </c>
      <c r="Y103" s="247">
        <v>373.82172799999995</v>
      </c>
      <c r="Z103" s="294"/>
      <c r="AA103" s="294"/>
      <c r="AB103" s="294"/>
    </row>
    <row r="104" spans="2:28">
      <c r="Q104" s="260"/>
    </row>
    <row r="105" spans="2:28">
      <c r="Q105" s="260"/>
    </row>
  </sheetData>
  <phoneticPr fontId="21"/>
  <conditionalFormatting sqref="E10 H10 E12 H12 E14 H14 E16 H16 E19 H19 E21 H21">
    <cfRule type="expression" dxfId="302" priority="310" stopIfTrue="1">
      <formula>AND(D10&lt;&gt;"",E10="")</formula>
    </cfRule>
  </conditionalFormatting>
  <conditionalFormatting sqref="E11 H11 E13 H13 E15 H15 E17 H17 E20 H20 E22:E26 H22:H26 E35:E66 H35:H66 E72:E103 H72:H103">
    <cfRule type="expression" dxfId="301" priority="312" stopIfTrue="1">
      <formula>AND(D11&lt;&gt;"",E11="")</formula>
    </cfRule>
  </conditionalFormatting>
  <conditionalFormatting sqref="F10 F12 F14 F16 F19 F21">
    <cfRule type="expression" dxfId="300" priority="311" stopIfTrue="1">
      <formula>AND(D10&lt;&gt;"",F10="")</formula>
    </cfRule>
  </conditionalFormatting>
  <conditionalFormatting sqref="F11 F13 F15 F17 F20 F22:F26 F35:F66 F72:F103">
    <cfRule type="expression" dxfId="299" priority="313" stopIfTrue="1">
      <formula>AND(D11&lt;&gt;"",F11="")</formula>
    </cfRule>
  </conditionalFormatting>
  <conditionalFormatting sqref="M11:O11">
    <cfRule type="expression" dxfId="298" priority="42">
      <formula>M11&gt;I$4</formula>
    </cfRule>
  </conditionalFormatting>
  <conditionalFormatting sqref="M13:O13">
    <cfRule type="expression" dxfId="297" priority="39">
      <formula>M13&gt;I$4</formula>
    </cfRule>
  </conditionalFormatting>
  <conditionalFormatting sqref="M15:O15">
    <cfRule type="expression" dxfId="296" priority="36">
      <formula>M15&gt;I$4</formula>
    </cfRule>
  </conditionalFormatting>
  <conditionalFormatting sqref="M17:O17">
    <cfRule type="expression" dxfId="295" priority="33">
      <formula>M17&gt;I$4</formula>
    </cfRule>
  </conditionalFormatting>
  <conditionalFormatting sqref="M20:O20">
    <cfRule type="expression" dxfId="294" priority="30">
      <formula>M20&gt;I$4</formula>
    </cfRule>
  </conditionalFormatting>
  <conditionalFormatting sqref="M22:O22">
    <cfRule type="expression" dxfId="293" priority="27">
      <formula>M22&gt;I$4</formula>
    </cfRule>
  </conditionalFormatting>
  <conditionalFormatting sqref="M24:O24">
    <cfRule type="expression" dxfId="292" priority="24">
      <formula>M24&gt;I$4</formula>
    </cfRule>
  </conditionalFormatting>
  <conditionalFormatting sqref="M26:O26">
    <cfRule type="expression" dxfId="291" priority="21">
      <formula>M26&gt;I$4</formula>
    </cfRule>
  </conditionalFormatting>
  <conditionalFormatting sqref="M36:O36">
    <cfRule type="expression" dxfId="290" priority="90">
      <formula>M36&gt;I$4</formula>
    </cfRule>
  </conditionalFormatting>
  <conditionalFormatting sqref="M38:O38">
    <cfRule type="expression" dxfId="289" priority="87">
      <formula>M38&gt;I$4</formula>
    </cfRule>
  </conditionalFormatting>
  <conditionalFormatting sqref="M40:O40">
    <cfRule type="expression" dxfId="288" priority="84">
      <formula>M40&gt;I$4</formula>
    </cfRule>
  </conditionalFormatting>
  <conditionalFormatting sqref="M42:O42">
    <cfRule type="expression" dxfId="287" priority="81">
      <formula>M42&gt;I$4</formula>
    </cfRule>
  </conditionalFormatting>
  <conditionalFormatting sqref="M44:O44">
    <cfRule type="expression" dxfId="286" priority="78">
      <formula>M44&gt;I$4</formula>
    </cfRule>
  </conditionalFormatting>
  <conditionalFormatting sqref="M46:O46">
    <cfRule type="expression" dxfId="285" priority="75">
      <formula>M46&gt;I$4</formula>
    </cfRule>
  </conditionalFormatting>
  <conditionalFormatting sqref="M48:O48">
    <cfRule type="expression" dxfId="284" priority="72">
      <formula>M48&gt;I$4</formula>
    </cfRule>
  </conditionalFormatting>
  <conditionalFormatting sqref="M50:O50">
    <cfRule type="expression" dxfId="283" priority="69">
      <formula>M50&gt;I$4</formula>
    </cfRule>
  </conditionalFormatting>
  <conditionalFormatting sqref="M52:O52">
    <cfRule type="expression" dxfId="282" priority="66">
      <formula>M52&gt;I$4</formula>
    </cfRule>
  </conditionalFormatting>
  <conditionalFormatting sqref="M54:O54">
    <cfRule type="expression" dxfId="281" priority="63">
      <formula>M54&gt;I$4</formula>
    </cfRule>
  </conditionalFormatting>
  <conditionalFormatting sqref="M56:O56">
    <cfRule type="expression" dxfId="280" priority="60">
      <formula>M56&gt;I$4</formula>
    </cfRule>
  </conditionalFormatting>
  <conditionalFormatting sqref="M58:O58">
    <cfRule type="expression" dxfId="279" priority="57">
      <formula>M58&gt;I$4</formula>
    </cfRule>
  </conditionalFormatting>
  <conditionalFormatting sqref="M60:O60">
    <cfRule type="expression" dxfId="278" priority="54">
      <formula>M60&gt;I$4</formula>
    </cfRule>
  </conditionalFormatting>
  <conditionalFormatting sqref="M62:O62">
    <cfRule type="expression" dxfId="277" priority="51">
      <formula>M62&gt;I$4</formula>
    </cfRule>
  </conditionalFormatting>
  <conditionalFormatting sqref="M64:O64">
    <cfRule type="expression" dxfId="276" priority="48">
      <formula>M64&gt;I$4</formula>
    </cfRule>
  </conditionalFormatting>
  <conditionalFormatting sqref="M66:O66">
    <cfRule type="expression" dxfId="275" priority="45">
      <formula>M66&gt;I$4</formula>
    </cfRule>
  </conditionalFormatting>
  <conditionalFormatting sqref="M73:O73">
    <cfRule type="expression" dxfId="274" priority="138">
      <formula>M73&gt;I$4</formula>
    </cfRule>
  </conditionalFormatting>
  <conditionalFormatting sqref="M75:O75">
    <cfRule type="expression" dxfId="273" priority="135">
      <formula>M75&gt;I$4</formula>
    </cfRule>
  </conditionalFormatting>
  <conditionalFormatting sqref="M77:O77">
    <cfRule type="expression" dxfId="272" priority="132">
      <formula>M77&gt;I$4</formula>
    </cfRule>
  </conditionalFormatting>
  <conditionalFormatting sqref="M79:O79">
    <cfRule type="expression" dxfId="271" priority="129">
      <formula>M79&gt;I$4</formula>
    </cfRule>
  </conditionalFormatting>
  <conditionalFormatting sqref="M81:O81">
    <cfRule type="expression" dxfId="270" priority="126">
      <formula>M81&gt;I$4</formula>
    </cfRule>
  </conditionalFormatting>
  <conditionalFormatting sqref="M83:O83">
    <cfRule type="expression" dxfId="269" priority="123">
      <formula>M83&gt;I$4</formula>
    </cfRule>
  </conditionalFormatting>
  <conditionalFormatting sqref="M85:O85">
    <cfRule type="expression" dxfId="268" priority="120">
      <formula>M85&gt;I$4</formula>
    </cfRule>
  </conditionalFormatting>
  <conditionalFormatting sqref="M87:O87">
    <cfRule type="expression" dxfId="267" priority="117">
      <formula>M87&gt;I$4</formula>
    </cfRule>
  </conditionalFormatting>
  <conditionalFormatting sqref="M89:O89">
    <cfRule type="expression" dxfId="266" priority="114">
      <formula>M89&gt;I$4</formula>
    </cfRule>
  </conditionalFormatting>
  <conditionalFormatting sqref="M91:O91">
    <cfRule type="expression" dxfId="265" priority="111">
      <formula>M91&gt;I$4</formula>
    </cfRule>
  </conditionalFormatting>
  <conditionalFormatting sqref="M93:O93">
    <cfRule type="expression" dxfId="264" priority="108">
      <formula>M93&gt;I$4</formula>
    </cfRule>
  </conditionalFormatting>
  <conditionalFormatting sqref="M95:O95">
    <cfRule type="expression" dxfId="263" priority="105">
      <formula>M95&gt;I$4</formula>
    </cfRule>
  </conditionalFormatting>
  <conditionalFormatting sqref="M97:O97">
    <cfRule type="expression" dxfId="262" priority="102">
      <formula>M97&gt;I$4</formula>
    </cfRule>
  </conditionalFormatting>
  <conditionalFormatting sqref="M99:O99">
    <cfRule type="expression" dxfId="261" priority="99">
      <formula>M99&gt;I$4</formula>
    </cfRule>
  </conditionalFormatting>
  <conditionalFormatting sqref="M101:O101">
    <cfRule type="expression" dxfId="260" priority="96">
      <formula>M101&gt;I$4</formula>
    </cfRule>
  </conditionalFormatting>
  <conditionalFormatting sqref="M103:O103">
    <cfRule type="expression" dxfId="259" priority="93">
      <formula>M103&gt;I$4</formula>
    </cfRule>
  </conditionalFormatting>
  <conditionalFormatting sqref="Z11:AB11">
    <cfRule type="expression" dxfId="258" priority="258">
      <formula>Z11&gt;V$4</formula>
    </cfRule>
  </conditionalFormatting>
  <conditionalFormatting sqref="Z13:AB13">
    <cfRule type="expression" dxfId="257" priority="255">
      <formula>Z13&gt;V$4</formula>
    </cfRule>
  </conditionalFormatting>
  <conditionalFormatting sqref="Z15:AB15">
    <cfRule type="expression" dxfId="256" priority="252">
      <formula>Z15&gt;V$4</formula>
    </cfRule>
  </conditionalFormatting>
  <conditionalFormatting sqref="Z17:AB17">
    <cfRule type="expression" dxfId="255" priority="249">
      <formula>Z17&gt;V$4</formula>
    </cfRule>
  </conditionalFormatting>
  <conditionalFormatting sqref="Z20:AB20">
    <cfRule type="expression" dxfId="254" priority="246">
      <formula>Z20&gt;V$4</formula>
    </cfRule>
  </conditionalFormatting>
  <conditionalFormatting sqref="Z22:AB22">
    <cfRule type="expression" dxfId="253" priority="243">
      <formula>Z22&gt;V$4</formula>
    </cfRule>
  </conditionalFormatting>
  <conditionalFormatting sqref="Z24:AB24">
    <cfRule type="expression" dxfId="252" priority="240">
      <formula>Z24&gt;V$4</formula>
    </cfRule>
  </conditionalFormatting>
  <conditionalFormatting sqref="Z26:AB26">
    <cfRule type="expression" dxfId="251" priority="237">
      <formula>Z26&gt;V$4</formula>
    </cfRule>
  </conditionalFormatting>
  <conditionalFormatting sqref="Z36:AB36">
    <cfRule type="expression" dxfId="250" priority="186">
      <formula>Z36&gt;V$4</formula>
    </cfRule>
  </conditionalFormatting>
  <conditionalFormatting sqref="Z38:AB38">
    <cfRule type="expression" dxfId="249" priority="183">
      <formula>Z38&gt;V$4</formula>
    </cfRule>
  </conditionalFormatting>
  <conditionalFormatting sqref="Z40:AB40">
    <cfRule type="expression" dxfId="248" priority="180">
      <formula>Z40&gt;V$4</formula>
    </cfRule>
  </conditionalFormatting>
  <conditionalFormatting sqref="Z42:AB42">
    <cfRule type="expression" dxfId="247" priority="177">
      <formula>Z42&gt;V$4</formula>
    </cfRule>
  </conditionalFormatting>
  <conditionalFormatting sqref="Z44:AB44">
    <cfRule type="expression" dxfId="246" priority="174">
      <formula>Z44&gt;V$4</formula>
    </cfRule>
  </conditionalFormatting>
  <conditionalFormatting sqref="Z46:AB46">
    <cfRule type="expression" dxfId="245" priority="171">
      <formula>Z46&gt;V$4</formula>
    </cfRule>
  </conditionalFormatting>
  <conditionalFormatting sqref="Z48:AB48">
    <cfRule type="expression" dxfId="244" priority="168">
      <formula>Z48&gt;V$4</formula>
    </cfRule>
  </conditionalFormatting>
  <conditionalFormatting sqref="Z50:AB50">
    <cfRule type="expression" dxfId="243" priority="165">
      <formula>Z50&gt;V$4</formula>
    </cfRule>
  </conditionalFormatting>
  <conditionalFormatting sqref="Z52:AB52">
    <cfRule type="expression" dxfId="242" priority="162">
      <formula>Z52&gt;V$4</formula>
    </cfRule>
  </conditionalFormatting>
  <conditionalFormatting sqref="Z54:AB54">
    <cfRule type="expression" dxfId="241" priority="159">
      <formula>Z54&gt;V$4</formula>
    </cfRule>
  </conditionalFormatting>
  <conditionalFormatting sqref="Z56:AB56">
    <cfRule type="expression" dxfId="240" priority="156">
      <formula>Z56&gt;V$4</formula>
    </cfRule>
  </conditionalFormatting>
  <conditionalFormatting sqref="Z58:AB58">
    <cfRule type="expression" dxfId="239" priority="153">
      <formula>Z58&gt;V$4</formula>
    </cfRule>
  </conditionalFormatting>
  <conditionalFormatting sqref="Z60:AB60">
    <cfRule type="expression" dxfId="238" priority="150">
      <formula>Z60&gt;V$4</formula>
    </cfRule>
  </conditionalFormatting>
  <conditionalFormatting sqref="Z62:AB62">
    <cfRule type="expression" dxfId="237" priority="147">
      <formula>Z62&gt;V$4</formula>
    </cfRule>
  </conditionalFormatting>
  <conditionalFormatting sqref="Z64:AB64">
    <cfRule type="expression" dxfId="236" priority="144">
      <formula>Z64&gt;V$4</formula>
    </cfRule>
  </conditionalFormatting>
  <conditionalFormatting sqref="Z66:AB66">
    <cfRule type="expression" dxfId="235" priority="141">
      <formula>Z66&gt;V$4</formula>
    </cfRule>
  </conditionalFormatting>
  <conditionalFormatting sqref="Z73:AB73">
    <cfRule type="expression" dxfId="234" priority="234">
      <formula>Z73&gt;V$4</formula>
    </cfRule>
  </conditionalFormatting>
  <conditionalFormatting sqref="Z75:AB75">
    <cfRule type="expression" dxfId="233" priority="231">
      <formula>Z75&gt;V$4</formula>
    </cfRule>
  </conditionalFormatting>
  <conditionalFormatting sqref="Z77:AB77">
    <cfRule type="expression" dxfId="232" priority="228">
      <formula>Z77&gt;V$4</formula>
    </cfRule>
  </conditionalFormatting>
  <conditionalFormatting sqref="Z79:AB79">
    <cfRule type="expression" dxfId="231" priority="225">
      <formula>Z79&gt;V$4</formula>
    </cfRule>
  </conditionalFormatting>
  <conditionalFormatting sqref="Z81:AB81">
    <cfRule type="expression" dxfId="230" priority="222">
      <formula>Z81&gt;V$4</formula>
    </cfRule>
  </conditionalFormatting>
  <conditionalFormatting sqref="Z83:AB83">
    <cfRule type="expression" dxfId="229" priority="219">
      <formula>Z83&gt;V$4</formula>
    </cfRule>
  </conditionalFormatting>
  <conditionalFormatting sqref="Z85:AB85">
    <cfRule type="expression" dxfId="228" priority="216">
      <formula>Z85&gt;V$4</formula>
    </cfRule>
  </conditionalFormatting>
  <conditionalFormatting sqref="Z87:AB87">
    <cfRule type="expression" dxfId="227" priority="213">
      <formula>Z87&gt;V$4</formula>
    </cfRule>
  </conditionalFormatting>
  <conditionalFormatting sqref="Z89:AB89">
    <cfRule type="expression" dxfId="226" priority="210">
      <formula>Z89&gt;V$4</formula>
    </cfRule>
  </conditionalFormatting>
  <conditionalFormatting sqref="Z91:AB91">
    <cfRule type="expression" dxfId="225" priority="207">
      <formula>Z91&gt;V$4</formula>
    </cfRule>
  </conditionalFormatting>
  <conditionalFormatting sqref="Z93:AB93">
    <cfRule type="expression" dxfId="224" priority="204">
      <formula>Z93&gt;V$4</formula>
    </cfRule>
  </conditionalFormatting>
  <conditionalFormatting sqref="Z95:AB95">
    <cfRule type="expression" dxfId="223" priority="201">
      <formula>Z95&gt;V$4</formula>
    </cfRule>
  </conditionalFormatting>
  <conditionalFormatting sqref="Z97:AB97">
    <cfRule type="expression" dxfId="222" priority="198">
      <formula>Z97&gt;V$4</formula>
    </cfRule>
  </conditionalFormatting>
  <conditionalFormatting sqref="Z99:AB99">
    <cfRule type="expression" dxfId="221" priority="195">
      <formula>Z99&gt;V$4</formula>
    </cfRule>
  </conditionalFormatting>
  <conditionalFormatting sqref="Z101:AB101">
    <cfRule type="expression" dxfId="220" priority="192">
      <formula>Z101&gt;V$4</formula>
    </cfRule>
  </conditionalFormatting>
  <conditionalFormatting sqref="Z103:AB103">
    <cfRule type="expression" dxfId="219" priority="189">
      <formula>Z103&gt;V$4</formula>
    </cfRule>
  </conditionalFormatting>
  <conditionalFormatting sqref="AF5">
    <cfRule type="cellIs" dxfId="218" priority="3" stopIfTrue="1" operator="equal">
      <formula>"WRONG"</formula>
    </cfRule>
  </conditionalFormatting>
  <conditionalFormatting sqref="AF6:AF7">
    <cfRule type="cellIs" dxfId="217" priority="4" stopIfTrue="1" operator="equal">
      <formula>"Wrong"</formula>
    </cfRule>
  </conditionalFormatting>
  <conditionalFormatting sqref="AF17 AF19">
    <cfRule type="cellIs" dxfId="216" priority="15" stopIfTrue="1" operator="equal">
      <formula>"WRONG"</formula>
    </cfRule>
  </conditionalFormatting>
  <conditionalFormatting sqref="AF20">
    <cfRule type="cellIs" dxfId="215" priority="16" stopIfTrue="1" operator="equal">
      <formula>"Wrong"</formula>
    </cfRule>
  </conditionalFormatting>
  <conditionalFormatting sqref="AF22 AF24">
    <cfRule type="cellIs" dxfId="214" priority="1" stopIfTrue="1" operator="equal">
      <formula>"WRONG"</formula>
    </cfRule>
  </conditionalFormatting>
  <conditionalFormatting sqref="AF25">
    <cfRule type="cellIs" dxfId="213" priority="2" stopIfTrue="1" operator="equal">
      <formula>"Wrong"</formula>
    </cfRule>
  </conditionalFormatting>
  <conditionalFormatting sqref="AF35">
    <cfRule type="cellIs" dxfId="212" priority="13" stopIfTrue="1" operator="equal">
      <formula>"WRONG"</formula>
    </cfRule>
  </conditionalFormatting>
  <conditionalFormatting sqref="AF37 AF39">
    <cfRule type="cellIs" dxfId="211" priority="12" stopIfTrue="1" operator="equal">
      <formula>"WRONG"</formula>
    </cfRule>
  </conditionalFormatting>
  <conditionalFormatting sqref="AF40">
    <cfRule type="cellIs" dxfId="210" priority="14" stopIfTrue="1" operator="equal">
      <formula>"Wrong"</formula>
    </cfRule>
  </conditionalFormatting>
  <conditionalFormatting sqref="AF42 AF44">
    <cfRule type="cellIs" dxfId="209" priority="10" stopIfTrue="1" operator="equal">
      <formula>"WRONG"</formula>
    </cfRule>
  </conditionalFormatting>
  <conditionalFormatting sqref="AF45">
    <cfRule type="cellIs" dxfId="208" priority="11" stopIfTrue="1" operator="equal">
      <formula>"Wrong"</formula>
    </cfRule>
  </conditionalFormatting>
  <conditionalFormatting sqref="AF72">
    <cfRule type="cellIs" dxfId="207" priority="8" stopIfTrue="1" operator="equal">
      <formula>"WRONG"</formula>
    </cfRule>
  </conditionalFormatting>
  <conditionalFormatting sqref="AF74 AF76">
    <cfRule type="cellIs" dxfId="206" priority="7" stopIfTrue="1" operator="equal">
      <formula>"WRONG"</formula>
    </cfRule>
  </conditionalFormatting>
  <conditionalFormatting sqref="AF77">
    <cfRule type="cellIs" dxfId="205" priority="9" stopIfTrue="1" operator="equal">
      <formula>"Wrong"</formula>
    </cfRule>
  </conditionalFormatting>
  <conditionalFormatting sqref="AF79 AF81">
    <cfRule type="cellIs" dxfId="204" priority="5" stopIfTrue="1" operator="equal">
      <formula>"WRONG"</formula>
    </cfRule>
  </conditionalFormatting>
  <conditionalFormatting sqref="AF82">
    <cfRule type="cellIs" dxfId="203" priority="6" stopIfTrue="1" operator="equal">
      <formula>"Wrong"</formula>
    </cfRule>
  </conditionalFormatting>
  <conditionalFormatting sqref="AF10:AG10">
    <cfRule type="cellIs" dxfId="202" priority="19" stopIfTrue="1" operator="equal">
      <formula>"WRONG"</formula>
    </cfRule>
  </conditionalFormatting>
  <conditionalFormatting sqref="AG11 AF12 AG13 AF14">
    <cfRule type="cellIs" dxfId="201" priority="18" stopIfTrue="1" operator="equal">
      <formula>"WRONG"</formula>
    </cfRule>
  </conditionalFormatting>
  <conditionalFormatting sqref="AG14 AF15">
    <cfRule type="cellIs" dxfId="200" priority="20" stopIfTrue="1" operator="equal">
      <formula>"Wrong"</formula>
    </cfRule>
  </conditionalFormatting>
  <dataValidations count="1">
    <dataValidation type="whole" operator="greaterThan" allowBlank="1" showInputMessage="1" showErrorMessage="1" sqref="H35:H66 E72:F103 E35:F66 H19:H26 H72:H103 H10:H17 E10:F17 E19:F26" xr:uid="{00000000-0002-0000-0800-000000000000}">
      <formula1>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/>
  <dimension ref="B1:AB151"/>
  <sheetViews>
    <sheetView topLeftCell="B1" zoomScale="70" zoomScaleNormal="70" workbookViewId="0">
      <selection activeCell="B1" sqref="B1"/>
    </sheetView>
  </sheetViews>
  <sheetFormatPr defaultRowHeight="15"/>
  <cols>
    <col min="3" max="3" width="26.42578125" bestFit="1" customWidth="1"/>
    <col min="14" max="14" width="10.140625" bestFit="1" customWidth="1"/>
    <col min="16" max="16" width="4.140625" customWidth="1"/>
    <col min="17" max="17" width="6.85546875" bestFit="1" customWidth="1"/>
    <col min="18" max="18" width="10.85546875" bestFit="1" customWidth="1"/>
    <col min="19" max="19" width="10" customWidth="1"/>
    <col min="20" max="20" width="6.85546875" bestFit="1" customWidth="1"/>
    <col min="21" max="21" width="10.85546875" bestFit="1" customWidth="1"/>
    <col min="22" max="22" width="10" customWidth="1"/>
    <col min="23" max="23" width="6.85546875" bestFit="1" customWidth="1"/>
    <col min="24" max="24" width="10.85546875" bestFit="1" customWidth="1"/>
    <col min="25" max="25" width="10" customWidth="1"/>
    <col min="26" max="26" width="2.5703125" customWidth="1"/>
    <col min="28" max="28" width="9" style="45"/>
  </cols>
  <sheetData>
    <row r="1" spans="2:28" s="45" customFormat="1" ht="23.25">
      <c r="B1" s="259" t="s">
        <v>9</v>
      </c>
      <c r="R1" s="46">
        <v>43481</v>
      </c>
    </row>
    <row r="2" spans="2:28" s="45" customFormat="1" ht="18">
      <c r="C2" s="285"/>
    </row>
    <row r="3" spans="2:28" s="45" customFormat="1" ht="14.25"/>
    <row r="4" spans="2:28" s="45" customFormat="1" ht="14.25"/>
    <row r="5" spans="2:28" s="45" customFormat="1">
      <c r="M5"/>
      <c r="N5"/>
      <c r="O5"/>
      <c r="P5"/>
      <c r="Q5"/>
      <c r="R5"/>
      <c r="T5"/>
      <c r="U5"/>
      <c r="W5"/>
      <c r="X5"/>
    </row>
    <row r="6" spans="2:28" s="45" customFormat="1">
      <c r="M6"/>
      <c r="N6"/>
      <c r="O6"/>
      <c r="P6"/>
      <c r="Q6"/>
      <c r="R6"/>
      <c r="T6"/>
      <c r="U6"/>
      <c r="W6"/>
      <c r="X6"/>
    </row>
    <row r="7" spans="2:28" s="45" customFormat="1">
      <c r="M7"/>
      <c r="N7"/>
      <c r="O7"/>
      <c r="P7"/>
      <c r="Q7"/>
      <c r="R7"/>
      <c r="T7"/>
      <c r="U7"/>
      <c r="W7"/>
      <c r="X7"/>
    </row>
    <row r="8" spans="2:28" s="45" customFormat="1" ht="18">
      <c r="B8" s="285" t="s">
        <v>8673</v>
      </c>
      <c r="J8" s="51" t="s">
        <v>8645</v>
      </c>
      <c r="K8" s="214"/>
      <c r="L8" s="226"/>
      <c r="M8" s="286" t="s">
        <v>8674</v>
      </c>
      <c r="N8"/>
      <c r="O8"/>
      <c r="P8"/>
      <c r="Q8"/>
      <c r="R8"/>
      <c r="T8"/>
      <c r="U8"/>
      <c r="W8"/>
      <c r="X8"/>
    </row>
    <row r="9" spans="2:28" s="45" customFormat="1" ht="75">
      <c r="B9" s="252" t="s">
        <v>26</v>
      </c>
      <c r="C9" s="253" t="s">
        <v>27</v>
      </c>
      <c r="D9" s="254" t="s">
        <v>40</v>
      </c>
      <c r="E9" s="254" t="s">
        <v>41</v>
      </c>
      <c r="F9" s="254" t="s">
        <v>42</v>
      </c>
      <c r="G9" s="255" t="s">
        <v>43</v>
      </c>
      <c r="H9" s="255" t="s">
        <v>44</v>
      </c>
      <c r="J9" s="67" t="s">
        <v>8646</v>
      </c>
      <c r="K9" s="8" t="s">
        <v>8647</v>
      </c>
      <c r="L9" s="226" t="s">
        <v>8648</v>
      </c>
      <c r="M9"/>
      <c r="N9"/>
      <c r="O9"/>
      <c r="P9"/>
      <c r="Q9"/>
      <c r="R9"/>
      <c r="T9"/>
      <c r="U9"/>
      <c r="W9"/>
      <c r="X9"/>
    </row>
    <row r="10" spans="2:28">
      <c r="B10" s="102" t="s">
        <v>2735</v>
      </c>
      <c r="C10" s="175" t="s">
        <v>2740</v>
      </c>
      <c r="D10" s="129"/>
      <c r="E10" s="129"/>
      <c r="F10" s="129"/>
      <c r="G10" s="196" t="s">
        <v>2741</v>
      </c>
      <c r="H10" s="196">
        <v>0.254</v>
      </c>
      <c r="J10" s="246">
        <v>246.64510000000001</v>
      </c>
      <c r="K10" s="246">
        <v>163.20949999999999</v>
      </c>
      <c r="L10" s="246">
        <v>124.5378</v>
      </c>
      <c r="Q10" s="51" t="s">
        <v>8675</v>
      </c>
      <c r="R10" s="270"/>
      <c r="S10" s="229"/>
      <c r="T10" s="51" t="s">
        <v>8676</v>
      </c>
      <c r="U10" s="270"/>
      <c r="V10" s="229"/>
      <c r="W10" s="51" t="s">
        <v>8677</v>
      </c>
      <c r="X10" s="270"/>
      <c r="Y10" s="229"/>
      <c r="AB10"/>
    </row>
    <row r="11" spans="2:28">
      <c r="B11" s="102" t="s">
        <v>2744</v>
      </c>
      <c r="C11" s="175" t="s">
        <v>2749</v>
      </c>
      <c r="D11" s="129"/>
      <c r="E11" s="129"/>
      <c r="F11" s="129"/>
      <c r="G11" s="196" t="s">
        <v>2741</v>
      </c>
      <c r="H11" s="196">
        <v>0.254</v>
      </c>
      <c r="J11" s="246">
        <v>246.76509999999999</v>
      </c>
      <c r="K11" s="246">
        <v>163.12970000000001</v>
      </c>
      <c r="L11" s="246">
        <v>124.6206</v>
      </c>
      <c r="Q11" s="227" t="s">
        <v>8649</v>
      </c>
      <c r="R11" s="228">
        <f>MAX(J10:J13)</f>
        <v>246.76509999999999</v>
      </c>
      <c r="S11" s="49"/>
      <c r="T11" s="227" t="s">
        <v>8649</v>
      </c>
      <c r="U11" s="228">
        <f>MAX(K10:K13)</f>
        <v>163.27529999999999</v>
      </c>
      <c r="V11" s="49"/>
      <c r="W11" s="227" t="s">
        <v>8649</v>
      </c>
      <c r="X11" s="228">
        <f>MAX(L10:L13)</f>
        <v>124.627</v>
      </c>
      <c r="Y11" s="49"/>
      <c r="AB11"/>
    </row>
    <row r="12" spans="2:28">
      <c r="B12" s="102" t="s">
        <v>2751</v>
      </c>
      <c r="C12" s="175" t="s">
        <v>2756</v>
      </c>
      <c r="D12" s="129"/>
      <c r="E12" s="129"/>
      <c r="F12" s="129"/>
      <c r="G12" s="196" t="s">
        <v>2741</v>
      </c>
      <c r="H12" s="196">
        <v>0.254</v>
      </c>
      <c r="J12" s="246">
        <v>246.62370000000001</v>
      </c>
      <c r="K12" s="246">
        <v>163.14359999999999</v>
      </c>
      <c r="L12" s="246">
        <v>124.62520000000001</v>
      </c>
      <c r="Q12" s="227" t="s">
        <v>8650</v>
      </c>
      <c r="R12" s="228">
        <f>MIN(J10:J13)</f>
        <v>246.62370000000001</v>
      </c>
      <c r="S12" s="45" t="s">
        <v>8651</v>
      </c>
      <c r="T12" s="227" t="s">
        <v>8650</v>
      </c>
      <c r="U12" s="228">
        <f>MIN(K10:K13)</f>
        <v>163.12970000000001</v>
      </c>
      <c r="V12" s="45" t="s">
        <v>8651</v>
      </c>
      <c r="W12" s="227" t="s">
        <v>8650</v>
      </c>
      <c r="X12" s="228">
        <f>MIN(L10:L13)</f>
        <v>124.5378</v>
      </c>
      <c r="Y12" s="45" t="s">
        <v>8651</v>
      </c>
      <c r="AB12"/>
    </row>
    <row r="13" spans="2:28">
      <c r="B13" s="102" t="s">
        <v>2758</v>
      </c>
      <c r="C13" s="175" t="s">
        <v>2763</v>
      </c>
      <c r="D13" s="129"/>
      <c r="E13" s="129"/>
      <c r="F13" s="129"/>
      <c r="G13" s="196" t="s">
        <v>2741</v>
      </c>
      <c r="H13" s="196">
        <v>0.254</v>
      </c>
      <c r="J13" s="246">
        <v>246.6978</v>
      </c>
      <c r="K13" s="246">
        <v>163.27529999999999</v>
      </c>
      <c r="L13" s="246">
        <v>124.627</v>
      </c>
      <c r="Q13" s="227" t="s">
        <v>8652</v>
      </c>
      <c r="R13" s="228">
        <f>R11-R12</f>
        <v>0.14139999999997599</v>
      </c>
      <c r="S13" s="49">
        <f>+H10</f>
        <v>0.254</v>
      </c>
      <c r="T13" s="227" t="s">
        <v>8652</v>
      </c>
      <c r="U13" s="228">
        <f>U11-U12</f>
        <v>0.14559999999997331</v>
      </c>
      <c r="V13" s="49">
        <f>+S13</f>
        <v>0.254</v>
      </c>
      <c r="W13" s="227" t="s">
        <v>8652</v>
      </c>
      <c r="X13" s="228">
        <f>X11-X12</f>
        <v>8.9199999999991064E-2</v>
      </c>
      <c r="Y13" s="49">
        <f>+V13</f>
        <v>0.254</v>
      </c>
      <c r="AB13"/>
    </row>
    <row r="14" spans="2:28">
      <c r="M14" s="289" t="s">
        <v>8655</v>
      </c>
      <c r="N14" s="408">
        <f>MAX(M18:O25)</f>
        <v>3.3999999999991815E-3</v>
      </c>
      <c r="O14" s="289" t="s">
        <v>8656</v>
      </c>
      <c r="Q14" s="45"/>
      <c r="R14" s="45"/>
      <c r="S14" s="50" t="str">
        <f>IF(R13&gt;S13,"Wrong","OK")</f>
        <v>OK</v>
      </c>
      <c r="T14" s="45"/>
      <c r="U14" s="45"/>
      <c r="V14" s="50" t="str">
        <f>IF(U13&gt;V13,"Wrong","OK")</f>
        <v>OK</v>
      </c>
      <c r="W14" s="45"/>
      <c r="X14" s="45"/>
      <c r="Y14" s="50" t="str">
        <f>IF(X13&gt;Y13,"Wrong","OK")</f>
        <v>OK</v>
      </c>
      <c r="AB14"/>
    </row>
    <row r="15" spans="2:28">
      <c r="M15" s="289" t="s">
        <v>8651</v>
      </c>
      <c r="N15" s="406">
        <f>+E18</f>
        <v>5.0799999999999998E-2</v>
      </c>
      <c r="O15" s="407" t="str">
        <f>IF(N14&gt;N15,"Wrong","OK")</f>
        <v>OK</v>
      </c>
      <c r="Q15" s="45"/>
      <c r="R15" s="45"/>
      <c r="S15" s="45"/>
      <c r="T15" s="45"/>
      <c r="U15" s="45"/>
      <c r="V15" s="45"/>
      <c r="W15" s="45"/>
      <c r="X15" s="45"/>
      <c r="Y15" s="45"/>
      <c r="AA15" s="45"/>
      <c r="AB15"/>
    </row>
    <row r="16" spans="2:28">
      <c r="J16" s="51" t="s">
        <v>8645</v>
      </c>
      <c r="K16" s="214"/>
      <c r="L16" s="226"/>
      <c r="M16" s="290" t="s">
        <v>8659</v>
      </c>
      <c r="N16" s="409"/>
      <c r="O16" s="410"/>
      <c r="AA16" s="45"/>
      <c r="AB16"/>
    </row>
    <row r="17" spans="2:28">
      <c r="J17" s="67" t="s">
        <v>8646</v>
      </c>
      <c r="K17" s="8" t="s">
        <v>8647</v>
      </c>
      <c r="L17" s="226" t="s">
        <v>8648</v>
      </c>
      <c r="M17" s="411" t="s">
        <v>8646</v>
      </c>
      <c r="N17" s="412" t="s">
        <v>8647</v>
      </c>
      <c r="O17" s="413" t="s">
        <v>8648</v>
      </c>
      <c r="AA17" s="45"/>
      <c r="AB17"/>
    </row>
    <row r="18" spans="2:28">
      <c r="B18" s="102" t="s">
        <v>886</v>
      </c>
      <c r="C18" s="175" t="s">
        <v>890</v>
      </c>
      <c r="D18" s="177" t="s">
        <v>891</v>
      </c>
      <c r="E18" s="177">
        <v>5.0799999999999998E-2</v>
      </c>
      <c r="F18" s="184">
        <v>100</v>
      </c>
      <c r="G18" s="183" t="s">
        <v>363</v>
      </c>
      <c r="H18" s="183">
        <v>2.54</v>
      </c>
      <c r="J18" s="246">
        <v>119.7473</v>
      </c>
      <c r="K18" s="246">
        <v>119.75660000000001</v>
      </c>
      <c r="L18" s="246">
        <v>119.7461</v>
      </c>
      <c r="M18" s="293">
        <f>ABS(J18-J19)</f>
        <v>6.0000000000570708E-4</v>
      </c>
      <c r="N18" s="293">
        <f>ABS(K18-K19)</f>
        <v>1.5999999999962711E-3</v>
      </c>
      <c r="O18" s="293">
        <f>ABS(L18-L19)</f>
        <v>2.7999999999934744E-3</v>
      </c>
      <c r="Q18" s="51" t="str">
        <f>+G18</f>
        <v>M16</v>
      </c>
      <c r="R18" s="270"/>
      <c r="S18" s="229"/>
      <c r="AB18"/>
    </row>
    <row r="19" spans="2:28">
      <c r="B19" s="102" t="s">
        <v>914</v>
      </c>
      <c r="C19" s="175" t="s">
        <v>918</v>
      </c>
      <c r="D19" s="177" t="s">
        <v>891</v>
      </c>
      <c r="E19" s="177">
        <v>5.0799999999999998E-2</v>
      </c>
      <c r="F19" s="184">
        <v>100</v>
      </c>
      <c r="G19" s="183" t="s">
        <v>363</v>
      </c>
      <c r="H19" s="183">
        <v>2.54</v>
      </c>
      <c r="J19" s="246">
        <v>119.7479</v>
      </c>
      <c r="K19" s="246">
        <v>119.7582</v>
      </c>
      <c r="L19" s="246">
        <v>119.7433</v>
      </c>
      <c r="M19" s="294"/>
      <c r="N19" s="294"/>
      <c r="O19" s="294"/>
      <c r="Q19" s="227" t="s">
        <v>8649</v>
      </c>
      <c r="R19" s="228">
        <f>MAX(J18:L61)</f>
        <v>119.7597</v>
      </c>
      <c r="S19" s="49"/>
      <c r="AB19"/>
    </row>
    <row r="20" spans="2:28">
      <c r="B20" s="102" t="s">
        <v>893</v>
      </c>
      <c r="C20" s="175" t="s">
        <v>897</v>
      </c>
      <c r="D20" s="177" t="s">
        <v>898</v>
      </c>
      <c r="E20" s="177">
        <v>5.0799999999999998E-2</v>
      </c>
      <c r="F20" s="184">
        <v>100</v>
      </c>
      <c r="G20" s="183" t="s">
        <v>363</v>
      </c>
      <c r="H20" s="183">
        <v>2.54</v>
      </c>
      <c r="J20" s="246">
        <v>119.7544</v>
      </c>
      <c r="K20" s="246">
        <v>119.75539999999999</v>
      </c>
      <c r="L20" s="246">
        <v>119.7517</v>
      </c>
      <c r="M20" s="293">
        <f>ABS(J20-J21)</f>
        <v>5.9999999999149622E-4</v>
      </c>
      <c r="N20" s="293">
        <f>ABS(K20-K21)</f>
        <v>1.1000000000080945E-3</v>
      </c>
      <c r="O20" s="293">
        <f>ABS(L20-L21)</f>
        <v>3.1999999999925421E-3</v>
      </c>
      <c r="Q20" s="227" t="s">
        <v>8650</v>
      </c>
      <c r="R20" s="228">
        <f>MIN(J18:L61)</f>
        <v>119.7398</v>
      </c>
      <c r="S20" s="45" t="s">
        <v>8651</v>
      </c>
      <c r="AB20"/>
    </row>
    <row r="21" spans="2:28">
      <c r="B21" s="102" t="s">
        <v>920</v>
      </c>
      <c r="C21" s="175" t="s">
        <v>924</v>
      </c>
      <c r="D21" s="177" t="s">
        <v>898</v>
      </c>
      <c r="E21" s="177">
        <v>5.0799999999999998E-2</v>
      </c>
      <c r="F21" s="184">
        <v>100</v>
      </c>
      <c r="G21" s="183" t="s">
        <v>363</v>
      </c>
      <c r="H21" s="183">
        <v>2.54</v>
      </c>
      <c r="J21" s="246">
        <v>119.755</v>
      </c>
      <c r="K21" s="246">
        <v>119.7565</v>
      </c>
      <c r="L21" s="246">
        <v>119.74850000000001</v>
      </c>
      <c r="M21" s="294"/>
      <c r="N21" s="294"/>
      <c r="O21" s="294"/>
      <c r="Q21" s="227" t="s">
        <v>8652</v>
      </c>
      <c r="R21" s="228">
        <f>R19-R20</f>
        <v>1.9899999999992701E-2</v>
      </c>
      <c r="S21" s="49">
        <f>+H18</f>
        <v>2.54</v>
      </c>
      <c r="AB21"/>
    </row>
    <row r="22" spans="2:28">
      <c r="B22" s="102" t="s">
        <v>900</v>
      </c>
      <c r="C22" s="175" t="s">
        <v>904</v>
      </c>
      <c r="D22" s="177" t="s">
        <v>905</v>
      </c>
      <c r="E22" s="177">
        <v>5.0799999999999998E-2</v>
      </c>
      <c r="F22" s="184">
        <v>100</v>
      </c>
      <c r="G22" s="183" t="s">
        <v>363</v>
      </c>
      <c r="H22" s="183">
        <v>2.54</v>
      </c>
      <c r="J22" s="246">
        <v>119.74590000000001</v>
      </c>
      <c r="K22" s="246">
        <v>119.748</v>
      </c>
      <c r="L22" s="246">
        <v>119.74420000000001</v>
      </c>
      <c r="M22" s="293">
        <f>ABS(J22-J23)</f>
        <v>3.3999999999991815E-3</v>
      </c>
      <c r="N22" s="293">
        <f>ABS(K22-K23)</f>
        <v>1.0000000000047748E-3</v>
      </c>
      <c r="O22" s="293">
        <f>ABS(L22-L23)</f>
        <v>1.4000000000038426E-3</v>
      </c>
      <c r="Q22" s="45"/>
      <c r="R22" s="45"/>
      <c r="S22" s="50" t="str">
        <f>IF(R21&gt;S21,"Wrong","OK")</f>
        <v>OK</v>
      </c>
      <c r="AB22"/>
    </row>
    <row r="23" spans="2:28">
      <c r="B23" s="102" t="s">
        <v>926</v>
      </c>
      <c r="C23" s="175" t="s">
        <v>930</v>
      </c>
      <c r="D23" s="177" t="s">
        <v>905</v>
      </c>
      <c r="E23" s="177">
        <v>5.0799999999999998E-2</v>
      </c>
      <c r="F23" s="184">
        <v>100</v>
      </c>
      <c r="G23" s="183" t="s">
        <v>363</v>
      </c>
      <c r="H23" s="183">
        <v>2.54</v>
      </c>
      <c r="J23" s="246">
        <v>119.74930000000001</v>
      </c>
      <c r="K23" s="246">
        <v>119.747</v>
      </c>
      <c r="L23" s="246">
        <v>119.7428</v>
      </c>
      <c r="M23" s="294"/>
      <c r="N23" s="294"/>
      <c r="O23" s="294"/>
      <c r="Q23" s="45"/>
      <c r="R23" s="45"/>
      <c r="S23" s="45"/>
      <c r="AB23"/>
    </row>
    <row r="24" spans="2:28">
      <c r="B24" s="102" t="s">
        <v>907</v>
      </c>
      <c r="C24" s="175" t="s">
        <v>911</v>
      </c>
      <c r="D24" s="177" t="s">
        <v>912</v>
      </c>
      <c r="E24" s="177">
        <v>5.0799999999999998E-2</v>
      </c>
      <c r="F24" s="184">
        <v>100</v>
      </c>
      <c r="G24" s="183" t="s">
        <v>363</v>
      </c>
      <c r="H24" s="183">
        <v>2.54</v>
      </c>
      <c r="J24" s="246">
        <v>119.74679999999999</v>
      </c>
      <c r="K24" s="246">
        <v>119.7433</v>
      </c>
      <c r="L24" s="246">
        <v>119.7436</v>
      </c>
      <c r="M24" s="293">
        <f>ABS(J24-J25)</f>
        <v>3.0000000000001137E-3</v>
      </c>
      <c r="N24" s="293">
        <f>ABS(K24-K25)</f>
        <v>2.0999999999986585E-3</v>
      </c>
      <c r="O24" s="293">
        <f>ABS(L24-L25)</f>
        <v>6.9999999999481588E-4</v>
      </c>
      <c r="AB24"/>
    </row>
    <row r="25" spans="2:28">
      <c r="B25" s="102" t="s">
        <v>932</v>
      </c>
      <c r="C25" s="175" t="s">
        <v>936</v>
      </c>
      <c r="D25" s="177" t="s">
        <v>912</v>
      </c>
      <c r="E25" s="177">
        <v>5.0799999999999998E-2</v>
      </c>
      <c r="F25" s="184">
        <v>100</v>
      </c>
      <c r="G25" s="183" t="s">
        <v>363</v>
      </c>
      <c r="H25" s="183">
        <v>2.54</v>
      </c>
      <c r="J25" s="246">
        <v>119.74979999999999</v>
      </c>
      <c r="K25" s="246">
        <v>119.7454</v>
      </c>
      <c r="L25" s="246">
        <v>119.7443</v>
      </c>
      <c r="M25" s="294"/>
      <c r="N25" s="294"/>
      <c r="O25" s="294"/>
      <c r="AB25"/>
    </row>
    <row r="26" spans="2:28">
      <c r="B26" s="102" t="s">
        <v>829</v>
      </c>
      <c r="C26" s="175" t="s">
        <v>834</v>
      </c>
      <c r="D26" s="129"/>
      <c r="E26" s="129"/>
      <c r="F26" s="129"/>
      <c r="G26" s="183" t="s">
        <v>363</v>
      </c>
      <c r="H26" s="183">
        <v>2.54</v>
      </c>
      <c r="J26" s="246">
        <v>119.7437</v>
      </c>
      <c r="K26" s="246">
        <v>119.7495</v>
      </c>
      <c r="L26" s="246">
        <v>119.7431</v>
      </c>
      <c r="AB26"/>
    </row>
    <row r="27" spans="2:28">
      <c r="B27" s="102" t="s">
        <v>837</v>
      </c>
      <c r="C27" s="175" t="s">
        <v>841</v>
      </c>
      <c r="D27" s="129"/>
      <c r="E27" s="129"/>
      <c r="F27" s="129"/>
      <c r="G27" s="183" t="s">
        <v>363</v>
      </c>
      <c r="H27" s="183">
        <v>2.54</v>
      </c>
      <c r="J27" s="246">
        <v>119.7488</v>
      </c>
      <c r="K27" s="246">
        <v>119.7548</v>
      </c>
      <c r="L27" s="246">
        <v>119.7435</v>
      </c>
      <c r="AB27"/>
    </row>
    <row r="28" spans="2:28">
      <c r="B28" s="102" t="s">
        <v>843</v>
      </c>
      <c r="C28" s="175" t="s">
        <v>847</v>
      </c>
      <c r="D28" s="129"/>
      <c r="E28" s="129"/>
      <c r="F28" s="129"/>
      <c r="G28" s="183" t="s">
        <v>363</v>
      </c>
      <c r="H28" s="183">
        <v>2.54</v>
      </c>
      <c r="J28" s="246">
        <v>119.7581</v>
      </c>
      <c r="K28" s="246">
        <v>119.7409</v>
      </c>
      <c r="L28" s="246">
        <v>119.7454</v>
      </c>
      <c r="AB28"/>
    </row>
    <row r="29" spans="2:28">
      <c r="B29" s="102" t="s">
        <v>849</v>
      </c>
      <c r="C29" s="175" t="s">
        <v>854</v>
      </c>
      <c r="D29" s="129"/>
      <c r="E29" s="129"/>
      <c r="F29" s="129"/>
      <c r="G29" s="183" t="s">
        <v>363</v>
      </c>
      <c r="H29" s="183">
        <v>2.54</v>
      </c>
      <c r="J29" s="246">
        <v>119.7503</v>
      </c>
      <c r="K29" s="246">
        <v>119.7488</v>
      </c>
      <c r="L29" s="246">
        <v>119.7574</v>
      </c>
      <c r="AB29"/>
    </row>
    <row r="30" spans="2:28">
      <c r="B30" s="102" t="s">
        <v>856</v>
      </c>
      <c r="C30" s="175" t="s">
        <v>860</v>
      </c>
      <c r="D30" s="129"/>
      <c r="E30" s="129"/>
      <c r="F30" s="129"/>
      <c r="G30" s="183" t="s">
        <v>363</v>
      </c>
      <c r="H30" s="183">
        <v>2.54</v>
      </c>
      <c r="J30" s="246">
        <v>119.74379999999999</v>
      </c>
      <c r="K30" s="246">
        <v>119.75360000000001</v>
      </c>
      <c r="L30" s="246">
        <v>119.75839999999999</v>
      </c>
      <c r="AB30"/>
    </row>
    <row r="31" spans="2:28">
      <c r="B31" s="102" t="s">
        <v>862</v>
      </c>
      <c r="C31" s="175" t="s">
        <v>866</v>
      </c>
      <c r="D31" s="129"/>
      <c r="E31" s="129"/>
      <c r="F31" s="129"/>
      <c r="G31" s="183" t="s">
        <v>363</v>
      </c>
      <c r="H31" s="183">
        <v>2.54</v>
      </c>
      <c r="J31" s="246">
        <v>119.74590000000001</v>
      </c>
      <c r="K31" s="246">
        <v>119.745</v>
      </c>
      <c r="L31" s="246">
        <v>119.7491</v>
      </c>
      <c r="AB31"/>
    </row>
    <row r="32" spans="2:28">
      <c r="B32" s="102" t="s">
        <v>868</v>
      </c>
      <c r="C32" s="175" t="s">
        <v>872</v>
      </c>
      <c r="D32" s="129"/>
      <c r="E32" s="129"/>
      <c r="F32" s="129"/>
      <c r="G32" s="183" t="s">
        <v>363</v>
      </c>
      <c r="H32" s="183">
        <v>2.54</v>
      </c>
      <c r="J32" s="246">
        <v>119.75539999999999</v>
      </c>
      <c r="K32" s="246">
        <v>119.7542</v>
      </c>
      <c r="L32" s="246">
        <v>119.7496</v>
      </c>
      <c r="AB32"/>
    </row>
    <row r="33" spans="2:28">
      <c r="B33" s="102" t="s">
        <v>874</v>
      </c>
      <c r="C33" s="175" t="s">
        <v>878</v>
      </c>
      <c r="D33" s="129"/>
      <c r="E33" s="129"/>
      <c r="F33" s="129"/>
      <c r="G33" s="183" t="s">
        <v>363</v>
      </c>
      <c r="H33" s="183">
        <v>2.54</v>
      </c>
      <c r="J33" s="246">
        <v>119.74769999999999</v>
      </c>
      <c r="K33" s="246">
        <v>119.748</v>
      </c>
      <c r="L33" s="246">
        <v>119.7469</v>
      </c>
      <c r="AB33"/>
    </row>
    <row r="34" spans="2:28">
      <c r="B34" s="102" t="s">
        <v>880</v>
      </c>
      <c r="C34" s="175" t="s">
        <v>884</v>
      </c>
      <c r="D34" s="129"/>
      <c r="E34" s="129"/>
      <c r="F34" s="129"/>
      <c r="G34" s="183" t="s">
        <v>363</v>
      </c>
      <c r="H34" s="183">
        <v>2.54</v>
      </c>
      <c r="J34" s="246">
        <v>119.7526</v>
      </c>
      <c r="K34" s="246">
        <v>119.7427</v>
      </c>
      <c r="L34" s="246">
        <v>119.753</v>
      </c>
      <c r="AB34"/>
    </row>
    <row r="35" spans="2:28">
      <c r="B35" s="102" t="s">
        <v>938</v>
      </c>
      <c r="C35" s="175" t="s">
        <v>942</v>
      </c>
      <c r="D35" s="177"/>
      <c r="E35" s="177"/>
      <c r="F35" s="184"/>
      <c r="G35" s="183" t="s">
        <v>363</v>
      </c>
      <c r="H35" s="183">
        <v>2.54</v>
      </c>
      <c r="J35" s="246">
        <v>119.7466</v>
      </c>
      <c r="K35" s="246">
        <v>119.75109999999999</v>
      </c>
      <c r="L35" s="246">
        <v>119.746</v>
      </c>
      <c r="AB35"/>
    </row>
    <row r="36" spans="2:28">
      <c r="B36" s="102" t="s">
        <v>944</v>
      </c>
      <c r="C36" s="175" t="s">
        <v>948</v>
      </c>
      <c r="D36" s="177"/>
      <c r="E36" s="177"/>
      <c r="F36" s="184"/>
      <c r="G36" s="183" t="s">
        <v>363</v>
      </c>
      <c r="H36" s="183">
        <v>2.54</v>
      </c>
      <c r="J36" s="246">
        <v>119.74469999999999</v>
      </c>
      <c r="K36" s="246">
        <v>119.74469999999999</v>
      </c>
      <c r="L36" s="246">
        <v>119.74550000000001</v>
      </c>
      <c r="AB36"/>
    </row>
    <row r="37" spans="2:28">
      <c r="B37" s="102" t="s">
        <v>950</v>
      </c>
      <c r="C37" s="175" t="s">
        <v>954</v>
      </c>
      <c r="D37" s="177"/>
      <c r="E37" s="177"/>
      <c r="F37" s="184"/>
      <c r="G37" s="183" t="s">
        <v>363</v>
      </c>
      <c r="H37" s="183">
        <v>2.54</v>
      </c>
      <c r="J37" s="246">
        <v>119.7539</v>
      </c>
      <c r="K37" s="246">
        <v>119.7576</v>
      </c>
      <c r="L37" s="246">
        <v>119.7529</v>
      </c>
      <c r="AB37"/>
    </row>
    <row r="38" spans="2:28">
      <c r="B38" s="102" t="s">
        <v>956</v>
      </c>
      <c r="C38" s="175" t="s">
        <v>960</v>
      </c>
      <c r="D38" s="177"/>
      <c r="E38" s="177"/>
      <c r="F38" s="184"/>
      <c r="G38" s="183" t="s">
        <v>363</v>
      </c>
      <c r="H38" s="183">
        <v>2.54</v>
      </c>
      <c r="J38" s="246">
        <v>119.74760000000001</v>
      </c>
      <c r="K38" s="246">
        <v>119.75539999999999</v>
      </c>
      <c r="L38" s="246">
        <v>119.7531</v>
      </c>
      <c r="AB38"/>
    </row>
    <row r="39" spans="2:28">
      <c r="B39" s="102" t="s">
        <v>1025</v>
      </c>
      <c r="C39" s="175" t="s">
        <v>1029</v>
      </c>
      <c r="D39" s="129"/>
      <c r="E39" s="129"/>
      <c r="F39" s="129"/>
      <c r="G39" s="183" t="s">
        <v>363</v>
      </c>
      <c r="H39" s="183">
        <v>2.54</v>
      </c>
      <c r="J39" s="246">
        <v>119.74930000000001</v>
      </c>
      <c r="K39" s="246">
        <v>119.744</v>
      </c>
      <c r="L39" s="246">
        <v>119.75109999999999</v>
      </c>
      <c r="AB39"/>
    </row>
    <row r="40" spans="2:28">
      <c r="B40" s="102" t="s">
        <v>1031</v>
      </c>
      <c r="C40" s="175" t="s">
        <v>1035</v>
      </c>
      <c r="D40" s="129"/>
      <c r="E40" s="129"/>
      <c r="F40" s="129"/>
      <c r="G40" s="183" t="s">
        <v>363</v>
      </c>
      <c r="H40" s="183">
        <v>2.54</v>
      </c>
      <c r="J40" s="246">
        <v>119.7458</v>
      </c>
      <c r="K40" s="246">
        <v>119.7577</v>
      </c>
      <c r="L40" s="246">
        <v>119.7548</v>
      </c>
      <c r="AB40"/>
    </row>
    <row r="41" spans="2:28">
      <c r="B41" s="102" t="s">
        <v>1037</v>
      </c>
      <c r="C41" s="175" t="s">
        <v>1041</v>
      </c>
      <c r="D41" s="129"/>
      <c r="E41" s="129"/>
      <c r="F41" s="129"/>
      <c r="G41" s="183" t="s">
        <v>363</v>
      </c>
      <c r="H41" s="183">
        <v>2.54</v>
      </c>
      <c r="J41" s="246">
        <v>119.74809999999999</v>
      </c>
      <c r="K41" s="246">
        <v>119.75960000000001</v>
      </c>
      <c r="L41" s="246">
        <v>119.758</v>
      </c>
      <c r="AB41"/>
    </row>
    <row r="42" spans="2:28">
      <c r="B42" s="102" t="s">
        <v>1043</v>
      </c>
      <c r="C42" s="175" t="s">
        <v>1047</v>
      </c>
      <c r="D42" s="129"/>
      <c r="E42" s="129"/>
      <c r="F42" s="129"/>
      <c r="G42" s="183" t="s">
        <v>363</v>
      </c>
      <c r="H42" s="183">
        <v>2.54</v>
      </c>
      <c r="J42" s="246">
        <v>119.75320000000001</v>
      </c>
      <c r="K42" s="246">
        <v>119.7439</v>
      </c>
      <c r="L42" s="246">
        <v>119.7398</v>
      </c>
      <c r="AB42"/>
    </row>
    <row r="43" spans="2:28">
      <c r="B43" s="102" t="s">
        <v>1049</v>
      </c>
      <c r="C43" s="175" t="s">
        <v>1053</v>
      </c>
      <c r="D43" s="129"/>
      <c r="E43" s="129"/>
      <c r="F43" s="129"/>
      <c r="G43" s="183" t="s">
        <v>363</v>
      </c>
      <c r="H43" s="183">
        <v>2.54</v>
      </c>
      <c r="J43" s="246">
        <v>119.75530000000001</v>
      </c>
      <c r="K43" s="246">
        <v>119.7527</v>
      </c>
      <c r="L43" s="246">
        <v>119.75320000000001</v>
      </c>
      <c r="AB43"/>
    </row>
    <row r="44" spans="2:28">
      <c r="B44" s="102" t="s">
        <v>1055</v>
      </c>
      <c r="C44" s="175" t="s">
        <v>1059</v>
      </c>
      <c r="D44" s="129"/>
      <c r="E44" s="129"/>
      <c r="F44" s="129"/>
      <c r="G44" s="183" t="s">
        <v>363</v>
      </c>
      <c r="H44" s="183">
        <v>2.54</v>
      </c>
      <c r="J44" s="246">
        <v>119.752</v>
      </c>
      <c r="K44" s="246">
        <v>119.75700000000001</v>
      </c>
      <c r="L44" s="246">
        <v>119.74639999999999</v>
      </c>
      <c r="AB44"/>
    </row>
    <row r="45" spans="2:28">
      <c r="B45" s="102" t="s">
        <v>1061</v>
      </c>
      <c r="C45" s="175" t="s">
        <v>1065</v>
      </c>
      <c r="D45" s="129"/>
      <c r="E45" s="129"/>
      <c r="F45" s="129"/>
      <c r="G45" s="183" t="s">
        <v>363</v>
      </c>
      <c r="H45" s="183">
        <v>2.54</v>
      </c>
      <c r="J45" s="246">
        <v>119.7505</v>
      </c>
      <c r="K45" s="246">
        <v>119.7482</v>
      </c>
      <c r="L45" s="246">
        <v>119.7496</v>
      </c>
      <c r="AB45"/>
    </row>
    <row r="46" spans="2:28">
      <c r="B46" s="102" t="s">
        <v>1067</v>
      </c>
      <c r="C46" s="175" t="s">
        <v>1071</v>
      </c>
      <c r="D46" s="129"/>
      <c r="E46" s="129"/>
      <c r="F46" s="129"/>
      <c r="G46" s="183" t="s">
        <v>363</v>
      </c>
      <c r="H46" s="183">
        <v>2.54</v>
      </c>
      <c r="J46" s="246">
        <v>119.7512</v>
      </c>
      <c r="K46" s="246">
        <v>119.7539</v>
      </c>
      <c r="L46" s="246">
        <v>119.7426</v>
      </c>
      <c r="AB46"/>
    </row>
    <row r="47" spans="2:28">
      <c r="B47" s="102" t="s">
        <v>1073</v>
      </c>
      <c r="C47" s="175" t="s">
        <v>1077</v>
      </c>
      <c r="D47" s="129"/>
      <c r="E47" s="129"/>
      <c r="F47" s="129"/>
      <c r="G47" s="183" t="s">
        <v>363</v>
      </c>
      <c r="H47" s="183">
        <v>2.54</v>
      </c>
      <c r="J47" s="246">
        <v>119.7503</v>
      </c>
      <c r="K47" s="246">
        <v>119.7474</v>
      </c>
      <c r="L47" s="246">
        <v>119.7405</v>
      </c>
      <c r="AB47"/>
    </row>
    <row r="48" spans="2:28">
      <c r="B48" s="102" t="s">
        <v>1079</v>
      </c>
      <c r="C48" s="175" t="s">
        <v>1083</v>
      </c>
      <c r="D48" s="129"/>
      <c r="E48" s="129"/>
      <c r="F48" s="129"/>
      <c r="G48" s="183" t="s">
        <v>363</v>
      </c>
      <c r="H48" s="183">
        <v>2.54</v>
      </c>
      <c r="J48" s="246">
        <v>119.7505</v>
      </c>
      <c r="K48" s="246">
        <v>119.7469</v>
      </c>
      <c r="L48" s="246">
        <v>119.7595</v>
      </c>
      <c r="AB48"/>
    </row>
    <row r="49" spans="2:28">
      <c r="B49" s="102" t="s">
        <v>1085</v>
      </c>
      <c r="C49" s="175" t="s">
        <v>1089</v>
      </c>
      <c r="D49" s="129"/>
      <c r="E49" s="129"/>
      <c r="F49" s="129"/>
      <c r="G49" s="183" t="s">
        <v>363</v>
      </c>
      <c r="H49" s="183">
        <v>2.54</v>
      </c>
      <c r="J49" s="246">
        <v>119.75830000000001</v>
      </c>
      <c r="K49" s="246">
        <v>119.74379999999999</v>
      </c>
      <c r="L49" s="246">
        <v>119.7495</v>
      </c>
      <c r="AB49"/>
    </row>
    <row r="50" spans="2:28">
      <c r="B50" s="102" t="s">
        <v>1091</v>
      </c>
      <c r="C50" s="175" t="s">
        <v>1095</v>
      </c>
      <c r="D50" s="129"/>
      <c r="E50" s="129"/>
      <c r="F50" s="129"/>
      <c r="G50" s="183" t="s">
        <v>363</v>
      </c>
      <c r="H50" s="183">
        <v>2.54</v>
      </c>
      <c r="J50" s="246">
        <v>119.7469</v>
      </c>
      <c r="K50" s="246">
        <v>119.75539999999999</v>
      </c>
      <c r="L50" s="246">
        <v>119.75190000000001</v>
      </c>
      <c r="AB50"/>
    </row>
    <row r="51" spans="2:28">
      <c r="B51" s="102" t="s">
        <v>1097</v>
      </c>
      <c r="C51" s="175" t="s">
        <v>1101</v>
      </c>
      <c r="D51" s="129"/>
      <c r="E51" s="129"/>
      <c r="F51" s="129"/>
      <c r="G51" s="183" t="s">
        <v>363</v>
      </c>
      <c r="H51" s="183">
        <v>2.54</v>
      </c>
      <c r="J51" s="246">
        <v>119.7547</v>
      </c>
      <c r="K51" s="246">
        <v>119.7597</v>
      </c>
      <c r="L51" s="246">
        <v>119.75230000000001</v>
      </c>
      <c r="AB51"/>
    </row>
    <row r="52" spans="2:28">
      <c r="B52" s="102" t="s">
        <v>1103</v>
      </c>
      <c r="C52" s="175" t="s">
        <v>1107</v>
      </c>
      <c r="D52" s="129"/>
      <c r="E52" s="129"/>
      <c r="F52" s="129"/>
      <c r="G52" s="183" t="s">
        <v>363</v>
      </c>
      <c r="H52" s="183">
        <v>2.54</v>
      </c>
      <c r="J52" s="246">
        <v>119.7581</v>
      </c>
      <c r="K52" s="246">
        <v>119.741</v>
      </c>
      <c r="L52" s="246">
        <v>119.7415</v>
      </c>
      <c r="AB52"/>
    </row>
    <row r="53" spans="2:28">
      <c r="B53" s="102" t="s">
        <v>1109</v>
      </c>
      <c r="C53" s="175" t="s">
        <v>1113</v>
      </c>
      <c r="D53" s="129"/>
      <c r="E53" s="129"/>
      <c r="F53" s="129"/>
      <c r="G53" s="183" t="s">
        <v>363</v>
      </c>
      <c r="H53" s="183">
        <v>2.54</v>
      </c>
      <c r="J53" s="246">
        <v>119.75230000000001</v>
      </c>
      <c r="K53" s="246">
        <v>119.7478</v>
      </c>
      <c r="L53" s="246">
        <v>119.74209999999999</v>
      </c>
      <c r="AB53"/>
    </row>
    <row r="54" spans="2:28">
      <c r="B54" s="102" t="s">
        <v>1115</v>
      </c>
      <c r="C54" s="175" t="s">
        <v>1119</v>
      </c>
      <c r="D54" s="129"/>
      <c r="E54" s="129"/>
      <c r="F54" s="129"/>
      <c r="G54" s="183" t="s">
        <v>363</v>
      </c>
      <c r="H54" s="183">
        <v>2.54</v>
      </c>
      <c r="J54" s="246">
        <v>119.7492</v>
      </c>
      <c r="K54" s="246">
        <v>119.75749999999999</v>
      </c>
      <c r="L54" s="246">
        <v>119.7548</v>
      </c>
      <c r="AB54"/>
    </row>
    <row r="55" spans="2:28">
      <c r="B55" s="102" t="s">
        <v>1121</v>
      </c>
      <c r="C55" s="175" t="s">
        <v>1125</v>
      </c>
      <c r="D55" s="129"/>
      <c r="E55" s="129"/>
      <c r="F55" s="129"/>
      <c r="G55" s="183" t="s">
        <v>363</v>
      </c>
      <c r="H55" s="183">
        <v>2.54</v>
      </c>
      <c r="J55" s="246">
        <v>119.74639999999999</v>
      </c>
      <c r="K55" s="246">
        <v>119.7539</v>
      </c>
      <c r="L55" s="246">
        <v>119.7465</v>
      </c>
      <c r="AB55"/>
    </row>
    <row r="56" spans="2:28">
      <c r="B56" s="102" t="s">
        <v>1127</v>
      </c>
      <c r="C56" s="175" t="s">
        <v>1131</v>
      </c>
      <c r="D56" s="129"/>
      <c r="E56" s="129"/>
      <c r="F56" s="129"/>
      <c r="G56" s="183" t="s">
        <v>363</v>
      </c>
      <c r="H56" s="183">
        <v>2.54</v>
      </c>
      <c r="J56" s="246">
        <v>119.7467</v>
      </c>
      <c r="K56" s="246">
        <v>119.7527</v>
      </c>
      <c r="L56" s="246">
        <v>119.74630000000001</v>
      </c>
      <c r="AB56"/>
    </row>
    <row r="57" spans="2:28">
      <c r="B57" s="102" t="s">
        <v>1133</v>
      </c>
      <c r="C57" s="175" t="s">
        <v>1137</v>
      </c>
      <c r="D57" s="129"/>
      <c r="E57" s="129"/>
      <c r="F57" s="129"/>
      <c r="G57" s="183" t="s">
        <v>363</v>
      </c>
      <c r="H57" s="183">
        <v>2.54</v>
      </c>
      <c r="J57" s="246">
        <v>119.7548</v>
      </c>
      <c r="K57" s="246">
        <v>119.7467</v>
      </c>
      <c r="L57" s="246">
        <v>119.7411</v>
      </c>
      <c r="AB57"/>
    </row>
    <row r="58" spans="2:28">
      <c r="B58" s="102" t="s">
        <v>1139</v>
      </c>
      <c r="C58" s="175" t="s">
        <v>1143</v>
      </c>
      <c r="D58" s="129"/>
      <c r="E58" s="129"/>
      <c r="F58" s="129"/>
      <c r="G58" s="183" t="s">
        <v>363</v>
      </c>
      <c r="H58" s="183">
        <v>2.54</v>
      </c>
      <c r="J58" s="246">
        <v>119.7593</v>
      </c>
      <c r="K58" s="246">
        <v>119.747</v>
      </c>
      <c r="L58" s="246">
        <v>119.7556</v>
      </c>
      <c r="AB58"/>
    </row>
    <row r="59" spans="2:28">
      <c r="B59" s="102" t="s">
        <v>1145</v>
      </c>
      <c r="C59" s="175" t="s">
        <v>1149</v>
      </c>
      <c r="D59" s="129"/>
      <c r="E59" s="129"/>
      <c r="F59" s="129"/>
      <c r="G59" s="183" t="s">
        <v>363</v>
      </c>
      <c r="H59" s="183">
        <v>2.54</v>
      </c>
      <c r="J59" s="246">
        <v>119.75360000000001</v>
      </c>
      <c r="K59" s="246">
        <v>119.7574</v>
      </c>
      <c r="L59" s="246">
        <v>119.7423</v>
      </c>
      <c r="AB59"/>
    </row>
    <row r="60" spans="2:28">
      <c r="B60" s="102" t="s">
        <v>1151</v>
      </c>
      <c r="C60" s="175" t="s">
        <v>1155</v>
      </c>
      <c r="D60" s="129"/>
      <c r="E60" s="129"/>
      <c r="F60" s="129"/>
      <c r="G60" s="183" t="s">
        <v>363</v>
      </c>
      <c r="H60" s="183">
        <v>2.54</v>
      </c>
      <c r="J60" s="246">
        <v>119.752</v>
      </c>
      <c r="K60" s="246">
        <v>119.7491</v>
      </c>
      <c r="L60" s="246">
        <v>119.7567</v>
      </c>
      <c r="AB60"/>
    </row>
    <row r="61" spans="2:28">
      <c r="B61" s="102" t="s">
        <v>1157</v>
      </c>
      <c r="C61" s="175" t="s">
        <v>1161</v>
      </c>
      <c r="D61" s="129"/>
      <c r="E61" s="129"/>
      <c r="F61" s="129"/>
      <c r="G61" s="183" t="s">
        <v>363</v>
      </c>
      <c r="H61" s="183">
        <v>2.54</v>
      </c>
      <c r="J61" s="246">
        <v>119.7516</v>
      </c>
      <c r="K61" s="246">
        <v>119.7448</v>
      </c>
      <c r="L61" s="246">
        <v>119.7448</v>
      </c>
      <c r="AB61"/>
    </row>
    <row r="62" spans="2:28">
      <c r="B62" s="414"/>
      <c r="C62" s="415"/>
      <c r="D62" s="416"/>
      <c r="E62" s="416"/>
      <c r="F62" s="416"/>
      <c r="G62" s="417"/>
      <c r="H62" s="417"/>
      <c r="J62" s="418"/>
      <c r="K62" s="418"/>
      <c r="L62" s="418"/>
      <c r="AB62"/>
    </row>
    <row r="63" spans="2:28">
      <c r="B63" s="414"/>
      <c r="C63" s="415"/>
      <c r="D63" s="416"/>
      <c r="E63" s="416"/>
      <c r="F63" s="416"/>
      <c r="G63" s="417"/>
      <c r="H63" s="417"/>
      <c r="J63" s="418"/>
      <c r="K63" s="418"/>
      <c r="L63" s="418"/>
      <c r="M63" s="289" t="s">
        <v>8655</v>
      </c>
      <c r="N63" s="408">
        <f>MAX(M67:O74)</f>
        <v>3.7999999999982492E-3</v>
      </c>
      <c r="O63" s="289" t="s">
        <v>8656</v>
      </c>
      <c r="AB63"/>
    </row>
    <row r="64" spans="2:28">
      <c r="M64" s="289" t="s">
        <v>8651</v>
      </c>
      <c r="N64" s="406">
        <f>+E67</f>
        <v>5.0799999999999998E-2</v>
      </c>
      <c r="O64" s="407" t="str">
        <f>IF(N63&gt;N64,"Wrong","OK")</f>
        <v>OK</v>
      </c>
      <c r="AA64" s="45"/>
      <c r="AB64"/>
    </row>
    <row r="65" spans="2:28">
      <c r="J65" s="51" t="s">
        <v>8645</v>
      </c>
      <c r="K65" s="214"/>
      <c r="L65" s="226"/>
      <c r="M65" s="290" t="s">
        <v>8659</v>
      </c>
      <c r="N65" s="409"/>
      <c r="O65" s="410"/>
      <c r="AA65" s="45"/>
      <c r="AB65"/>
    </row>
    <row r="66" spans="2:28">
      <c r="J66" s="67" t="s">
        <v>8646</v>
      </c>
      <c r="K66" s="8" t="s">
        <v>8647</v>
      </c>
      <c r="L66" s="226" t="s">
        <v>8648</v>
      </c>
      <c r="M66" s="411" t="s">
        <v>8646</v>
      </c>
      <c r="N66" s="412" t="s">
        <v>8647</v>
      </c>
      <c r="O66" s="413" t="s">
        <v>8648</v>
      </c>
      <c r="AA66" s="45"/>
      <c r="AB66"/>
    </row>
    <row r="67" spans="2:28">
      <c r="B67" s="102" t="s">
        <v>1218</v>
      </c>
      <c r="C67" s="175" t="s">
        <v>1222</v>
      </c>
      <c r="D67" s="177" t="s">
        <v>1223</v>
      </c>
      <c r="E67" s="177">
        <v>5.0799999999999998E-2</v>
      </c>
      <c r="F67" s="185">
        <v>100</v>
      </c>
      <c r="G67" s="183" t="s">
        <v>1168</v>
      </c>
      <c r="H67" s="183">
        <v>2.54</v>
      </c>
      <c r="J67" s="246">
        <v>116.75069999999999</v>
      </c>
      <c r="K67" s="246">
        <v>116.75449999999999</v>
      </c>
      <c r="L67" s="246">
        <v>116.7543</v>
      </c>
      <c r="M67" s="293">
        <f>ABS(J67-J68)</f>
        <v>3.2999999999958618E-3</v>
      </c>
      <c r="N67" s="293">
        <f>ABS(K67-K68)</f>
        <v>2.2000000000019782E-3</v>
      </c>
      <c r="O67" s="293">
        <f>ABS(L67-L68)</f>
        <v>1.8000000000029104E-3</v>
      </c>
      <c r="Q67" s="51" t="str">
        <f>+G67</f>
        <v>M17</v>
      </c>
      <c r="R67" s="270"/>
      <c r="S67" s="229"/>
      <c r="AB67"/>
    </row>
    <row r="68" spans="2:28">
      <c r="B68" s="102" t="s">
        <v>1246</v>
      </c>
      <c r="C68" s="175" t="s">
        <v>1250</v>
      </c>
      <c r="D68" s="177" t="s">
        <v>1223</v>
      </c>
      <c r="E68" s="177">
        <v>5.0799999999999998E-2</v>
      </c>
      <c r="F68" s="185">
        <v>100</v>
      </c>
      <c r="G68" s="183" t="s">
        <v>1168</v>
      </c>
      <c r="H68" s="183">
        <v>2.54</v>
      </c>
      <c r="J68" s="246">
        <v>116.7474</v>
      </c>
      <c r="K68" s="246">
        <v>116.7567</v>
      </c>
      <c r="L68" s="246">
        <v>116.7525</v>
      </c>
      <c r="M68" s="294"/>
      <c r="N68" s="294"/>
      <c r="O68" s="294"/>
      <c r="Q68" s="227" t="s">
        <v>8649</v>
      </c>
      <c r="R68" s="228">
        <f>MAX(J67:L110)</f>
        <v>116.76179999999999</v>
      </c>
      <c r="S68" s="49"/>
      <c r="AB68"/>
    </row>
    <row r="69" spans="2:28">
      <c r="B69" s="102" t="s">
        <v>1225</v>
      </c>
      <c r="C69" s="175" t="s">
        <v>1229</v>
      </c>
      <c r="D69" s="177" t="s">
        <v>1230</v>
      </c>
      <c r="E69" s="177">
        <v>5.0799999999999998E-2</v>
      </c>
      <c r="F69" s="185">
        <v>100</v>
      </c>
      <c r="G69" s="183" t="s">
        <v>1168</v>
      </c>
      <c r="H69" s="183">
        <v>2.54</v>
      </c>
      <c r="J69" s="246">
        <v>116.7419</v>
      </c>
      <c r="K69" s="246">
        <v>116.74930000000001</v>
      </c>
      <c r="L69" s="246">
        <v>116.74160000000001</v>
      </c>
      <c r="M69" s="293">
        <f>ABS(J69-J70)</f>
        <v>3.9999999999906777E-4</v>
      </c>
      <c r="N69" s="293">
        <f>ABS(K69-K70)</f>
        <v>3.7999999999982492E-3</v>
      </c>
      <c r="O69" s="293">
        <f>ABS(L69-L70)</f>
        <v>2.0999999999986585E-3</v>
      </c>
      <c r="Q69" s="227" t="s">
        <v>8650</v>
      </c>
      <c r="R69" s="228">
        <f>MIN(J67:L110)</f>
        <v>116.7321</v>
      </c>
      <c r="S69" s="45" t="s">
        <v>8651</v>
      </c>
      <c r="AB69"/>
    </row>
    <row r="70" spans="2:28">
      <c r="B70" s="102" t="s">
        <v>1252</v>
      </c>
      <c r="C70" s="175" t="s">
        <v>1256</v>
      </c>
      <c r="D70" s="177" t="s">
        <v>1230</v>
      </c>
      <c r="E70" s="177">
        <v>5.0799999999999998E-2</v>
      </c>
      <c r="F70" s="185">
        <v>100</v>
      </c>
      <c r="G70" s="183" t="s">
        <v>1168</v>
      </c>
      <c r="H70" s="183">
        <v>2.54</v>
      </c>
      <c r="J70" s="246">
        <v>116.7423</v>
      </c>
      <c r="K70" s="246">
        <v>116.74550000000001</v>
      </c>
      <c r="L70" s="246">
        <v>116.7437</v>
      </c>
      <c r="M70" s="294"/>
      <c r="N70" s="294"/>
      <c r="O70" s="294"/>
      <c r="Q70" s="227" t="s">
        <v>8652</v>
      </c>
      <c r="R70" s="228">
        <f>R68-R69</f>
        <v>2.9699999999991178E-2</v>
      </c>
      <c r="S70" s="49">
        <f>+H67</f>
        <v>2.54</v>
      </c>
      <c r="AB70"/>
    </row>
    <row r="71" spans="2:28">
      <c r="B71" s="102" t="s">
        <v>1232</v>
      </c>
      <c r="C71" s="175" t="s">
        <v>1236</v>
      </c>
      <c r="D71" s="177" t="s">
        <v>1237</v>
      </c>
      <c r="E71" s="177">
        <v>5.0799999999999998E-2</v>
      </c>
      <c r="F71" s="185">
        <v>100</v>
      </c>
      <c r="G71" s="183" t="s">
        <v>1168</v>
      </c>
      <c r="H71" s="183">
        <v>2.54</v>
      </c>
      <c r="J71" s="246">
        <v>116.74639999999999</v>
      </c>
      <c r="K71" s="246">
        <v>116.7555</v>
      </c>
      <c r="L71" s="246">
        <v>116.7557</v>
      </c>
      <c r="M71" s="293">
        <f>ABS(J71-J72)</f>
        <v>1.5999999999962711E-3</v>
      </c>
      <c r="N71" s="293">
        <f>ABS(K71-K72)</f>
        <v>1.4000000000038426E-3</v>
      </c>
      <c r="O71" s="293">
        <f>ABS(L71-L72)</f>
        <v>1.6999999999995907E-3</v>
      </c>
      <c r="Q71" s="45"/>
      <c r="R71" s="45"/>
      <c r="S71" s="50" t="str">
        <f>IF(R70&gt;S70,"Wrong","OK")</f>
        <v>OK</v>
      </c>
      <c r="AB71"/>
    </row>
    <row r="72" spans="2:28">
      <c r="B72" s="102" t="s">
        <v>1258</v>
      </c>
      <c r="C72" s="175" t="s">
        <v>1262</v>
      </c>
      <c r="D72" s="177" t="s">
        <v>1237</v>
      </c>
      <c r="E72" s="177">
        <v>5.0799999999999998E-2</v>
      </c>
      <c r="F72" s="185">
        <v>100</v>
      </c>
      <c r="G72" s="183" t="s">
        <v>1168</v>
      </c>
      <c r="H72" s="183">
        <v>2.54</v>
      </c>
      <c r="J72" s="246">
        <v>116.7448</v>
      </c>
      <c r="K72" s="246">
        <v>116.75409999999999</v>
      </c>
      <c r="L72" s="246">
        <v>116.7574</v>
      </c>
      <c r="M72" s="294"/>
      <c r="N72" s="294"/>
      <c r="O72" s="294"/>
      <c r="Q72" s="45"/>
      <c r="R72" s="45"/>
      <c r="S72" s="45"/>
      <c r="AB72"/>
    </row>
    <row r="73" spans="2:28">
      <c r="B73" s="102" t="s">
        <v>1239</v>
      </c>
      <c r="C73" s="175" t="s">
        <v>1243</v>
      </c>
      <c r="D73" s="177" t="s">
        <v>1244</v>
      </c>
      <c r="E73" s="177">
        <v>5.0799999999999998E-2</v>
      </c>
      <c r="F73" s="185">
        <v>100</v>
      </c>
      <c r="G73" s="183" t="s">
        <v>1168</v>
      </c>
      <c r="H73" s="183">
        <v>2.54</v>
      </c>
      <c r="J73" s="246">
        <v>116.754</v>
      </c>
      <c r="K73" s="246">
        <v>116.7483</v>
      </c>
      <c r="L73" s="246">
        <v>116.75790000000001</v>
      </c>
      <c r="M73" s="293">
        <f>ABS(J73-J74)</f>
        <v>1.9999999999242846E-4</v>
      </c>
      <c r="N73" s="293">
        <f>ABS(K73-K74)</f>
        <v>1.5999999999962711E-3</v>
      </c>
      <c r="O73" s="293">
        <f>ABS(L73-L74)</f>
        <v>4.0000000001327862E-4</v>
      </c>
      <c r="AB73"/>
    </row>
    <row r="74" spans="2:28">
      <c r="B74" s="102" t="s">
        <v>1264</v>
      </c>
      <c r="C74" s="175" t="s">
        <v>1268</v>
      </c>
      <c r="D74" s="177" t="s">
        <v>1244</v>
      </c>
      <c r="E74" s="177">
        <v>5.0799999999999998E-2</v>
      </c>
      <c r="F74" s="185">
        <v>100</v>
      </c>
      <c r="G74" s="183" t="s">
        <v>1168</v>
      </c>
      <c r="H74" s="183">
        <v>2.54</v>
      </c>
      <c r="J74" s="246">
        <v>116.7542</v>
      </c>
      <c r="K74" s="246">
        <v>116.7467</v>
      </c>
      <c r="L74" s="246">
        <v>116.75749999999999</v>
      </c>
      <c r="M74" s="294"/>
      <c r="N74" s="294"/>
      <c r="O74" s="294"/>
      <c r="AB74"/>
    </row>
    <row r="75" spans="2:28">
      <c r="B75" s="102" t="s">
        <v>1163</v>
      </c>
      <c r="C75" s="175" t="s">
        <v>1167</v>
      </c>
      <c r="D75" s="129"/>
      <c r="E75" s="129"/>
      <c r="F75" s="129"/>
      <c r="G75" s="183" t="s">
        <v>1168</v>
      </c>
      <c r="H75" s="183">
        <v>2.54</v>
      </c>
      <c r="J75" s="246">
        <v>116.7552</v>
      </c>
      <c r="K75" s="246">
        <v>116.7508</v>
      </c>
      <c r="L75" s="246">
        <v>116.7371</v>
      </c>
      <c r="AB75"/>
    </row>
    <row r="76" spans="2:28">
      <c r="B76" s="102" t="s">
        <v>1170</v>
      </c>
      <c r="C76" s="175" t="s">
        <v>1174</v>
      </c>
      <c r="D76" s="129"/>
      <c r="E76" s="129"/>
      <c r="F76" s="129"/>
      <c r="G76" s="183" t="s">
        <v>1168</v>
      </c>
      <c r="H76" s="183">
        <v>2.54</v>
      </c>
      <c r="J76" s="246">
        <v>116.7499</v>
      </c>
      <c r="K76" s="246">
        <v>116.7542</v>
      </c>
      <c r="L76" s="246">
        <v>116.7529</v>
      </c>
      <c r="AB76"/>
    </row>
    <row r="77" spans="2:28">
      <c r="B77" s="102" t="s">
        <v>1176</v>
      </c>
      <c r="C77" s="175" t="s">
        <v>1180</v>
      </c>
      <c r="D77" s="129"/>
      <c r="E77" s="129"/>
      <c r="F77" s="129"/>
      <c r="G77" s="183" t="s">
        <v>1168</v>
      </c>
      <c r="H77" s="183">
        <v>2.54</v>
      </c>
      <c r="J77" s="246">
        <v>116.7543</v>
      </c>
      <c r="K77" s="246">
        <v>116.7462</v>
      </c>
      <c r="L77" s="246">
        <v>116.7567</v>
      </c>
      <c r="AB77"/>
    </row>
    <row r="78" spans="2:28">
      <c r="B78" s="102" t="s">
        <v>1182</v>
      </c>
      <c r="C78" s="175" t="s">
        <v>1186</v>
      </c>
      <c r="D78" s="129"/>
      <c r="E78" s="129"/>
      <c r="F78" s="129"/>
      <c r="G78" s="183" t="s">
        <v>1168</v>
      </c>
      <c r="H78" s="183">
        <v>2.54</v>
      </c>
      <c r="J78" s="246">
        <v>116.7441</v>
      </c>
      <c r="K78" s="246">
        <v>116.7435</v>
      </c>
      <c r="L78" s="246">
        <v>116.7499</v>
      </c>
      <c r="AB78"/>
    </row>
    <row r="79" spans="2:28">
      <c r="B79" s="102" t="s">
        <v>1188</v>
      </c>
      <c r="C79" s="175" t="s">
        <v>1192</v>
      </c>
      <c r="D79" s="129"/>
      <c r="E79" s="129"/>
      <c r="F79" s="129"/>
      <c r="G79" s="183" t="s">
        <v>1168</v>
      </c>
      <c r="H79" s="183">
        <v>2.54</v>
      </c>
      <c r="J79" s="246">
        <v>116.7512</v>
      </c>
      <c r="K79" s="246">
        <v>116.7531</v>
      </c>
      <c r="L79" s="246">
        <v>116.75790000000001</v>
      </c>
      <c r="AB79"/>
    </row>
    <row r="80" spans="2:28">
      <c r="B80" s="102" t="s">
        <v>1194</v>
      </c>
      <c r="C80" s="175" t="s">
        <v>1198</v>
      </c>
      <c r="D80" s="129"/>
      <c r="E80" s="129"/>
      <c r="F80" s="129"/>
      <c r="G80" s="183" t="s">
        <v>1168</v>
      </c>
      <c r="H80" s="183">
        <v>2.54</v>
      </c>
      <c r="J80" s="246">
        <v>116.7574</v>
      </c>
      <c r="K80" s="246">
        <v>116.7525</v>
      </c>
      <c r="L80" s="246">
        <v>116.74850000000001</v>
      </c>
      <c r="AB80"/>
    </row>
    <row r="81" spans="2:28">
      <c r="B81" s="102" t="s">
        <v>1200</v>
      </c>
      <c r="C81" s="175" t="s">
        <v>1204</v>
      </c>
      <c r="D81" s="129"/>
      <c r="E81" s="129"/>
      <c r="F81" s="129"/>
      <c r="G81" s="183" t="s">
        <v>1168</v>
      </c>
      <c r="H81" s="183">
        <v>2.54</v>
      </c>
      <c r="J81" s="246">
        <v>116.7471</v>
      </c>
      <c r="K81" s="246">
        <v>116.7427</v>
      </c>
      <c r="L81" s="246">
        <v>116.7456</v>
      </c>
      <c r="AB81"/>
    </row>
    <row r="82" spans="2:28">
      <c r="B82" s="102" t="s">
        <v>1206</v>
      </c>
      <c r="C82" s="175" t="s">
        <v>1210</v>
      </c>
      <c r="D82" s="129"/>
      <c r="E82" s="129"/>
      <c r="F82" s="129"/>
      <c r="G82" s="183" t="s">
        <v>1168</v>
      </c>
      <c r="H82" s="183">
        <v>2.54</v>
      </c>
      <c r="J82" s="246">
        <v>116.7321</v>
      </c>
      <c r="K82" s="246">
        <v>116.746</v>
      </c>
      <c r="L82" s="246">
        <v>116.7593</v>
      </c>
      <c r="AB82"/>
    </row>
    <row r="83" spans="2:28">
      <c r="B83" s="102" t="s">
        <v>1212</v>
      </c>
      <c r="C83" s="175" t="s">
        <v>1216</v>
      </c>
      <c r="D83" s="129"/>
      <c r="E83" s="129"/>
      <c r="F83" s="129"/>
      <c r="G83" s="183" t="s">
        <v>1168</v>
      </c>
      <c r="H83" s="183">
        <v>2.54</v>
      </c>
      <c r="J83" s="246">
        <v>116.7405</v>
      </c>
      <c r="K83" s="246">
        <v>116.7488</v>
      </c>
      <c r="L83" s="246">
        <v>116.74290000000001</v>
      </c>
      <c r="AB83"/>
    </row>
    <row r="84" spans="2:28">
      <c r="B84" s="102" t="s">
        <v>1270</v>
      </c>
      <c r="C84" s="175" t="s">
        <v>1274</v>
      </c>
      <c r="D84" s="177"/>
      <c r="E84" s="177"/>
      <c r="F84" s="185"/>
      <c r="G84" s="183" t="s">
        <v>1168</v>
      </c>
      <c r="H84" s="183">
        <v>2.54</v>
      </c>
      <c r="J84" s="246">
        <v>116.7452</v>
      </c>
      <c r="K84" s="246">
        <v>116.7559</v>
      </c>
      <c r="L84" s="246">
        <v>116.75109999999999</v>
      </c>
      <c r="AB84"/>
    </row>
    <row r="85" spans="2:28">
      <c r="B85" s="102" t="s">
        <v>1276</v>
      </c>
      <c r="C85" s="175" t="s">
        <v>1280</v>
      </c>
      <c r="D85" s="177"/>
      <c r="E85" s="177"/>
      <c r="F85" s="185"/>
      <c r="G85" s="183" t="s">
        <v>1168</v>
      </c>
      <c r="H85" s="183">
        <v>2.54</v>
      </c>
      <c r="J85" s="246">
        <v>116.7581</v>
      </c>
      <c r="K85" s="246">
        <v>116.7546</v>
      </c>
      <c r="L85" s="246">
        <v>116.751</v>
      </c>
      <c r="AB85"/>
    </row>
    <row r="86" spans="2:28">
      <c r="B86" s="102" t="s">
        <v>1282</v>
      </c>
      <c r="C86" s="175" t="s">
        <v>1286</v>
      </c>
      <c r="D86" s="177"/>
      <c r="E86" s="177"/>
      <c r="F86" s="185"/>
      <c r="G86" s="183" t="s">
        <v>1168</v>
      </c>
      <c r="H86" s="183">
        <v>2.54</v>
      </c>
      <c r="J86" s="246">
        <v>116.76179999999999</v>
      </c>
      <c r="K86" s="246">
        <v>116.74420000000001</v>
      </c>
      <c r="L86" s="246">
        <v>116.75749999999999</v>
      </c>
      <c r="AB86"/>
    </row>
    <row r="87" spans="2:28">
      <c r="B87" s="102" t="s">
        <v>1288</v>
      </c>
      <c r="C87" s="175" t="s">
        <v>1292</v>
      </c>
      <c r="D87" s="177"/>
      <c r="E87" s="177"/>
      <c r="F87" s="185"/>
      <c r="G87" s="183" t="s">
        <v>1168</v>
      </c>
      <c r="H87" s="183">
        <v>2.54</v>
      </c>
      <c r="J87" s="246">
        <v>116.7407</v>
      </c>
      <c r="K87" s="246">
        <v>116.7473</v>
      </c>
      <c r="L87" s="246">
        <v>116.74509999999999</v>
      </c>
      <c r="AB87"/>
    </row>
    <row r="88" spans="2:28">
      <c r="B88" s="102" t="s">
        <v>1356</v>
      </c>
      <c r="C88" s="175" t="s">
        <v>1360</v>
      </c>
      <c r="D88" s="129"/>
      <c r="E88" s="129"/>
      <c r="F88" s="129"/>
      <c r="G88" s="183" t="s">
        <v>1168</v>
      </c>
      <c r="H88" s="183">
        <v>2.54</v>
      </c>
      <c r="J88" s="246">
        <v>116.7444</v>
      </c>
      <c r="K88" s="246">
        <v>116.75620000000001</v>
      </c>
      <c r="L88" s="246">
        <v>116.7402</v>
      </c>
      <c r="AB88"/>
    </row>
    <row r="89" spans="2:28">
      <c r="B89" s="102" t="s">
        <v>1362</v>
      </c>
      <c r="C89" s="175" t="s">
        <v>1366</v>
      </c>
      <c r="D89" s="129"/>
      <c r="E89" s="129"/>
      <c r="F89" s="129"/>
      <c r="G89" s="183" t="s">
        <v>1168</v>
      </c>
      <c r="H89" s="183">
        <v>2.54</v>
      </c>
      <c r="J89" s="246">
        <v>116.74079999999999</v>
      </c>
      <c r="K89" s="246">
        <v>116.75230000000001</v>
      </c>
      <c r="L89" s="246">
        <v>116.74760000000001</v>
      </c>
      <c r="AB89"/>
    </row>
    <row r="90" spans="2:28">
      <c r="B90" s="102" t="s">
        <v>1368</v>
      </c>
      <c r="C90" s="175" t="s">
        <v>1372</v>
      </c>
      <c r="D90" s="129"/>
      <c r="E90" s="129"/>
      <c r="F90" s="129"/>
      <c r="G90" s="183" t="s">
        <v>1168</v>
      </c>
      <c r="H90" s="183">
        <v>2.54</v>
      </c>
      <c r="J90" s="246">
        <v>116.74979999999999</v>
      </c>
      <c r="K90" s="246">
        <v>116.7586</v>
      </c>
      <c r="L90" s="246">
        <v>116.7486</v>
      </c>
      <c r="AB90"/>
    </row>
    <row r="91" spans="2:28">
      <c r="B91" s="102" t="s">
        <v>1374</v>
      </c>
      <c r="C91" s="175" t="s">
        <v>1378</v>
      </c>
      <c r="D91" s="129"/>
      <c r="E91" s="129"/>
      <c r="F91" s="129"/>
      <c r="G91" s="183" t="s">
        <v>1168</v>
      </c>
      <c r="H91" s="183">
        <v>2.54</v>
      </c>
      <c r="J91" s="246">
        <v>116.75539999999999</v>
      </c>
      <c r="K91" s="246">
        <v>116.75660000000001</v>
      </c>
      <c r="L91" s="246">
        <v>116.7461</v>
      </c>
      <c r="AB91"/>
    </row>
    <row r="92" spans="2:28">
      <c r="B92" s="102" t="s">
        <v>1380</v>
      </c>
      <c r="C92" s="175" t="s">
        <v>1384</v>
      </c>
      <c r="D92" s="129"/>
      <c r="E92" s="129"/>
      <c r="F92" s="129"/>
      <c r="G92" s="183" t="s">
        <v>1168</v>
      </c>
      <c r="H92" s="183">
        <v>2.54</v>
      </c>
      <c r="J92" s="246">
        <v>116.73820000000001</v>
      </c>
      <c r="K92" s="246">
        <v>116.7478</v>
      </c>
      <c r="L92" s="246">
        <v>116.7486</v>
      </c>
      <c r="AB92"/>
    </row>
    <row r="93" spans="2:28">
      <c r="B93" s="102" t="s">
        <v>1386</v>
      </c>
      <c r="C93" s="175" t="s">
        <v>1390</v>
      </c>
      <c r="D93" s="129"/>
      <c r="E93" s="129"/>
      <c r="F93" s="129"/>
      <c r="G93" s="183" t="s">
        <v>1168</v>
      </c>
      <c r="H93" s="183">
        <v>2.54</v>
      </c>
      <c r="J93" s="246">
        <v>116.74339999999999</v>
      </c>
      <c r="K93" s="246">
        <v>116.7437</v>
      </c>
      <c r="L93" s="246">
        <v>116.74039999999999</v>
      </c>
      <c r="AB93"/>
    </row>
    <row r="94" spans="2:28">
      <c r="B94" s="102" t="s">
        <v>1392</v>
      </c>
      <c r="C94" s="175" t="s">
        <v>1396</v>
      </c>
      <c r="D94" s="129"/>
      <c r="E94" s="129"/>
      <c r="F94" s="129"/>
      <c r="G94" s="183" t="s">
        <v>1168</v>
      </c>
      <c r="H94" s="183">
        <v>2.54</v>
      </c>
      <c r="J94" s="246">
        <v>116.74979999999999</v>
      </c>
      <c r="K94" s="246">
        <v>116.7475</v>
      </c>
      <c r="L94" s="246">
        <v>116.7561</v>
      </c>
      <c r="AB94"/>
    </row>
    <row r="95" spans="2:28">
      <c r="B95" s="102" t="s">
        <v>1398</v>
      </c>
      <c r="C95" s="175" t="s">
        <v>1402</v>
      </c>
      <c r="D95" s="129"/>
      <c r="E95" s="129"/>
      <c r="F95" s="129"/>
      <c r="G95" s="183" t="s">
        <v>1168</v>
      </c>
      <c r="H95" s="183">
        <v>2.54</v>
      </c>
      <c r="J95" s="246">
        <v>116.74469999999999</v>
      </c>
      <c r="K95" s="246">
        <v>116.7529</v>
      </c>
      <c r="L95" s="246">
        <v>116.7552</v>
      </c>
      <c r="AB95"/>
    </row>
    <row r="96" spans="2:28">
      <c r="B96" s="102" t="s">
        <v>1404</v>
      </c>
      <c r="C96" s="175" t="s">
        <v>1408</v>
      </c>
      <c r="D96" s="129"/>
      <c r="E96" s="129"/>
      <c r="F96" s="129"/>
      <c r="G96" s="183" t="s">
        <v>1168</v>
      </c>
      <c r="H96" s="183">
        <v>2.54</v>
      </c>
      <c r="J96" s="246">
        <v>116.7561</v>
      </c>
      <c r="K96" s="246">
        <v>116.756</v>
      </c>
      <c r="L96" s="246">
        <v>116.7453</v>
      </c>
      <c r="AB96"/>
    </row>
    <row r="97" spans="2:28">
      <c r="B97" s="102" t="s">
        <v>1410</v>
      </c>
      <c r="C97" s="175" t="s">
        <v>1414</v>
      </c>
      <c r="D97" s="129"/>
      <c r="E97" s="129"/>
      <c r="F97" s="129"/>
      <c r="G97" s="183" t="s">
        <v>1168</v>
      </c>
      <c r="H97" s="183">
        <v>2.54</v>
      </c>
      <c r="J97" s="246">
        <v>116.749</v>
      </c>
      <c r="K97" s="246">
        <v>116.7486</v>
      </c>
      <c r="L97" s="246">
        <v>116.7503</v>
      </c>
      <c r="AB97"/>
    </row>
    <row r="98" spans="2:28">
      <c r="B98" s="102" t="s">
        <v>1416</v>
      </c>
      <c r="C98" s="175" t="s">
        <v>1420</v>
      </c>
      <c r="D98" s="129"/>
      <c r="E98" s="129"/>
      <c r="F98" s="129"/>
      <c r="G98" s="183" t="s">
        <v>1168</v>
      </c>
      <c r="H98" s="183">
        <v>2.54</v>
      </c>
      <c r="J98" s="246">
        <v>116.7457</v>
      </c>
      <c r="K98" s="246">
        <v>116.7419</v>
      </c>
      <c r="L98" s="246">
        <v>116.7585</v>
      </c>
      <c r="AB98"/>
    </row>
    <row r="99" spans="2:28">
      <c r="B99" s="102" t="s">
        <v>1422</v>
      </c>
      <c r="C99" s="175" t="s">
        <v>1426</v>
      </c>
      <c r="D99" s="129"/>
      <c r="E99" s="129"/>
      <c r="F99" s="129"/>
      <c r="G99" s="183" t="s">
        <v>1168</v>
      </c>
      <c r="H99" s="183">
        <v>2.54</v>
      </c>
      <c r="J99" s="246">
        <v>116.7479</v>
      </c>
      <c r="K99" s="246">
        <v>116.7557</v>
      </c>
      <c r="L99" s="246">
        <v>116.749</v>
      </c>
      <c r="AB99"/>
    </row>
    <row r="100" spans="2:28">
      <c r="B100" s="102" t="s">
        <v>1428</v>
      </c>
      <c r="C100" s="175" t="s">
        <v>1432</v>
      </c>
      <c r="D100" s="129"/>
      <c r="E100" s="129"/>
      <c r="F100" s="129"/>
      <c r="G100" s="183" t="s">
        <v>1168</v>
      </c>
      <c r="H100" s="183">
        <v>2.54</v>
      </c>
      <c r="J100" s="246">
        <v>116.7527</v>
      </c>
      <c r="K100" s="246">
        <v>116.7568</v>
      </c>
      <c r="L100" s="246">
        <v>116.7561</v>
      </c>
      <c r="AB100"/>
    </row>
    <row r="101" spans="2:28">
      <c r="B101" s="102" t="s">
        <v>1434</v>
      </c>
      <c r="C101" s="175" t="s">
        <v>1438</v>
      </c>
      <c r="D101" s="129"/>
      <c r="E101" s="129"/>
      <c r="F101" s="129"/>
      <c r="G101" s="183" t="s">
        <v>1168</v>
      </c>
      <c r="H101" s="183">
        <v>2.54</v>
      </c>
      <c r="J101" s="246">
        <v>116.7483</v>
      </c>
      <c r="K101" s="246">
        <v>116.7542</v>
      </c>
      <c r="L101" s="246">
        <v>116.7548</v>
      </c>
      <c r="AB101"/>
    </row>
    <row r="102" spans="2:28">
      <c r="B102" s="102" t="s">
        <v>1440</v>
      </c>
      <c r="C102" s="175" t="s">
        <v>1444</v>
      </c>
      <c r="D102" s="129"/>
      <c r="E102" s="129"/>
      <c r="F102" s="129"/>
      <c r="G102" s="183" t="s">
        <v>1168</v>
      </c>
      <c r="H102" s="183">
        <v>2.54</v>
      </c>
      <c r="J102" s="246">
        <v>116.7548</v>
      </c>
      <c r="K102" s="246">
        <v>116.7443</v>
      </c>
      <c r="L102" s="246">
        <v>116.7428</v>
      </c>
      <c r="AB102"/>
    </row>
    <row r="103" spans="2:28">
      <c r="B103" s="102" t="s">
        <v>1446</v>
      </c>
      <c r="C103" s="175" t="s">
        <v>1450</v>
      </c>
      <c r="D103" s="129"/>
      <c r="E103" s="129"/>
      <c r="F103" s="129"/>
      <c r="G103" s="183" t="s">
        <v>1168</v>
      </c>
      <c r="H103" s="183">
        <v>2.54</v>
      </c>
      <c r="J103" s="246">
        <v>116.752</v>
      </c>
      <c r="K103" s="246">
        <v>116.7444</v>
      </c>
      <c r="L103" s="246">
        <v>116.746</v>
      </c>
      <c r="AB103"/>
    </row>
    <row r="104" spans="2:28">
      <c r="B104" s="102" t="s">
        <v>1452</v>
      </c>
      <c r="C104" s="175" t="s">
        <v>1456</v>
      </c>
      <c r="D104" s="129"/>
      <c r="E104" s="129"/>
      <c r="F104" s="129"/>
      <c r="G104" s="183" t="s">
        <v>1168</v>
      </c>
      <c r="H104" s="183">
        <v>2.54</v>
      </c>
      <c r="J104" s="246">
        <v>116.7504</v>
      </c>
      <c r="K104" s="246">
        <v>116.74550000000001</v>
      </c>
      <c r="L104" s="246">
        <v>116.7461</v>
      </c>
      <c r="AB104"/>
    </row>
    <row r="105" spans="2:28">
      <c r="B105" s="102" t="s">
        <v>1458</v>
      </c>
      <c r="C105" s="175" t="s">
        <v>1462</v>
      </c>
      <c r="D105" s="129"/>
      <c r="E105" s="129"/>
      <c r="F105" s="129"/>
      <c r="G105" s="183" t="s">
        <v>1168</v>
      </c>
      <c r="H105" s="183">
        <v>2.54</v>
      </c>
      <c r="J105" s="246">
        <v>116.7598</v>
      </c>
      <c r="K105" s="246">
        <v>116.74890000000001</v>
      </c>
      <c r="L105" s="246">
        <v>116.7424</v>
      </c>
      <c r="AB105"/>
    </row>
    <row r="106" spans="2:28">
      <c r="B106" s="102" t="s">
        <v>1464</v>
      </c>
      <c r="C106" s="175" t="s">
        <v>1468</v>
      </c>
      <c r="D106" s="129"/>
      <c r="E106" s="129"/>
      <c r="F106" s="129"/>
      <c r="G106" s="183" t="s">
        <v>1168</v>
      </c>
      <c r="H106" s="183">
        <v>2.54</v>
      </c>
      <c r="J106" s="246">
        <v>116.7453</v>
      </c>
      <c r="K106" s="246">
        <v>116.7595</v>
      </c>
      <c r="L106" s="246">
        <v>116.7466</v>
      </c>
      <c r="AB106"/>
    </row>
    <row r="107" spans="2:28">
      <c r="B107" s="102" t="s">
        <v>1470</v>
      </c>
      <c r="C107" s="175" t="s">
        <v>1474</v>
      </c>
      <c r="D107" s="129"/>
      <c r="E107" s="129"/>
      <c r="F107" s="129"/>
      <c r="G107" s="183" t="s">
        <v>1168</v>
      </c>
      <c r="H107" s="183">
        <v>2.54</v>
      </c>
      <c r="J107" s="246">
        <v>116.74299999999999</v>
      </c>
      <c r="K107" s="246">
        <v>116.75190000000001</v>
      </c>
      <c r="L107" s="246">
        <v>116.7486</v>
      </c>
      <c r="AB107"/>
    </row>
    <row r="108" spans="2:28">
      <c r="B108" s="102" t="s">
        <v>1476</v>
      </c>
      <c r="C108" s="175" t="s">
        <v>1480</v>
      </c>
      <c r="D108" s="129"/>
      <c r="E108" s="129"/>
      <c r="F108" s="129"/>
      <c r="G108" s="183" t="s">
        <v>1168</v>
      </c>
      <c r="H108" s="183">
        <v>2.54</v>
      </c>
      <c r="J108" s="246">
        <v>116.741</v>
      </c>
      <c r="K108" s="246">
        <v>116.7415</v>
      </c>
      <c r="L108" s="246">
        <v>116.7568</v>
      </c>
      <c r="AB108"/>
    </row>
    <row r="109" spans="2:28">
      <c r="B109" s="102" t="s">
        <v>1482</v>
      </c>
      <c r="C109" s="175" t="s">
        <v>1486</v>
      </c>
      <c r="D109" s="129"/>
      <c r="E109" s="129"/>
      <c r="F109" s="129"/>
      <c r="G109" s="183" t="s">
        <v>1168</v>
      </c>
      <c r="H109" s="183">
        <v>2.54</v>
      </c>
      <c r="J109" s="246">
        <v>116.75709999999999</v>
      </c>
      <c r="K109" s="246">
        <v>116.75149999999999</v>
      </c>
      <c r="L109" s="246">
        <v>116.7437</v>
      </c>
      <c r="AB109"/>
    </row>
    <row r="110" spans="2:28">
      <c r="B110" s="102" t="s">
        <v>1488</v>
      </c>
      <c r="C110" s="175" t="s">
        <v>1492</v>
      </c>
      <c r="D110" s="129"/>
      <c r="E110" s="129"/>
      <c r="F110" s="129"/>
      <c r="G110" s="183" t="s">
        <v>1168</v>
      </c>
      <c r="H110" s="183">
        <v>2.54</v>
      </c>
      <c r="J110" s="246">
        <v>116.7415</v>
      </c>
      <c r="K110" s="246">
        <v>116.74550000000001</v>
      </c>
      <c r="L110" s="246">
        <v>116.7492</v>
      </c>
      <c r="AB110"/>
    </row>
    <row r="113" spans="2:28">
      <c r="AB113"/>
    </row>
    <row r="114" spans="2:28">
      <c r="J114" s="51" t="s">
        <v>8645</v>
      </c>
      <c r="K114" s="214"/>
      <c r="L114" s="226"/>
      <c r="M114" s="286" t="s">
        <v>8674</v>
      </c>
      <c r="AA114" s="45"/>
      <c r="AB114"/>
    </row>
    <row r="115" spans="2:28" ht="18">
      <c r="B115" s="285" t="s">
        <v>8678</v>
      </c>
      <c r="J115" s="67" t="s">
        <v>8646</v>
      </c>
      <c r="K115" s="8" t="s">
        <v>8647</v>
      </c>
      <c r="L115" s="226" t="s">
        <v>8648</v>
      </c>
      <c r="AA115" s="45"/>
      <c r="AB115"/>
    </row>
    <row r="116" spans="2:28">
      <c r="B116" s="102" t="s">
        <v>3518</v>
      </c>
      <c r="C116" s="175" t="s">
        <v>3522</v>
      </c>
      <c r="D116" s="129"/>
      <c r="E116" s="129"/>
      <c r="F116" s="129"/>
      <c r="G116" s="209" t="s">
        <v>2794</v>
      </c>
      <c r="H116" s="209">
        <v>0.254</v>
      </c>
      <c r="J116" s="246">
        <v>211.37129999999999</v>
      </c>
      <c r="K116" s="246">
        <v>287.54640000000001</v>
      </c>
      <c r="L116" s="246">
        <v>190.28389999999999</v>
      </c>
      <c r="Q116" s="51" t="s">
        <v>8679</v>
      </c>
      <c r="R116" s="270"/>
      <c r="S116" s="229"/>
      <c r="T116" s="51" t="s">
        <v>8680</v>
      </c>
      <c r="U116" s="270"/>
      <c r="V116" s="229"/>
      <c r="W116" s="51" t="s">
        <v>8681</v>
      </c>
      <c r="X116" s="270"/>
      <c r="Y116" s="229"/>
      <c r="AB116"/>
    </row>
    <row r="117" spans="2:28">
      <c r="B117" s="102" t="s">
        <v>3525</v>
      </c>
      <c r="C117" s="175" t="s">
        <v>3529</v>
      </c>
      <c r="D117" s="129"/>
      <c r="E117" s="129"/>
      <c r="F117" s="129"/>
      <c r="G117" s="209" t="s">
        <v>2794</v>
      </c>
      <c r="H117" s="209">
        <v>0.254</v>
      </c>
      <c r="J117" s="246">
        <v>211.43770000000001</v>
      </c>
      <c r="K117" s="246">
        <v>287.54160000000002</v>
      </c>
      <c r="L117" s="246">
        <v>190.25909999999999</v>
      </c>
      <c r="Q117" s="227" t="s">
        <v>8649</v>
      </c>
      <c r="R117" s="228">
        <f>MAX(J116:J119)</f>
        <v>211.43770000000001</v>
      </c>
      <c r="S117" s="49"/>
      <c r="T117" s="227" t="s">
        <v>8649</v>
      </c>
      <c r="U117" s="228">
        <f>MAX(K116:K119)</f>
        <v>287.54640000000001</v>
      </c>
      <c r="V117" s="49"/>
      <c r="W117" s="227" t="s">
        <v>8649</v>
      </c>
      <c r="X117" s="228">
        <f>MAX(L116:L119)</f>
        <v>190.28700000000001</v>
      </c>
      <c r="Y117" s="49"/>
      <c r="AB117"/>
    </row>
    <row r="118" spans="2:28">
      <c r="B118" s="102" t="s">
        <v>3531</v>
      </c>
      <c r="C118" s="175" t="s">
        <v>3535</v>
      </c>
      <c r="D118" s="129"/>
      <c r="E118" s="129"/>
      <c r="F118" s="129"/>
      <c r="G118" s="209" t="s">
        <v>2794</v>
      </c>
      <c r="H118" s="209">
        <v>0.254</v>
      </c>
      <c r="J118" s="246">
        <v>211.3545</v>
      </c>
      <c r="K118" s="246">
        <v>287.44639999999998</v>
      </c>
      <c r="L118" s="246">
        <v>190.28700000000001</v>
      </c>
      <c r="Q118" s="227" t="s">
        <v>8650</v>
      </c>
      <c r="R118" s="228">
        <f>MIN(J116:J119)</f>
        <v>211.3545</v>
      </c>
      <c r="S118" s="45" t="s">
        <v>8651</v>
      </c>
      <c r="T118" s="227" t="s">
        <v>8650</v>
      </c>
      <c r="U118" s="228">
        <f>MIN(K116:K119)</f>
        <v>287.44639999999998</v>
      </c>
      <c r="V118" s="45" t="s">
        <v>8651</v>
      </c>
      <c r="W118" s="227" t="s">
        <v>8650</v>
      </c>
      <c r="X118" s="228">
        <f>MIN(L116:L119)</f>
        <v>190.25909999999999</v>
      </c>
      <c r="Y118" s="45" t="s">
        <v>8651</v>
      </c>
      <c r="AB118"/>
    </row>
    <row r="119" spans="2:28">
      <c r="Q119" s="227" t="s">
        <v>8652</v>
      </c>
      <c r="R119" s="228">
        <f>R117-R118</f>
        <v>8.3200000000005048E-2</v>
      </c>
      <c r="S119" s="49">
        <f>+H116</f>
        <v>0.254</v>
      </c>
      <c r="T119" s="227" t="s">
        <v>8652</v>
      </c>
      <c r="U119" s="228">
        <f>U117-U118</f>
        <v>0.10000000000002274</v>
      </c>
      <c r="V119" s="49">
        <f>+S119</f>
        <v>0.254</v>
      </c>
      <c r="W119" s="227" t="s">
        <v>8652</v>
      </c>
      <c r="X119" s="228">
        <f>X117-X118</f>
        <v>2.7900000000016689E-2</v>
      </c>
      <c r="Y119" s="49">
        <f>+V119</f>
        <v>0.254</v>
      </c>
      <c r="AB119"/>
    </row>
    <row r="120" spans="2:28">
      <c r="Q120" s="45"/>
      <c r="R120" s="45"/>
      <c r="S120" s="50" t="str">
        <f>IF(R119&gt;S119,"Wrong","OK")</f>
        <v>OK</v>
      </c>
      <c r="T120" s="45"/>
      <c r="U120" s="45"/>
      <c r="V120" s="50" t="str">
        <f>IF(U119&gt;V119,"Wrong","OK")</f>
        <v>OK</v>
      </c>
      <c r="W120" s="45"/>
      <c r="X120" s="45"/>
      <c r="Y120" s="50" t="str">
        <f>IF(X119&gt;Y119,"Wrong","OK")</f>
        <v>OK</v>
      </c>
      <c r="AB120"/>
    </row>
    <row r="121" spans="2:28">
      <c r="Q121" s="45"/>
      <c r="R121" s="45"/>
      <c r="S121" s="45"/>
      <c r="AB121"/>
    </row>
    <row r="122" spans="2:28">
      <c r="AB122"/>
    </row>
    <row r="123" spans="2:28" ht="18">
      <c r="B123" s="285" t="s">
        <v>8682</v>
      </c>
      <c r="AB123"/>
    </row>
    <row r="124" spans="2:28">
      <c r="B124" s="102" t="s">
        <v>806</v>
      </c>
      <c r="C124" s="175" t="s">
        <v>811</v>
      </c>
      <c r="D124" s="129"/>
      <c r="E124" s="129"/>
      <c r="F124" s="129"/>
      <c r="G124" s="182" t="s">
        <v>812</v>
      </c>
      <c r="H124" s="182">
        <v>2.54</v>
      </c>
      <c r="J124" s="246">
        <v>258.84440000000001</v>
      </c>
      <c r="K124" s="246">
        <v>258.88440000000003</v>
      </c>
      <c r="L124" s="246">
        <v>258.88799999999998</v>
      </c>
      <c r="Q124" s="51" t="str">
        <f>+G124</f>
        <v>M39</v>
      </c>
      <c r="R124" s="270"/>
      <c r="S124" s="229"/>
      <c r="AB124"/>
    </row>
    <row r="125" spans="2:28">
      <c r="B125" s="102" t="s">
        <v>815</v>
      </c>
      <c r="C125" s="175" t="s">
        <v>820</v>
      </c>
      <c r="D125" s="129"/>
      <c r="E125" s="129"/>
      <c r="F125" s="129"/>
      <c r="G125" s="182" t="s">
        <v>812</v>
      </c>
      <c r="H125" s="182">
        <v>2.54</v>
      </c>
      <c r="J125" s="246">
        <v>258.92090000000002</v>
      </c>
      <c r="K125" s="246">
        <v>258.95119999999997</v>
      </c>
      <c r="L125" s="246">
        <v>258.83420000000001</v>
      </c>
      <c r="Q125" s="227" t="s">
        <v>8649</v>
      </c>
      <c r="R125" s="228">
        <f>MAX(J124:L125)</f>
        <v>258.95119999999997</v>
      </c>
      <c r="S125" s="49"/>
      <c r="AB125"/>
    </row>
    <row r="126" spans="2:28">
      <c r="Q126" s="227" t="s">
        <v>8650</v>
      </c>
      <c r="R126" s="228">
        <f>MIN(J124:L125)</f>
        <v>258.83420000000001</v>
      </c>
      <c r="S126" s="45" t="s">
        <v>8651</v>
      </c>
      <c r="AB126"/>
    </row>
    <row r="127" spans="2:28">
      <c r="Q127" s="227" t="s">
        <v>8652</v>
      </c>
      <c r="R127" s="228">
        <f>R125-R126</f>
        <v>0.1169999999999618</v>
      </c>
      <c r="S127" s="49">
        <f>+H124</f>
        <v>2.54</v>
      </c>
      <c r="AB127"/>
    </row>
    <row r="128" spans="2:28">
      <c r="Q128" s="45"/>
      <c r="R128" s="45"/>
      <c r="S128" s="50" t="str">
        <f>IF(R127&gt;S127,"Wrong","OK")</f>
        <v>OK</v>
      </c>
      <c r="AB128"/>
    </row>
    <row r="129" spans="2:28">
      <c r="Q129" s="45"/>
      <c r="R129" s="45"/>
      <c r="S129" s="45"/>
      <c r="AB129"/>
    </row>
    <row r="130" spans="2:28">
      <c r="B130" s="102" t="s">
        <v>2706</v>
      </c>
      <c r="C130" s="175" t="s">
        <v>2711</v>
      </c>
      <c r="D130" s="129"/>
      <c r="E130" s="129"/>
      <c r="F130" s="129"/>
      <c r="G130" s="194" t="s">
        <v>480</v>
      </c>
      <c r="H130" s="194">
        <v>2.54</v>
      </c>
      <c r="J130" s="246">
        <v>242.75319999999999</v>
      </c>
      <c r="K130" s="246">
        <v>242.8201</v>
      </c>
      <c r="L130" s="246">
        <v>242.83109999999999</v>
      </c>
      <c r="Q130" s="51" t="str">
        <f>+G130</f>
        <v>M40</v>
      </c>
      <c r="R130" s="270"/>
      <c r="S130" s="229"/>
      <c r="AB130"/>
    </row>
    <row r="131" spans="2:28">
      <c r="B131" s="102" t="s">
        <v>2713</v>
      </c>
      <c r="C131" s="175" t="s">
        <v>2718</v>
      </c>
      <c r="D131" s="129"/>
      <c r="E131" s="129"/>
      <c r="F131" s="129"/>
      <c r="G131" s="194" t="s">
        <v>480</v>
      </c>
      <c r="H131" s="194">
        <v>2.54</v>
      </c>
      <c r="J131" s="246">
        <v>242.84059999999999</v>
      </c>
      <c r="K131" s="246">
        <v>242.81120000000001</v>
      </c>
      <c r="L131" s="246">
        <v>242.83430000000001</v>
      </c>
      <c r="Q131" s="227" t="s">
        <v>8649</v>
      </c>
      <c r="R131" s="228">
        <f>MAX(J130:L134)</f>
        <v>242.84450000000001</v>
      </c>
      <c r="S131" s="49"/>
      <c r="AB131"/>
    </row>
    <row r="132" spans="2:28">
      <c r="B132" s="102" t="s">
        <v>2856</v>
      </c>
      <c r="C132" s="175" t="s">
        <v>2861</v>
      </c>
      <c r="D132" s="129"/>
      <c r="E132" s="129"/>
      <c r="F132" s="129"/>
      <c r="G132" s="194" t="s">
        <v>480</v>
      </c>
      <c r="H132" s="194">
        <v>2.54</v>
      </c>
      <c r="J132" s="246">
        <v>242.77600000000001</v>
      </c>
      <c r="K132" s="246">
        <v>242.75239999999999</v>
      </c>
      <c r="L132" s="246">
        <v>242.79990000000001</v>
      </c>
      <c r="Q132" s="227" t="s">
        <v>8650</v>
      </c>
      <c r="R132" s="228">
        <f>MIN(J130:L134)</f>
        <v>242.75239999999999</v>
      </c>
      <c r="S132" s="45" t="s">
        <v>8651</v>
      </c>
      <c r="AB132"/>
    </row>
    <row r="133" spans="2:28">
      <c r="B133" s="102" t="s">
        <v>2892</v>
      </c>
      <c r="C133" s="175" t="s">
        <v>2897</v>
      </c>
      <c r="D133" s="129"/>
      <c r="E133" s="129"/>
      <c r="F133" s="129"/>
      <c r="G133" s="194" t="s">
        <v>480</v>
      </c>
      <c r="H133" s="194">
        <v>2.54</v>
      </c>
      <c r="J133" s="246">
        <v>242.7834</v>
      </c>
      <c r="K133" s="246">
        <v>242.75989999999999</v>
      </c>
      <c r="L133" s="246">
        <v>242.8135</v>
      </c>
      <c r="Q133" s="227" t="s">
        <v>8652</v>
      </c>
      <c r="R133" s="228">
        <f>R131-R132</f>
        <v>9.210000000001628E-2</v>
      </c>
      <c r="S133" s="49">
        <f>+H130</f>
        <v>2.54</v>
      </c>
      <c r="AB133"/>
    </row>
    <row r="134" spans="2:28">
      <c r="B134" s="102" t="s">
        <v>2907</v>
      </c>
      <c r="C134" s="175" t="s">
        <v>2912</v>
      </c>
      <c r="D134" s="129"/>
      <c r="E134" s="129"/>
      <c r="F134" s="129"/>
      <c r="G134" s="194" t="s">
        <v>480</v>
      </c>
      <c r="H134" s="194">
        <v>2.54</v>
      </c>
      <c r="J134" s="246">
        <v>242.8219</v>
      </c>
      <c r="K134" s="246">
        <v>242.84450000000001</v>
      </c>
      <c r="L134" s="246">
        <v>242.8099</v>
      </c>
      <c r="Q134" s="45"/>
      <c r="R134" s="45"/>
      <c r="S134" s="50" t="str">
        <f>IF(R133&gt;S133,"Wrong","OK")</f>
        <v>OK</v>
      </c>
      <c r="AB134"/>
    </row>
    <row r="135" spans="2:28">
      <c r="AB135"/>
    </row>
    <row r="136" spans="2:28">
      <c r="B136" s="102" t="s">
        <v>3412</v>
      </c>
      <c r="C136" s="175" t="s">
        <v>3416</v>
      </c>
      <c r="D136" s="129"/>
      <c r="E136" s="129"/>
      <c r="F136" s="129"/>
      <c r="G136" s="203" t="s">
        <v>3417</v>
      </c>
      <c r="H136" s="203">
        <v>2.54</v>
      </c>
      <c r="J136" s="246">
        <v>241.48920000000001</v>
      </c>
      <c r="K136" s="246">
        <v>241.58860000000001</v>
      </c>
      <c r="L136" s="246">
        <v>241.4452</v>
      </c>
      <c r="Q136" s="51" t="str">
        <f>+G136</f>
        <v>M41</v>
      </c>
      <c r="R136" s="270"/>
      <c r="S136" s="229"/>
      <c r="AB136"/>
    </row>
    <row r="137" spans="2:28">
      <c r="B137" s="102" t="s">
        <v>3419</v>
      </c>
      <c r="C137" s="175" t="s">
        <v>3423</v>
      </c>
      <c r="D137" s="129"/>
      <c r="E137" s="129"/>
      <c r="F137" s="129"/>
      <c r="G137" s="203" t="s">
        <v>3417</v>
      </c>
      <c r="H137" s="203">
        <v>2.54</v>
      </c>
      <c r="J137" s="246">
        <v>241.5335</v>
      </c>
      <c r="K137" s="246">
        <v>241.5256</v>
      </c>
      <c r="L137" s="246">
        <v>241.4194</v>
      </c>
      <c r="Q137" s="227" t="s">
        <v>8649</v>
      </c>
      <c r="R137" s="228">
        <f>MAX(J136:L140)</f>
        <v>241.58860000000001</v>
      </c>
      <c r="S137" s="49"/>
      <c r="AB137"/>
    </row>
    <row r="138" spans="2:28">
      <c r="B138" s="102" t="s">
        <v>3425</v>
      </c>
      <c r="C138" s="175" t="s">
        <v>3429</v>
      </c>
      <c r="D138" s="129"/>
      <c r="E138" s="129"/>
      <c r="F138" s="129"/>
      <c r="G138" s="203" t="s">
        <v>3417</v>
      </c>
      <c r="H138" s="203">
        <v>2.54</v>
      </c>
      <c r="J138" s="246">
        <v>241.45509999999999</v>
      </c>
      <c r="K138" s="246">
        <v>241.54949999999999</v>
      </c>
      <c r="L138" s="246">
        <v>241.5548</v>
      </c>
      <c r="Q138" s="227" t="s">
        <v>8650</v>
      </c>
      <c r="R138" s="228">
        <f>MIN(J136:L140)</f>
        <v>241.4194</v>
      </c>
      <c r="S138" s="45" t="s">
        <v>8651</v>
      </c>
      <c r="AB138"/>
    </row>
    <row r="139" spans="2:28">
      <c r="B139" s="102" t="s">
        <v>3431</v>
      </c>
      <c r="C139" s="175" t="s">
        <v>3435</v>
      </c>
      <c r="D139" s="129"/>
      <c r="E139" s="129"/>
      <c r="F139" s="129"/>
      <c r="G139" s="203" t="s">
        <v>3417</v>
      </c>
      <c r="H139" s="203">
        <v>2.54</v>
      </c>
      <c r="J139" s="246">
        <v>241.5069</v>
      </c>
      <c r="K139" s="246">
        <v>241.5283</v>
      </c>
      <c r="L139" s="246">
        <v>241.45869999999999</v>
      </c>
      <c r="Q139" s="227" t="s">
        <v>8652</v>
      </c>
      <c r="R139" s="228">
        <f>R137-R138</f>
        <v>0.16920000000001778</v>
      </c>
      <c r="S139" s="49">
        <f>+H136</f>
        <v>2.54</v>
      </c>
      <c r="AB139"/>
    </row>
    <row r="140" spans="2:28">
      <c r="Q140" s="45"/>
      <c r="R140" s="45"/>
      <c r="S140" s="50" t="str">
        <f>IF(R139&gt;S139,"Wrong","OK")</f>
        <v>OK</v>
      </c>
      <c r="AB140"/>
    </row>
    <row r="141" spans="2:28">
      <c r="AB141"/>
    </row>
    <row r="142" spans="2:28">
      <c r="AB142"/>
    </row>
    <row r="143" spans="2:28">
      <c r="AB143"/>
    </row>
    <row r="144" spans="2:28">
      <c r="AB144"/>
    </row>
    <row r="145" spans="2:28" ht="18">
      <c r="B145" s="285" t="s">
        <v>8683</v>
      </c>
      <c r="AB145"/>
    </row>
    <row r="146" spans="2:28">
      <c r="B146" s="102" t="s">
        <v>409</v>
      </c>
      <c r="C146" s="175" t="s">
        <v>8684</v>
      </c>
      <c r="D146" s="129"/>
      <c r="E146" s="129"/>
      <c r="F146" s="129"/>
      <c r="G146" s="117" t="s">
        <v>416</v>
      </c>
      <c r="H146" s="176">
        <v>0.50800000000000001</v>
      </c>
      <c r="J146" s="246">
        <v>218.755</v>
      </c>
      <c r="K146" s="246">
        <v>176.7749</v>
      </c>
      <c r="L146" s="246">
        <v>144.25210000000001</v>
      </c>
      <c r="M146" s="286" t="s">
        <v>8685</v>
      </c>
      <c r="Q146" s="51" t="s">
        <v>8686</v>
      </c>
      <c r="R146" s="270"/>
      <c r="S146" s="229"/>
      <c r="T146" s="51" t="s">
        <v>8687</v>
      </c>
      <c r="U146" s="270"/>
      <c r="V146" s="229"/>
      <c r="W146" s="51" t="s">
        <v>8688</v>
      </c>
      <c r="X146" s="270"/>
      <c r="Y146" s="229"/>
      <c r="AB146"/>
    </row>
    <row r="147" spans="2:28">
      <c r="B147" s="102" t="s">
        <v>419</v>
      </c>
      <c r="C147" s="175" t="s">
        <v>423</v>
      </c>
      <c r="D147" s="129"/>
      <c r="E147" s="129"/>
      <c r="F147" s="129"/>
      <c r="G147" s="117" t="s">
        <v>416</v>
      </c>
      <c r="H147" s="176">
        <v>0.50800000000000001</v>
      </c>
      <c r="J147" s="246">
        <v>218.81460000000001</v>
      </c>
      <c r="K147" s="246">
        <v>176.76750000000001</v>
      </c>
      <c r="L147" s="246">
        <v>144.2671</v>
      </c>
      <c r="Q147" s="227" t="s">
        <v>8649</v>
      </c>
      <c r="R147" s="228">
        <f>MAX(J146:J149)</f>
        <v>218.81460000000001</v>
      </c>
      <c r="S147" s="49"/>
      <c r="T147" s="227" t="s">
        <v>8649</v>
      </c>
      <c r="U147" s="228">
        <f>MAX(K146:K149)</f>
        <v>176.7749</v>
      </c>
      <c r="V147" s="49"/>
      <c r="W147" s="227" t="s">
        <v>8649</v>
      </c>
      <c r="X147" s="228">
        <f>MAX(L146:L149)</f>
        <v>144.2671</v>
      </c>
      <c r="Y147" s="49"/>
    </row>
    <row r="148" spans="2:28">
      <c r="B148" s="102" t="s">
        <v>425</v>
      </c>
      <c r="C148" s="175" t="s">
        <v>429</v>
      </c>
      <c r="D148" s="129"/>
      <c r="E148" s="129"/>
      <c r="F148" s="129"/>
      <c r="G148" s="117" t="s">
        <v>416</v>
      </c>
      <c r="H148" s="176">
        <v>0.50800000000000001</v>
      </c>
      <c r="J148" s="246">
        <v>218.803</v>
      </c>
      <c r="K148" s="246">
        <v>176.7681</v>
      </c>
      <c r="L148" s="246">
        <v>144.25299999999999</v>
      </c>
      <c r="Q148" s="227" t="s">
        <v>8650</v>
      </c>
      <c r="R148" s="228">
        <f>MIN(J146:J149)</f>
        <v>218.755</v>
      </c>
      <c r="S148" s="45" t="s">
        <v>8651</v>
      </c>
      <c r="T148" s="227" t="s">
        <v>8650</v>
      </c>
      <c r="U148" s="228">
        <f>MIN(K146:K149)</f>
        <v>176.76750000000001</v>
      </c>
      <c r="V148" s="45" t="s">
        <v>8651</v>
      </c>
      <c r="W148" s="227" t="s">
        <v>8650</v>
      </c>
      <c r="X148" s="228">
        <f>MIN(L146:L149)</f>
        <v>144.25210000000001</v>
      </c>
      <c r="Y148" s="45" t="s">
        <v>8651</v>
      </c>
    </row>
    <row r="149" spans="2:28">
      <c r="Q149" s="227" t="s">
        <v>8652</v>
      </c>
      <c r="R149" s="228">
        <f>R147-R148</f>
        <v>5.9600000000017417E-2</v>
      </c>
      <c r="S149" s="49">
        <f>+H146</f>
        <v>0.50800000000000001</v>
      </c>
      <c r="T149" s="227" t="s">
        <v>8652</v>
      </c>
      <c r="U149" s="228">
        <f>U147-U148</f>
        <v>7.3999999999898591E-3</v>
      </c>
      <c r="V149" s="49">
        <f>+S149</f>
        <v>0.50800000000000001</v>
      </c>
      <c r="W149" s="227" t="s">
        <v>8652</v>
      </c>
      <c r="X149" s="228">
        <f>X147-X148</f>
        <v>1.4999999999986358E-2</v>
      </c>
      <c r="Y149" s="49">
        <f>+V149</f>
        <v>0.50800000000000001</v>
      </c>
    </row>
    <row r="150" spans="2:28">
      <c r="Q150" s="45"/>
      <c r="R150" s="45"/>
      <c r="S150" s="50" t="str">
        <f>IF(R149&gt;S149,"Wrong","OK")</f>
        <v>OK</v>
      </c>
      <c r="T150" s="45"/>
      <c r="U150" s="45"/>
      <c r="V150" s="50" t="str">
        <f>IF(U149&gt;V149,"Wrong","OK")</f>
        <v>OK</v>
      </c>
      <c r="W150" s="45"/>
      <c r="X150" s="45"/>
      <c r="Y150" s="50" t="str">
        <f>IF(X149&gt;Y149,"Wrong","OK")</f>
        <v>OK</v>
      </c>
    </row>
    <row r="151" spans="2:28">
      <c r="Q151" s="45"/>
      <c r="R151" s="45"/>
      <c r="S151" s="45"/>
    </row>
  </sheetData>
  <phoneticPr fontId="23"/>
  <conditionalFormatting sqref="E10:E13 H10:H13">
    <cfRule type="expression" dxfId="199" priority="105" stopIfTrue="1">
      <formula>AND(D10&lt;&gt;"",E10="")</formula>
    </cfRule>
  </conditionalFormatting>
  <conditionalFormatting sqref="E18:E63 H18:H63 E67:E110 H67:H110">
    <cfRule type="expression" dxfId="198" priority="101" stopIfTrue="1">
      <formula>AND(D18&lt;&gt;"",E18="")</formula>
    </cfRule>
  </conditionalFormatting>
  <conditionalFormatting sqref="E116:E118 H116:H118 E124:E125 H124:H125 E130:E134 H130:H134 E136:E139 H136:H139 E146:E148 H146:H148">
    <cfRule type="expression" dxfId="197" priority="103" stopIfTrue="1">
      <formula>AND(D116&lt;&gt;"",E116="")</formula>
    </cfRule>
  </conditionalFormatting>
  <conditionalFormatting sqref="F10:F13">
    <cfRule type="expression" dxfId="196" priority="106" stopIfTrue="1">
      <formula>AND(D10&lt;&gt;"",F10="")</formula>
    </cfRule>
  </conditionalFormatting>
  <conditionalFormatting sqref="F18:F63 F67:F110">
    <cfRule type="expression" dxfId="195" priority="102" stopIfTrue="1">
      <formula>AND(D18&lt;&gt;"",F18="")</formula>
    </cfRule>
  </conditionalFormatting>
  <conditionalFormatting sqref="F116:F118 F124:F125 F130:F134 F136:F139 F146:F148">
    <cfRule type="expression" dxfId="194" priority="104" stopIfTrue="1">
      <formula>AND(D116&lt;&gt;"",F116="")</formula>
    </cfRule>
  </conditionalFormatting>
  <conditionalFormatting sqref="M19:O19">
    <cfRule type="expression" dxfId="193" priority="86">
      <formula>M19&gt;I$4</formula>
    </cfRule>
  </conditionalFormatting>
  <conditionalFormatting sqref="M21:O21">
    <cfRule type="expression" dxfId="192" priority="83">
      <formula>M21&gt;I$4</formula>
    </cfRule>
  </conditionalFormatting>
  <conditionalFormatting sqref="M23:O23">
    <cfRule type="expression" dxfId="191" priority="80">
      <formula>M23&gt;I$4</formula>
    </cfRule>
  </conditionalFormatting>
  <conditionalFormatting sqref="M25:O25">
    <cfRule type="expression" dxfId="190" priority="77">
      <formula>M25&gt;I$4</formula>
    </cfRule>
  </conditionalFormatting>
  <conditionalFormatting sqref="M68:O68">
    <cfRule type="expression" dxfId="189" priority="98">
      <formula>M68&gt;I$4</formula>
    </cfRule>
  </conditionalFormatting>
  <conditionalFormatting sqref="M70:O70">
    <cfRule type="expression" dxfId="188" priority="95">
      <formula>M70&gt;I$4</formula>
    </cfRule>
  </conditionalFormatting>
  <conditionalFormatting sqref="M72:O72">
    <cfRule type="expression" dxfId="187" priority="92">
      <formula>M72&gt;I$4</formula>
    </cfRule>
  </conditionalFormatting>
  <conditionalFormatting sqref="M74:O74">
    <cfRule type="expression" dxfId="186" priority="89">
      <formula>M74&gt;I$4</formula>
    </cfRule>
  </conditionalFormatting>
  <conditionalFormatting sqref="N15">
    <cfRule type="cellIs" dxfId="185" priority="51" stopIfTrue="1" operator="equal">
      <formula>"WRONG"</formula>
    </cfRule>
  </conditionalFormatting>
  <conditionalFormatting sqref="N64">
    <cfRule type="cellIs" dxfId="184" priority="49" stopIfTrue="1" operator="equal">
      <formula>"WRONG"</formula>
    </cfRule>
  </conditionalFormatting>
  <conditionalFormatting sqref="O15">
    <cfRule type="cellIs" dxfId="183" priority="52" stopIfTrue="1" operator="equal">
      <formula>"Wrong"</formula>
    </cfRule>
  </conditionalFormatting>
  <conditionalFormatting sqref="O64">
    <cfRule type="cellIs" dxfId="182" priority="50" stopIfTrue="1" operator="equal">
      <formula>"Wrong"</formula>
    </cfRule>
  </conditionalFormatting>
  <conditionalFormatting sqref="S10:S11">
    <cfRule type="cellIs" dxfId="181" priority="73" stopIfTrue="1" operator="equal">
      <formula>"WRONG"</formula>
    </cfRule>
  </conditionalFormatting>
  <conditionalFormatting sqref="S13">
    <cfRule type="cellIs" dxfId="180" priority="74" stopIfTrue="1" operator="equal">
      <formula>"WRONG"</formula>
    </cfRule>
  </conditionalFormatting>
  <conditionalFormatting sqref="S14">
    <cfRule type="cellIs" dxfId="179" priority="76" stopIfTrue="1" operator="equal">
      <formula>"Wrong"</formula>
    </cfRule>
  </conditionalFormatting>
  <conditionalFormatting sqref="S18:S19">
    <cfRule type="cellIs" dxfId="178" priority="53" stopIfTrue="1" operator="equal">
      <formula>"WRONG"</formula>
    </cfRule>
  </conditionalFormatting>
  <conditionalFormatting sqref="S21">
    <cfRule type="cellIs" dxfId="177" priority="54" stopIfTrue="1" operator="equal">
      <formula>"WRONG"</formula>
    </cfRule>
  </conditionalFormatting>
  <conditionalFormatting sqref="S22">
    <cfRule type="cellIs" dxfId="176" priority="56" stopIfTrue="1" operator="equal">
      <formula>"Wrong"</formula>
    </cfRule>
  </conditionalFormatting>
  <conditionalFormatting sqref="S67:S68">
    <cfRule type="cellIs" dxfId="175" priority="45" stopIfTrue="1" operator="equal">
      <formula>"WRONG"</formula>
    </cfRule>
  </conditionalFormatting>
  <conditionalFormatting sqref="S70">
    <cfRule type="cellIs" dxfId="174" priority="46" stopIfTrue="1" operator="equal">
      <formula>"WRONG"</formula>
    </cfRule>
  </conditionalFormatting>
  <conditionalFormatting sqref="S71">
    <cfRule type="cellIs" dxfId="173" priority="48" stopIfTrue="1" operator="equal">
      <formula>"Wrong"</formula>
    </cfRule>
  </conditionalFormatting>
  <conditionalFormatting sqref="S116:S117">
    <cfRule type="cellIs" dxfId="172" priority="37" stopIfTrue="1" operator="equal">
      <formula>"WRONG"</formula>
    </cfRule>
  </conditionalFormatting>
  <conditionalFormatting sqref="S119">
    <cfRule type="cellIs" dxfId="171" priority="38" stopIfTrue="1" operator="equal">
      <formula>"WRONG"</formula>
    </cfRule>
  </conditionalFormatting>
  <conditionalFormatting sqref="S120">
    <cfRule type="cellIs" dxfId="170" priority="40" stopIfTrue="1" operator="equal">
      <formula>"Wrong"</formula>
    </cfRule>
  </conditionalFormatting>
  <conditionalFormatting sqref="S124:S125">
    <cfRule type="cellIs" dxfId="169" priority="25" stopIfTrue="1" operator="equal">
      <formula>"WRONG"</formula>
    </cfRule>
  </conditionalFormatting>
  <conditionalFormatting sqref="S127">
    <cfRule type="cellIs" dxfId="168" priority="26" stopIfTrue="1" operator="equal">
      <formula>"WRONG"</formula>
    </cfRule>
  </conditionalFormatting>
  <conditionalFormatting sqref="S128">
    <cfRule type="cellIs" dxfId="167" priority="28" stopIfTrue="1" operator="equal">
      <formula>"Wrong"</formula>
    </cfRule>
  </conditionalFormatting>
  <conditionalFormatting sqref="S130:S131">
    <cfRule type="cellIs" dxfId="166" priority="21" stopIfTrue="1" operator="equal">
      <formula>"WRONG"</formula>
    </cfRule>
  </conditionalFormatting>
  <conditionalFormatting sqref="S133">
    <cfRule type="cellIs" dxfId="165" priority="22" stopIfTrue="1" operator="equal">
      <formula>"WRONG"</formula>
    </cfRule>
  </conditionalFormatting>
  <conditionalFormatting sqref="S134">
    <cfRule type="cellIs" dxfId="164" priority="24" stopIfTrue="1" operator="equal">
      <formula>"Wrong"</formula>
    </cfRule>
  </conditionalFormatting>
  <conditionalFormatting sqref="S136:S137">
    <cfRule type="cellIs" dxfId="163" priority="17" stopIfTrue="1" operator="equal">
      <formula>"WRONG"</formula>
    </cfRule>
  </conditionalFormatting>
  <conditionalFormatting sqref="S139">
    <cfRule type="cellIs" dxfId="162" priority="18" stopIfTrue="1" operator="equal">
      <formula>"WRONG"</formula>
    </cfRule>
  </conditionalFormatting>
  <conditionalFormatting sqref="S140">
    <cfRule type="cellIs" dxfId="161" priority="20" stopIfTrue="1" operator="equal">
      <formula>"Wrong"</formula>
    </cfRule>
  </conditionalFormatting>
  <conditionalFormatting sqref="S146:S147">
    <cfRule type="cellIs" dxfId="160" priority="9" stopIfTrue="1" operator="equal">
      <formula>"WRONG"</formula>
    </cfRule>
  </conditionalFormatting>
  <conditionalFormatting sqref="S149">
    <cfRule type="cellIs" dxfId="159" priority="10" stopIfTrue="1" operator="equal">
      <formula>"WRONG"</formula>
    </cfRule>
  </conditionalFormatting>
  <conditionalFormatting sqref="S150">
    <cfRule type="cellIs" dxfId="158" priority="12" stopIfTrue="1" operator="equal">
      <formula>"Wrong"</formula>
    </cfRule>
  </conditionalFormatting>
  <conditionalFormatting sqref="V10:V11">
    <cfRule type="cellIs" dxfId="157" priority="61" stopIfTrue="1" operator="equal">
      <formula>"WRONG"</formula>
    </cfRule>
  </conditionalFormatting>
  <conditionalFormatting sqref="V13">
    <cfRule type="cellIs" dxfId="156" priority="62" stopIfTrue="1" operator="equal">
      <formula>"WRONG"</formula>
    </cfRule>
  </conditionalFormatting>
  <conditionalFormatting sqref="V14">
    <cfRule type="cellIs" dxfId="155" priority="64" stopIfTrue="1" operator="equal">
      <formula>"Wrong"</formula>
    </cfRule>
  </conditionalFormatting>
  <conditionalFormatting sqref="V116:V117">
    <cfRule type="cellIs" dxfId="154" priority="33" stopIfTrue="1" operator="equal">
      <formula>"WRONG"</formula>
    </cfRule>
  </conditionalFormatting>
  <conditionalFormatting sqref="V119">
    <cfRule type="cellIs" dxfId="153" priority="34" stopIfTrue="1" operator="equal">
      <formula>"WRONG"</formula>
    </cfRule>
  </conditionalFormatting>
  <conditionalFormatting sqref="V120">
    <cfRule type="cellIs" dxfId="152" priority="36" stopIfTrue="1" operator="equal">
      <formula>"Wrong"</formula>
    </cfRule>
  </conditionalFormatting>
  <conditionalFormatting sqref="V146:V147">
    <cfRule type="cellIs" dxfId="151" priority="5" stopIfTrue="1" operator="equal">
      <formula>"WRONG"</formula>
    </cfRule>
  </conditionalFormatting>
  <conditionalFormatting sqref="V149">
    <cfRule type="cellIs" dxfId="150" priority="6" stopIfTrue="1" operator="equal">
      <formula>"WRONG"</formula>
    </cfRule>
  </conditionalFormatting>
  <conditionalFormatting sqref="V150">
    <cfRule type="cellIs" dxfId="149" priority="8" stopIfTrue="1" operator="equal">
      <formula>"Wrong"</formula>
    </cfRule>
  </conditionalFormatting>
  <conditionalFormatting sqref="Y10:Y11">
    <cfRule type="cellIs" dxfId="148" priority="57" stopIfTrue="1" operator="equal">
      <formula>"WRONG"</formula>
    </cfRule>
  </conditionalFormatting>
  <conditionalFormatting sqref="Y13">
    <cfRule type="cellIs" dxfId="147" priority="58" stopIfTrue="1" operator="equal">
      <formula>"WRONG"</formula>
    </cfRule>
  </conditionalFormatting>
  <conditionalFormatting sqref="Y14">
    <cfRule type="cellIs" dxfId="146" priority="60" stopIfTrue="1" operator="equal">
      <formula>"Wrong"</formula>
    </cfRule>
  </conditionalFormatting>
  <conditionalFormatting sqref="Y116:Y117">
    <cfRule type="cellIs" dxfId="145" priority="29" stopIfTrue="1" operator="equal">
      <formula>"WRONG"</formula>
    </cfRule>
  </conditionalFormatting>
  <conditionalFormatting sqref="Y119">
    <cfRule type="cellIs" dxfId="144" priority="30" stopIfTrue="1" operator="equal">
      <formula>"WRONG"</formula>
    </cfRule>
  </conditionalFormatting>
  <conditionalFormatting sqref="Y120">
    <cfRule type="cellIs" dxfId="143" priority="32" stopIfTrue="1" operator="equal">
      <formula>"Wrong"</formula>
    </cfRule>
  </conditionalFormatting>
  <conditionalFormatting sqref="Y146:Y147">
    <cfRule type="cellIs" dxfId="142" priority="1" stopIfTrue="1" operator="equal">
      <formula>"WRONG"</formula>
    </cfRule>
  </conditionalFormatting>
  <conditionalFormatting sqref="Y149">
    <cfRule type="cellIs" dxfId="141" priority="2" stopIfTrue="1" operator="equal">
      <formula>"WRONG"</formula>
    </cfRule>
  </conditionalFormatting>
  <conditionalFormatting sqref="Y150">
    <cfRule type="cellIs" dxfId="140" priority="4" stopIfTrue="1" operator="equal">
      <formula>"Wrong"</formula>
    </cfRule>
  </conditionalFormatting>
  <dataValidations count="1">
    <dataValidation type="whole" operator="greaterThan" allowBlank="1" showInputMessage="1" showErrorMessage="1" sqref="H10:H13 E10:F13 H146:H148 E116:F118 H116:H118 H124:H125 E124:F125 E130:F134 H130:H134 H136:H139 E136:F139 E146:F148 H67:H110 H18:H63 E18:F63 E67:F110" xr:uid="{00000000-0002-0000-09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/>
  <dimension ref="B1:S213"/>
  <sheetViews>
    <sheetView topLeftCell="C1" zoomScale="70" zoomScaleNormal="70" workbookViewId="0">
      <selection activeCell="C2" sqref="C2"/>
    </sheetView>
  </sheetViews>
  <sheetFormatPr defaultRowHeight="15"/>
  <cols>
    <col min="3" max="3" width="20.7109375" customWidth="1"/>
    <col min="6" max="6" width="10.5703125" customWidth="1"/>
    <col min="9" max="9" width="3.140625" customWidth="1"/>
    <col min="16" max="16" width="5.7109375" customWidth="1"/>
    <col min="18" max="18" width="10.85546875" bestFit="1" customWidth="1"/>
  </cols>
  <sheetData>
    <row r="1" spans="2:19" ht="23.25">
      <c r="B1" s="259" t="s">
        <v>9</v>
      </c>
      <c r="R1" s="46">
        <v>43481</v>
      </c>
    </row>
    <row r="2" spans="2:19" ht="18">
      <c r="C2" s="285" t="s">
        <v>8689</v>
      </c>
    </row>
    <row r="6" spans="2:19">
      <c r="M6" s="289" t="s">
        <v>8655</v>
      </c>
      <c r="N6" s="408">
        <f>MAX(M10:O213)</f>
        <v>3.5000000000025011E-3</v>
      </c>
      <c r="O6" s="289" t="s">
        <v>8656</v>
      </c>
    </row>
    <row r="7" spans="2:19">
      <c r="M7" s="289" t="s">
        <v>8651</v>
      </c>
      <c r="N7" s="406">
        <f>+E10</f>
        <v>5.0799999999999998E-2</v>
      </c>
      <c r="O7" s="407" t="str">
        <f>IF(N6&gt;N7,"Wrong","OK")</f>
        <v>OK</v>
      </c>
    </row>
    <row r="8" spans="2:19">
      <c r="J8" s="51" t="s">
        <v>8645</v>
      </c>
      <c r="K8" s="214"/>
      <c r="L8" s="226"/>
      <c r="M8" s="290" t="s">
        <v>8659</v>
      </c>
      <c r="N8" s="409"/>
      <c r="O8" s="410"/>
    </row>
    <row r="9" spans="2:19" ht="63.75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17" t="s">
        <v>8646</v>
      </c>
      <c r="K9" s="425" t="s">
        <v>8647</v>
      </c>
      <c r="L9" s="219" t="s">
        <v>8648</v>
      </c>
      <c r="M9" s="426" t="s">
        <v>8646</v>
      </c>
      <c r="N9" s="427" t="s">
        <v>8647</v>
      </c>
      <c r="O9" s="428" t="s">
        <v>8648</v>
      </c>
    </row>
    <row r="10" spans="2:19">
      <c r="B10" s="102" t="s">
        <v>2884</v>
      </c>
      <c r="C10" s="175" t="s">
        <v>2889</v>
      </c>
      <c r="D10" s="177" t="s">
        <v>2890</v>
      </c>
      <c r="E10" s="177">
        <v>5.0799999999999998E-2</v>
      </c>
      <c r="F10" s="198">
        <v>100</v>
      </c>
      <c r="G10" s="199" t="s">
        <v>2771</v>
      </c>
      <c r="H10" s="199">
        <v>0.254</v>
      </c>
      <c r="I10" s="218"/>
      <c r="J10" s="246">
        <v>231.4914</v>
      </c>
      <c r="K10" s="246">
        <v>231.51990000000001</v>
      </c>
      <c r="L10" s="246">
        <v>231.49039999999999</v>
      </c>
      <c r="M10" s="293">
        <f>ABS(J10-J11)</f>
        <v>1.90000000000623E-3</v>
      </c>
      <c r="N10" s="293">
        <f>ABS(K10-K11)</f>
        <v>2.9000000000110049E-3</v>
      </c>
      <c r="O10" s="293">
        <f>ABS(L10-L11)</f>
        <v>1.0000000000331966E-4</v>
      </c>
      <c r="Q10" s="51" t="str">
        <f>+G10</f>
        <v>M07</v>
      </c>
      <c r="R10" s="270"/>
      <c r="S10" s="229"/>
    </row>
    <row r="11" spans="2:19">
      <c r="B11" s="102" t="s">
        <v>2914</v>
      </c>
      <c r="C11" s="175" t="s">
        <v>2919</v>
      </c>
      <c r="D11" s="177" t="s">
        <v>2890</v>
      </c>
      <c r="E11" s="177">
        <v>5.0799999999999998E-2</v>
      </c>
      <c r="F11" s="198">
        <v>100</v>
      </c>
      <c r="G11" s="199" t="s">
        <v>2771</v>
      </c>
      <c r="H11" s="199">
        <v>0.254</v>
      </c>
      <c r="J11" s="246">
        <v>231.48949999999999</v>
      </c>
      <c r="K11" s="246">
        <v>231.517</v>
      </c>
      <c r="L11" s="246">
        <v>231.4905</v>
      </c>
      <c r="M11" s="294"/>
      <c r="N11" s="294"/>
      <c r="O11" s="294"/>
      <c r="Q11" s="227" t="s">
        <v>8649</v>
      </c>
      <c r="R11" s="228">
        <f>MAX(J10:L19)</f>
        <v>231.5592</v>
      </c>
      <c r="S11" s="49"/>
    </row>
    <row r="12" spans="2:19">
      <c r="B12" s="102" t="s">
        <v>2765</v>
      </c>
      <c r="C12" s="175" t="s">
        <v>2770</v>
      </c>
      <c r="D12" s="129"/>
      <c r="E12" s="129"/>
      <c r="F12" s="129"/>
      <c r="G12" s="197" t="s">
        <v>2771</v>
      </c>
      <c r="H12" s="197">
        <v>0.254</v>
      </c>
      <c r="J12" s="246">
        <v>231.4948</v>
      </c>
      <c r="K12" s="246">
        <v>231.50370000000001</v>
      </c>
      <c r="L12" s="246">
        <v>231.53530000000001</v>
      </c>
      <c r="M12" s="419"/>
      <c r="N12" s="419"/>
      <c r="O12" s="421"/>
      <c r="Q12" s="227" t="s">
        <v>8650</v>
      </c>
      <c r="R12" s="228">
        <f>MIN(J10:L19)</f>
        <v>231.45490000000001</v>
      </c>
      <c r="S12" s="45" t="s">
        <v>8651</v>
      </c>
    </row>
    <row r="13" spans="2:19">
      <c r="B13" s="102" t="s">
        <v>2773</v>
      </c>
      <c r="C13" s="175" t="s">
        <v>2778</v>
      </c>
      <c r="D13" s="129"/>
      <c r="E13" s="129"/>
      <c r="F13" s="129"/>
      <c r="G13" s="197" t="s">
        <v>2771</v>
      </c>
      <c r="H13" s="197">
        <v>0.254</v>
      </c>
      <c r="J13" s="246">
        <v>231.49010000000001</v>
      </c>
      <c r="K13" s="246">
        <v>231.494</v>
      </c>
      <c r="L13" s="246">
        <v>231.48820000000001</v>
      </c>
      <c r="M13" s="419"/>
      <c r="N13" s="419"/>
      <c r="O13" s="421"/>
      <c r="Q13" s="227" t="s">
        <v>8652</v>
      </c>
      <c r="R13" s="228">
        <f>R11-R12</f>
        <v>0.10429999999999495</v>
      </c>
      <c r="S13" s="49">
        <f>+H10</f>
        <v>0.254</v>
      </c>
    </row>
    <row r="14" spans="2:19">
      <c r="B14" s="102" t="s">
        <v>2185</v>
      </c>
      <c r="C14" s="175" t="s">
        <v>2826</v>
      </c>
      <c r="D14" s="129"/>
      <c r="E14" s="129"/>
      <c r="F14" s="129"/>
      <c r="G14" s="197" t="s">
        <v>2771</v>
      </c>
      <c r="H14" s="197">
        <v>0.254</v>
      </c>
      <c r="J14" s="246">
        <v>231.49</v>
      </c>
      <c r="K14" s="246">
        <v>231.49449999999999</v>
      </c>
      <c r="L14" s="246">
        <v>231.45490000000001</v>
      </c>
      <c r="M14" s="419"/>
      <c r="N14" s="419"/>
      <c r="O14" s="421"/>
      <c r="Q14" s="45"/>
      <c r="R14" s="45"/>
      <c r="S14" s="50" t="str">
        <f>IF(R13&gt;S13,"Wrong","OK")</f>
        <v>OK</v>
      </c>
    </row>
    <row r="15" spans="2:19">
      <c r="B15" s="102" t="s">
        <v>2828</v>
      </c>
      <c r="C15" s="175" t="s">
        <v>2833</v>
      </c>
      <c r="D15" s="129"/>
      <c r="E15" s="129"/>
      <c r="F15" s="129"/>
      <c r="G15" s="197" t="s">
        <v>2771</v>
      </c>
      <c r="H15" s="197">
        <v>0.254</v>
      </c>
      <c r="J15" s="246">
        <v>231.46180000000001</v>
      </c>
      <c r="K15" s="246">
        <v>231.45930000000001</v>
      </c>
      <c r="L15" s="246">
        <v>231.4794</v>
      </c>
      <c r="M15" s="419"/>
      <c r="N15" s="419"/>
      <c r="O15" s="421"/>
    </row>
    <row r="16" spans="2:19">
      <c r="B16" s="102" t="s">
        <v>2835</v>
      </c>
      <c r="C16" s="175" t="s">
        <v>2840</v>
      </c>
      <c r="D16" s="129"/>
      <c r="E16" s="129"/>
      <c r="F16" s="129"/>
      <c r="G16" s="197" t="s">
        <v>2771</v>
      </c>
      <c r="H16" s="197">
        <v>0.254</v>
      </c>
      <c r="J16" s="246">
        <v>231.49529999999999</v>
      </c>
      <c r="K16" s="246">
        <v>231.5282</v>
      </c>
      <c r="L16" s="246">
        <v>231.5592</v>
      </c>
      <c r="M16" s="419"/>
      <c r="N16" s="419"/>
      <c r="O16" s="421"/>
    </row>
    <row r="17" spans="2:19">
      <c r="B17" s="102" t="s">
        <v>2842</v>
      </c>
      <c r="C17" s="175" t="s">
        <v>2847</v>
      </c>
      <c r="D17" s="129"/>
      <c r="E17" s="129"/>
      <c r="F17" s="129"/>
      <c r="G17" s="197" t="s">
        <v>2771</v>
      </c>
      <c r="H17" s="197">
        <v>0.254</v>
      </c>
      <c r="J17" s="246">
        <v>231.5257</v>
      </c>
      <c r="K17" s="246">
        <v>231.51570000000001</v>
      </c>
      <c r="L17" s="246">
        <v>231.5162</v>
      </c>
      <c r="M17" s="419"/>
      <c r="N17" s="419"/>
      <c r="O17" s="421"/>
    </row>
    <row r="18" spans="2:19">
      <c r="B18" s="134" t="s">
        <v>2849</v>
      </c>
      <c r="C18" s="221" t="s">
        <v>2854</v>
      </c>
      <c r="D18" s="146"/>
      <c r="E18" s="146"/>
      <c r="F18" s="146"/>
      <c r="G18" s="224" t="s">
        <v>2771</v>
      </c>
      <c r="H18" s="224">
        <v>0.254</v>
      </c>
      <c r="J18" s="246">
        <v>231.47909999999999</v>
      </c>
      <c r="K18" s="246">
        <v>231.5232</v>
      </c>
      <c r="L18" s="246">
        <v>231.52619999999999</v>
      </c>
      <c r="M18" s="419"/>
      <c r="N18" s="419"/>
      <c r="O18" s="421"/>
    </row>
    <row r="19" spans="2:19">
      <c r="B19" s="102" t="s">
        <v>2863</v>
      </c>
      <c r="C19" s="175" t="s">
        <v>2868</v>
      </c>
      <c r="D19" s="129"/>
      <c r="E19" s="129"/>
      <c r="F19" s="129"/>
      <c r="G19" s="197" t="s">
        <v>2771</v>
      </c>
      <c r="H19" s="197">
        <v>0.254</v>
      </c>
      <c r="I19" s="216"/>
      <c r="J19" s="246">
        <v>231.50059999999999</v>
      </c>
      <c r="K19" s="246">
        <v>231.4717</v>
      </c>
      <c r="L19" s="246">
        <v>231.51300000000001</v>
      </c>
      <c r="M19" s="423"/>
      <c r="N19" s="423"/>
      <c r="O19" s="424"/>
    </row>
    <row r="20" spans="2:19">
      <c r="B20" s="102" t="s">
        <v>2899</v>
      </c>
      <c r="C20" s="175" t="s">
        <v>2904</v>
      </c>
      <c r="D20" s="177" t="s">
        <v>2905</v>
      </c>
      <c r="E20" s="177">
        <v>5.0799999999999998E-2</v>
      </c>
      <c r="F20" s="198">
        <v>100</v>
      </c>
      <c r="G20" s="199" t="s">
        <v>2785</v>
      </c>
      <c r="H20" s="199">
        <v>0.254</v>
      </c>
      <c r="I20" s="218"/>
      <c r="J20" s="246">
        <v>243.08369999999999</v>
      </c>
      <c r="K20" s="246">
        <v>243.07650000000001</v>
      </c>
      <c r="L20" s="246">
        <v>243.04660000000001</v>
      </c>
      <c r="M20" s="293">
        <f>ABS(J20-J21)</f>
        <v>1.5999999999962711E-3</v>
      </c>
      <c r="N20" s="293">
        <f>ABS(K20-K21)</f>
        <v>1.8999999999778083E-3</v>
      </c>
      <c r="O20" s="293">
        <f>ABS(L20-L21)</f>
        <v>2.1000000000128694E-3</v>
      </c>
      <c r="Q20" s="51" t="str">
        <f>+G20</f>
        <v>M08</v>
      </c>
      <c r="R20" s="270"/>
      <c r="S20" s="229"/>
    </row>
    <row r="21" spans="2:19">
      <c r="B21" s="153" t="s">
        <v>2921</v>
      </c>
      <c r="C21" s="220" t="s">
        <v>2926</v>
      </c>
      <c r="D21" s="222" t="s">
        <v>2905</v>
      </c>
      <c r="E21" s="222">
        <v>5.0799999999999998E-2</v>
      </c>
      <c r="F21" s="223">
        <v>100</v>
      </c>
      <c r="G21" s="225" t="s">
        <v>2785</v>
      </c>
      <c r="H21" s="225">
        <v>0.254</v>
      </c>
      <c r="J21" s="246">
        <v>243.0821</v>
      </c>
      <c r="K21" s="246">
        <v>243.07839999999999</v>
      </c>
      <c r="L21" s="246">
        <v>243.0445</v>
      </c>
      <c r="M21" s="294"/>
      <c r="N21" s="294"/>
      <c r="O21" s="294"/>
      <c r="Q21" s="227" t="s">
        <v>8649</v>
      </c>
      <c r="R21" s="228">
        <f>MAX(J20:L29)</f>
        <v>243.13589999999999</v>
      </c>
      <c r="S21" s="49"/>
    </row>
    <row r="22" spans="2:19">
      <c r="B22" s="102" t="s">
        <v>2616</v>
      </c>
      <c r="C22" s="175" t="s">
        <v>2784</v>
      </c>
      <c r="D22" s="129"/>
      <c r="E22" s="129"/>
      <c r="F22" s="129"/>
      <c r="G22" s="197" t="s">
        <v>2785</v>
      </c>
      <c r="H22" s="197">
        <v>0.254</v>
      </c>
      <c r="J22" s="246">
        <v>243.048</v>
      </c>
      <c r="K22" s="246">
        <v>243.08940000000001</v>
      </c>
      <c r="L22" s="246">
        <v>243.08250000000001</v>
      </c>
      <c r="M22" s="419"/>
      <c r="N22" s="419"/>
      <c r="O22" s="421"/>
      <c r="Q22" s="227" t="s">
        <v>8650</v>
      </c>
      <c r="R22" s="228">
        <f>MIN(J20:L29)</f>
        <v>243.0445</v>
      </c>
      <c r="S22" s="45" t="s">
        <v>8651</v>
      </c>
    </row>
    <row r="23" spans="2:19">
      <c r="B23" s="102" t="s">
        <v>2787</v>
      </c>
      <c r="C23" s="175" t="s">
        <v>2792</v>
      </c>
      <c r="D23" s="129"/>
      <c r="E23" s="129"/>
      <c r="F23" s="129"/>
      <c r="G23" s="197" t="s">
        <v>2785</v>
      </c>
      <c r="H23" s="197">
        <v>0.254</v>
      </c>
      <c r="J23" s="246">
        <v>243.08320000000001</v>
      </c>
      <c r="K23" s="246">
        <v>243.0881</v>
      </c>
      <c r="L23" s="246">
        <v>243.07409999999999</v>
      </c>
      <c r="M23" s="419"/>
      <c r="N23" s="419"/>
      <c r="O23" s="421"/>
      <c r="Q23" s="227" t="s">
        <v>8652</v>
      </c>
      <c r="R23" s="228">
        <f>R21-R22</f>
        <v>9.1399999999993042E-2</v>
      </c>
      <c r="S23" s="49">
        <f>+H20</f>
        <v>0.254</v>
      </c>
    </row>
    <row r="24" spans="2:19">
      <c r="B24" s="102" t="s">
        <v>2794</v>
      </c>
      <c r="C24" s="175" t="s">
        <v>2799</v>
      </c>
      <c r="D24" s="129"/>
      <c r="E24" s="129"/>
      <c r="F24" s="129"/>
      <c r="G24" s="197" t="s">
        <v>2785</v>
      </c>
      <c r="H24" s="197">
        <v>0.254</v>
      </c>
      <c r="J24" s="246">
        <v>243.11179999999999</v>
      </c>
      <c r="K24" s="246">
        <v>243.1088</v>
      </c>
      <c r="L24" s="246">
        <v>243.10749999999999</v>
      </c>
      <c r="M24" s="419"/>
      <c r="N24" s="419"/>
      <c r="O24" s="421"/>
      <c r="Q24" s="45"/>
      <c r="R24" s="45"/>
      <c r="S24" s="50" t="str">
        <f>IF(R23&gt;S23,"Wrong","OK")</f>
        <v>OK</v>
      </c>
    </row>
    <row r="25" spans="2:19">
      <c r="B25" s="102" t="s">
        <v>2801</v>
      </c>
      <c r="C25" s="175" t="s">
        <v>2806</v>
      </c>
      <c r="D25" s="129"/>
      <c r="E25" s="129"/>
      <c r="F25" s="129"/>
      <c r="G25" s="197" t="s">
        <v>2785</v>
      </c>
      <c r="H25" s="197">
        <v>0.254</v>
      </c>
      <c r="J25" s="246">
        <v>243.10769999999999</v>
      </c>
      <c r="K25" s="246">
        <v>243.0986</v>
      </c>
      <c r="L25" s="246">
        <v>243.07320000000001</v>
      </c>
      <c r="M25" s="419"/>
      <c r="N25" s="419"/>
      <c r="O25" s="421"/>
    </row>
    <row r="26" spans="2:19">
      <c r="B26" s="102" t="s">
        <v>2808</v>
      </c>
      <c r="C26" s="175" t="s">
        <v>2813</v>
      </c>
      <c r="D26" s="129"/>
      <c r="E26" s="129"/>
      <c r="F26" s="129"/>
      <c r="G26" s="197" t="s">
        <v>2785</v>
      </c>
      <c r="H26" s="197">
        <v>0.254</v>
      </c>
      <c r="J26" s="246">
        <v>243.05699999999999</v>
      </c>
      <c r="K26" s="246">
        <v>243.10120000000001</v>
      </c>
      <c r="L26" s="246">
        <v>243.0951</v>
      </c>
      <c r="M26" s="419"/>
      <c r="N26" s="419"/>
      <c r="O26" s="421"/>
    </row>
    <row r="27" spans="2:19">
      <c r="B27" s="102" t="s">
        <v>2815</v>
      </c>
      <c r="C27" s="175" t="s">
        <v>2820</v>
      </c>
      <c r="D27" s="129"/>
      <c r="E27" s="129"/>
      <c r="F27" s="129"/>
      <c r="G27" s="197" t="s">
        <v>2785</v>
      </c>
      <c r="H27" s="197">
        <v>0.254</v>
      </c>
      <c r="J27" s="246">
        <v>243.09030000000001</v>
      </c>
      <c r="K27" s="246">
        <v>243.0984</v>
      </c>
      <c r="L27" s="246">
        <v>243.066</v>
      </c>
      <c r="M27" s="419"/>
      <c r="N27" s="419"/>
      <c r="O27" s="421"/>
    </row>
    <row r="28" spans="2:19">
      <c r="B28" s="102" t="s">
        <v>2870</v>
      </c>
      <c r="C28" s="175" t="s">
        <v>2875</v>
      </c>
      <c r="D28" s="129"/>
      <c r="E28" s="129"/>
      <c r="F28" s="129"/>
      <c r="G28" s="197" t="s">
        <v>2785</v>
      </c>
      <c r="H28" s="197">
        <v>0.254</v>
      </c>
      <c r="J28" s="246">
        <v>243.13589999999999</v>
      </c>
      <c r="K28" s="246">
        <v>243.11799999999999</v>
      </c>
      <c r="L28" s="246">
        <v>243.10230000000001</v>
      </c>
      <c r="M28" s="419"/>
      <c r="N28" s="419"/>
      <c r="O28" s="421"/>
    </row>
    <row r="29" spans="2:19">
      <c r="B29" s="102" t="s">
        <v>2877</v>
      </c>
      <c r="C29" s="175" t="s">
        <v>2882</v>
      </c>
      <c r="D29" s="129"/>
      <c r="E29" s="129"/>
      <c r="F29" s="129"/>
      <c r="G29" s="197" t="s">
        <v>2785</v>
      </c>
      <c r="H29" s="197">
        <v>0.254</v>
      </c>
      <c r="I29" s="216"/>
      <c r="J29" s="246">
        <v>243.0883</v>
      </c>
      <c r="K29" s="246">
        <v>243.09299999999999</v>
      </c>
      <c r="L29" s="246">
        <v>243.1019</v>
      </c>
      <c r="M29" s="423"/>
      <c r="N29" s="423"/>
      <c r="O29" s="424"/>
    </row>
    <row r="30" spans="2:19">
      <c r="M30" s="419"/>
      <c r="N30" s="419"/>
      <c r="O30" s="419"/>
    </row>
    <row r="31" spans="2:19">
      <c r="M31" s="419"/>
      <c r="N31" s="419"/>
      <c r="O31" s="419"/>
    </row>
    <row r="32" spans="2:19">
      <c r="J32" s="51" t="s">
        <v>8645</v>
      </c>
      <c r="K32" s="214"/>
      <c r="L32" s="226"/>
      <c r="M32" s="290" t="s">
        <v>8659</v>
      </c>
      <c r="N32" s="409"/>
      <c r="O32" s="410"/>
    </row>
    <row r="33" spans="2:19">
      <c r="J33" s="67" t="s">
        <v>8646</v>
      </c>
      <c r="K33" s="8" t="s">
        <v>8647</v>
      </c>
      <c r="L33" s="226" t="s">
        <v>8648</v>
      </c>
      <c r="M33" s="411" t="s">
        <v>8646</v>
      </c>
      <c r="N33" s="412" t="s">
        <v>8647</v>
      </c>
      <c r="O33" s="413" t="s">
        <v>8648</v>
      </c>
    </row>
    <row r="34" spans="2:19">
      <c r="B34" s="102" t="s">
        <v>962</v>
      </c>
      <c r="C34" s="175" t="s">
        <v>967</v>
      </c>
      <c r="D34" s="177" t="s">
        <v>968</v>
      </c>
      <c r="E34" s="177">
        <v>5.0799999999999998E-2</v>
      </c>
      <c r="F34" s="184">
        <v>100</v>
      </c>
      <c r="G34" s="183" t="s">
        <v>969</v>
      </c>
      <c r="H34" s="183">
        <v>0.127</v>
      </c>
      <c r="I34" s="219"/>
      <c r="J34" s="246">
        <v>114.56180000000001</v>
      </c>
      <c r="K34" s="246">
        <v>114.5578</v>
      </c>
      <c r="L34" s="246">
        <v>114.5766</v>
      </c>
      <c r="M34" s="293">
        <f>ABS(J34-J35)</f>
        <v>5.0000000000238742E-4</v>
      </c>
      <c r="N34" s="293">
        <f>ABS(K34-K35)</f>
        <v>3.9999999999906777E-4</v>
      </c>
      <c r="O34" s="293">
        <f>ABS(L34-L35)</f>
        <v>1.0999999999938836E-3</v>
      </c>
      <c r="Q34" s="51" t="str">
        <f>+G34</f>
        <v>M18</v>
      </c>
      <c r="R34" s="270"/>
      <c r="S34" s="229"/>
    </row>
    <row r="35" spans="2:19">
      <c r="B35" s="102" t="s">
        <v>971</v>
      </c>
      <c r="C35" s="175" t="s">
        <v>975</v>
      </c>
      <c r="D35" s="177" t="s">
        <v>968</v>
      </c>
      <c r="E35" s="177">
        <v>5.0799999999999998E-2</v>
      </c>
      <c r="F35" s="184">
        <v>100</v>
      </c>
      <c r="G35" s="183" t="s">
        <v>969</v>
      </c>
      <c r="H35" s="183">
        <v>0.127</v>
      </c>
      <c r="I35" s="215"/>
      <c r="J35" s="246">
        <v>114.5613</v>
      </c>
      <c r="K35" s="246">
        <v>114.5574</v>
      </c>
      <c r="L35" s="246">
        <v>114.57769999999999</v>
      </c>
      <c r="M35" s="294"/>
      <c r="N35" s="294"/>
      <c r="O35" s="294"/>
      <c r="Q35" s="227" t="s">
        <v>8649</v>
      </c>
      <c r="R35" s="228">
        <f>MAX(J34:L43)</f>
        <v>114.5806</v>
      </c>
      <c r="S35" s="49"/>
    </row>
    <row r="36" spans="2:19">
      <c r="B36" s="102" t="s">
        <v>977</v>
      </c>
      <c r="C36" s="175" t="s">
        <v>981</v>
      </c>
      <c r="D36" s="129"/>
      <c r="E36" s="129"/>
      <c r="F36" s="129"/>
      <c r="G36" s="183" t="s">
        <v>969</v>
      </c>
      <c r="H36" s="183">
        <v>0.127</v>
      </c>
      <c r="I36" s="215"/>
      <c r="J36" s="246">
        <v>114.5509</v>
      </c>
      <c r="K36" s="246">
        <v>114.5587</v>
      </c>
      <c r="L36" s="246">
        <v>114.5547</v>
      </c>
      <c r="M36" s="420"/>
      <c r="N36" s="419"/>
      <c r="O36" s="421"/>
      <c r="Q36" s="227" t="s">
        <v>8650</v>
      </c>
      <c r="R36" s="228">
        <f>MIN(J34:L43)</f>
        <v>114.5164</v>
      </c>
      <c r="S36" s="45" t="s">
        <v>8651</v>
      </c>
    </row>
    <row r="37" spans="2:19">
      <c r="B37" s="102" t="s">
        <v>983</v>
      </c>
      <c r="C37" s="175" t="s">
        <v>987</v>
      </c>
      <c r="D37" s="129"/>
      <c r="E37" s="129"/>
      <c r="F37" s="129"/>
      <c r="G37" s="183" t="s">
        <v>969</v>
      </c>
      <c r="H37" s="183">
        <v>0.127</v>
      </c>
      <c r="I37" s="215"/>
      <c r="J37" s="246">
        <v>114.5776</v>
      </c>
      <c r="K37" s="246">
        <v>114.5472</v>
      </c>
      <c r="L37" s="246">
        <v>114.5796</v>
      </c>
      <c r="M37" s="420"/>
      <c r="N37" s="419"/>
      <c r="O37" s="421"/>
      <c r="Q37" s="227" t="s">
        <v>8652</v>
      </c>
      <c r="R37" s="228">
        <f>R35-R36</f>
        <v>6.4199999999999591E-2</v>
      </c>
      <c r="S37" s="49">
        <f>+H34</f>
        <v>0.127</v>
      </c>
    </row>
    <row r="38" spans="2:19">
      <c r="B38" s="102" t="s">
        <v>989</v>
      </c>
      <c r="C38" s="175" t="s">
        <v>993</v>
      </c>
      <c r="D38" s="129"/>
      <c r="E38" s="129"/>
      <c r="F38" s="129"/>
      <c r="G38" s="183" t="s">
        <v>969</v>
      </c>
      <c r="H38" s="183">
        <v>0.127</v>
      </c>
      <c r="I38" s="215"/>
      <c r="J38" s="246">
        <v>114.54600000000001</v>
      </c>
      <c r="K38" s="246">
        <v>114.563</v>
      </c>
      <c r="L38" s="246">
        <v>114.54949999999999</v>
      </c>
      <c r="M38" s="420"/>
      <c r="N38" s="419"/>
      <c r="O38" s="421"/>
      <c r="Q38" s="45"/>
      <c r="R38" s="45"/>
      <c r="S38" s="50" t="str">
        <f>IF(R37&gt;S37,"Wrong","OK")</f>
        <v>OK</v>
      </c>
    </row>
    <row r="39" spans="2:19">
      <c r="B39" s="102" t="s">
        <v>995</v>
      </c>
      <c r="C39" s="175" t="s">
        <v>999</v>
      </c>
      <c r="D39" s="129"/>
      <c r="E39" s="129"/>
      <c r="F39" s="129"/>
      <c r="G39" s="183" t="s">
        <v>969</v>
      </c>
      <c r="H39" s="183">
        <v>0.127</v>
      </c>
      <c r="I39" s="215"/>
      <c r="J39" s="246">
        <v>114.53879999999999</v>
      </c>
      <c r="K39" s="246">
        <v>114.5761</v>
      </c>
      <c r="L39" s="246">
        <v>114.5467</v>
      </c>
      <c r="M39" s="420"/>
      <c r="N39" s="419"/>
      <c r="O39" s="421"/>
    </row>
    <row r="40" spans="2:19">
      <c r="B40" s="102" t="s">
        <v>1001</v>
      </c>
      <c r="C40" s="175" t="s">
        <v>1005</v>
      </c>
      <c r="D40" s="129"/>
      <c r="E40" s="129"/>
      <c r="F40" s="129"/>
      <c r="G40" s="183" t="s">
        <v>969</v>
      </c>
      <c r="H40" s="183">
        <v>0.127</v>
      </c>
      <c r="I40" s="215"/>
      <c r="J40" s="246">
        <v>114.5574</v>
      </c>
      <c r="K40" s="246">
        <v>114.5733</v>
      </c>
      <c r="L40" s="246">
        <v>114.5291</v>
      </c>
      <c r="M40" s="420"/>
      <c r="N40" s="419"/>
      <c r="O40" s="421"/>
    </row>
    <row r="41" spans="2:19">
      <c r="B41" s="102" t="s">
        <v>1007</v>
      </c>
      <c r="C41" s="175" t="s">
        <v>1011</v>
      </c>
      <c r="D41" s="129"/>
      <c r="E41" s="129"/>
      <c r="F41" s="129"/>
      <c r="G41" s="183" t="s">
        <v>969</v>
      </c>
      <c r="H41" s="183">
        <v>0.127</v>
      </c>
      <c r="I41" s="215"/>
      <c r="J41" s="246">
        <v>114.5564</v>
      </c>
      <c r="K41" s="246">
        <v>114.54819999999999</v>
      </c>
      <c r="L41" s="246">
        <v>114.5164</v>
      </c>
      <c r="M41" s="420"/>
      <c r="N41" s="419"/>
      <c r="O41" s="421"/>
    </row>
    <row r="42" spans="2:19">
      <c r="B42" s="102" t="s">
        <v>1013</v>
      </c>
      <c r="C42" s="175" t="s">
        <v>1017</v>
      </c>
      <c r="D42" s="129"/>
      <c r="E42" s="129"/>
      <c r="F42" s="129"/>
      <c r="G42" s="183" t="s">
        <v>969</v>
      </c>
      <c r="H42" s="183">
        <v>0.127</v>
      </c>
      <c r="I42" s="215"/>
      <c r="J42" s="246">
        <v>114.539</v>
      </c>
      <c r="K42" s="246">
        <v>114.52160000000001</v>
      </c>
      <c r="L42" s="246">
        <v>114.55370000000001</v>
      </c>
      <c r="M42" s="420"/>
      <c r="N42" s="419"/>
      <c r="O42" s="421"/>
    </row>
    <row r="43" spans="2:19">
      <c r="B43" s="102" t="s">
        <v>1019</v>
      </c>
      <c r="C43" s="175" t="s">
        <v>1023</v>
      </c>
      <c r="D43" s="129"/>
      <c r="E43" s="129"/>
      <c r="F43" s="129"/>
      <c r="G43" s="183" t="s">
        <v>969</v>
      </c>
      <c r="H43" s="183">
        <v>0.127</v>
      </c>
      <c r="I43" s="215"/>
      <c r="J43" s="246">
        <v>114.5806</v>
      </c>
      <c r="K43" s="246">
        <v>114.5628</v>
      </c>
      <c r="L43" s="246">
        <v>114.56780000000001</v>
      </c>
      <c r="M43" s="422"/>
      <c r="N43" s="423"/>
      <c r="O43" s="424"/>
    </row>
    <row r="44" spans="2:19">
      <c r="B44" s="102" t="s">
        <v>1294</v>
      </c>
      <c r="C44" s="175" t="s">
        <v>1298</v>
      </c>
      <c r="D44" s="177" t="s">
        <v>1299</v>
      </c>
      <c r="E44" s="177">
        <v>5.0799999999999998E-2</v>
      </c>
      <c r="F44" s="185">
        <v>100</v>
      </c>
      <c r="G44" s="183" t="s">
        <v>1300</v>
      </c>
      <c r="H44" s="183">
        <v>0.127</v>
      </c>
      <c r="I44" s="215"/>
      <c r="J44" s="246">
        <v>114.3674</v>
      </c>
      <c r="K44" s="246">
        <v>114.3411</v>
      </c>
      <c r="L44" s="246">
        <v>114.3355</v>
      </c>
      <c r="M44" s="293">
        <f>ABS(J44-J45)</f>
        <v>1.8000000000029104E-3</v>
      </c>
      <c r="N44" s="293">
        <f>ABS(K44-K45)</f>
        <v>1.0000000000331966E-4</v>
      </c>
      <c r="O44" s="293">
        <f>ABS(L44-L45)</f>
        <v>9.9999999999056399E-4</v>
      </c>
      <c r="Q44" s="51" t="str">
        <f>+G44</f>
        <v>M20</v>
      </c>
      <c r="R44" s="270"/>
      <c r="S44" s="229"/>
    </row>
    <row r="45" spans="2:19">
      <c r="B45" s="102" t="s">
        <v>1302</v>
      </c>
      <c r="C45" s="175" t="s">
        <v>1306</v>
      </c>
      <c r="D45" s="177" t="s">
        <v>1299</v>
      </c>
      <c r="E45" s="177">
        <v>5.0799999999999998E-2</v>
      </c>
      <c r="F45" s="185">
        <v>100</v>
      </c>
      <c r="G45" s="183" t="s">
        <v>1300</v>
      </c>
      <c r="H45" s="183">
        <v>0.127</v>
      </c>
      <c r="I45" s="215"/>
      <c r="J45" s="246">
        <v>114.3656</v>
      </c>
      <c r="K45" s="246">
        <v>114.34099999999999</v>
      </c>
      <c r="L45" s="246">
        <v>114.33450000000001</v>
      </c>
      <c r="M45" s="294"/>
      <c r="N45" s="294"/>
      <c r="O45" s="294"/>
      <c r="Q45" s="227" t="s">
        <v>8649</v>
      </c>
      <c r="R45" s="228">
        <f>MAX(J44:L53)</f>
        <v>114.38639999999999</v>
      </c>
      <c r="S45" s="49"/>
    </row>
    <row r="46" spans="2:19">
      <c r="B46" s="102" t="s">
        <v>1308</v>
      </c>
      <c r="C46" s="175" t="s">
        <v>1312</v>
      </c>
      <c r="D46" s="129"/>
      <c r="E46" s="129"/>
      <c r="F46" s="129"/>
      <c r="G46" s="183" t="s">
        <v>1300</v>
      </c>
      <c r="H46" s="183">
        <v>0.127</v>
      </c>
      <c r="I46" s="215"/>
      <c r="J46" s="246">
        <v>114.3592</v>
      </c>
      <c r="K46" s="246">
        <v>114.3503</v>
      </c>
      <c r="L46" s="246">
        <v>114.3486</v>
      </c>
      <c r="M46" s="420"/>
      <c r="N46" s="419"/>
      <c r="O46" s="421"/>
      <c r="Q46" s="227" t="s">
        <v>8650</v>
      </c>
      <c r="R46" s="228">
        <f>MIN(J44:L53)</f>
        <v>114.31310000000001</v>
      </c>
      <c r="S46" s="45" t="s">
        <v>8651</v>
      </c>
    </row>
    <row r="47" spans="2:19">
      <c r="B47" s="102" t="s">
        <v>1314</v>
      </c>
      <c r="C47" s="175" t="s">
        <v>1318</v>
      </c>
      <c r="D47" s="129"/>
      <c r="E47" s="129"/>
      <c r="F47" s="129"/>
      <c r="G47" s="183" t="s">
        <v>1300</v>
      </c>
      <c r="H47" s="183">
        <v>0.127</v>
      </c>
      <c r="I47" s="215"/>
      <c r="J47" s="246">
        <v>114.3826</v>
      </c>
      <c r="K47" s="246">
        <v>114.3802</v>
      </c>
      <c r="L47" s="246">
        <v>114.3536</v>
      </c>
      <c r="M47" s="420"/>
      <c r="N47" s="419"/>
      <c r="O47" s="421"/>
      <c r="Q47" s="227" t="s">
        <v>8652</v>
      </c>
      <c r="R47" s="228">
        <f>R45-R46</f>
        <v>7.3299999999989041E-2</v>
      </c>
      <c r="S47" s="49">
        <f>+H44</f>
        <v>0.127</v>
      </c>
    </row>
    <row r="48" spans="2:19">
      <c r="B48" s="102" t="s">
        <v>1320</v>
      </c>
      <c r="C48" s="175" t="s">
        <v>1324</v>
      </c>
      <c r="D48" s="129"/>
      <c r="E48" s="129"/>
      <c r="F48" s="129"/>
      <c r="G48" s="183" t="s">
        <v>1300</v>
      </c>
      <c r="H48" s="183">
        <v>0.127</v>
      </c>
      <c r="I48" s="215"/>
      <c r="J48" s="246">
        <v>114.3441</v>
      </c>
      <c r="K48" s="246">
        <v>114.31310000000001</v>
      </c>
      <c r="L48" s="246">
        <v>114.33069999999999</v>
      </c>
      <c r="M48" s="420"/>
      <c r="N48" s="419"/>
      <c r="O48" s="421"/>
      <c r="Q48" s="45"/>
      <c r="R48" s="45"/>
      <c r="S48" s="50" t="str">
        <f>IF(R47&gt;S47,"Wrong","OK")</f>
        <v>OK</v>
      </c>
    </row>
    <row r="49" spans="2:19">
      <c r="B49" s="102" t="s">
        <v>1326</v>
      </c>
      <c r="C49" s="175" t="s">
        <v>1330</v>
      </c>
      <c r="D49" s="129"/>
      <c r="E49" s="129"/>
      <c r="F49" s="129"/>
      <c r="G49" s="183" t="s">
        <v>1300</v>
      </c>
      <c r="H49" s="183">
        <v>0.127</v>
      </c>
      <c r="I49" s="215"/>
      <c r="J49" s="246">
        <v>114.3503</v>
      </c>
      <c r="K49" s="246">
        <v>114.34520000000001</v>
      </c>
      <c r="L49" s="246">
        <v>114.35720000000001</v>
      </c>
      <c r="M49" s="420"/>
      <c r="N49" s="419"/>
      <c r="O49" s="421"/>
    </row>
    <row r="50" spans="2:19">
      <c r="B50" s="102" t="s">
        <v>1332</v>
      </c>
      <c r="C50" s="175" t="s">
        <v>1336</v>
      </c>
      <c r="D50" s="129"/>
      <c r="E50" s="129"/>
      <c r="F50" s="129"/>
      <c r="G50" s="183" t="s">
        <v>1300</v>
      </c>
      <c r="H50" s="183">
        <v>0.127</v>
      </c>
      <c r="I50" s="215"/>
      <c r="J50" s="246">
        <v>114.38639999999999</v>
      </c>
      <c r="K50" s="246">
        <v>114.3712</v>
      </c>
      <c r="L50" s="246">
        <v>114.3633</v>
      </c>
      <c r="M50" s="420"/>
      <c r="N50" s="419"/>
      <c r="O50" s="421"/>
    </row>
    <row r="51" spans="2:19">
      <c r="B51" s="102" t="s">
        <v>1338</v>
      </c>
      <c r="C51" s="175" t="s">
        <v>1342</v>
      </c>
      <c r="D51" s="129"/>
      <c r="E51" s="129"/>
      <c r="F51" s="129"/>
      <c r="G51" s="183" t="s">
        <v>1300</v>
      </c>
      <c r="H51" s="183">
        <v>0.127</v>
      </c>
      <c r="I51" s="215"/>
      <c r="J51" s="246">
        <v>114.3694</v>
      </c>
      <c r="K51" s="246">
        <v>114.3515</v>
      </c>
      <c r="L51" s="246">
        <v>114.38200000000001</v>
      </c>
      <c r="M51" s="420"/>
      <c r="N51" s="419"/>
      <c r="O51" s="421"/>
    </row>
    <row r="52" spans="2:19">
      <c r="B52" s="102" t="s">
        <v>1344</v>
      </c>
      <c r="C52" s="175" t="s">
        <v>1348</v>
      </c>
      <c r="D52" s="129"/>
      <c r="E52" s="129"/>
      <c r="F52" s="129"/>
      <c r="G52" s="183" t="s">
        <v>1300</v>
      </c>
      <c r="H52" s="183">
        <v>0.127</v>
      </c>
      <c r="I52" s="215"/>
      <c r="J52" s="246">
        <v>114.3856</v>
      </c>
      <c r="K52" s="246">
        <v>114.38039999999999</v>
      </c>
      <c r="L52" s="246">
        <v>114.33620000000001</v>
      </c>
      <c r="M52" s="420"/>
      <c r="N52" s="419"/>
      <c r="O52" s="421"/>
    </row>
    <row r="53" spans="2:19">
      <c r="B53" s="102" t="s">
        <v>1350</v>
      </c>
      <c r="C53" s="175" t="s">
        <v>1354</v>
      </c>
      <c r="D53" s="129"/>
      <c r="E53" s="129"/>
      <c r="F53" s="129"/>
      <c r="G53" s="183" t="s">
        <v>1300</v>
      </c>
      <c r="H53" s="183">
        <v>0.127</v>
      </c>
      <c r="I53" s="215"/>
      <c r="J53" s="246">
        <v>114.36799999999999</v>
      </c>
      <c r="K53" s="246">
        <v>114.34739999999999</v>
      </c>
      <c r="L53" s="246">
        <v>114.37179999999999</v>
      </c>
      <c r="M53" s="422"/>
      <c r="N53" s="423"/>
      <c r="O53" s="424"/>
    </row>
    <row r="54" spans="2:19">
      <c r="B54" s="102" t="s">
        <v>2278</v>
      </c>
      <c r="C54" s="175" t="s">
        <v>2282</v>
      </c>
      <c r="D54" s="177" t="s">
        <v>2283</v>
      </c>
      <c r="E54" s="177">
        <v>5.0799999999999998E-2</v>
      </c>
      <c r="F54" s="186">
        <v>100</v>
      </c>
      <c r="G54" s="183" t="s">
        <v>1500</v>
      </c>
      <c r="H54" s="183">
        <v>0.127</v>
      </c>
      <c r="I54" s="215"/>
      <c r="J54" s="246">
        <v>122.1474</v>
      </c>
      <c r="K54" s="246">
        <v>122.15260000000001</v>
      </c>
      <c r="L54" s="246">
        <v>122.1459</v>
      </c>
      <c r="M54" s="293">
        <f>ABS(J54-J55)</f>
        <v>3.0999999999892225E-3</v>
      </c>
      <c r="N54" s="293">
        <f>ABS(K54-K55)</f>
        <v>3.9999999999906777E-4</v>
      </c>
      <c r="O54" s="293">
        <f>ABS(L54-L55)</f>
        <v>1.8000000000029104E-3</v>
      </c>
      <c r="Q54" s="51" t="str">
        <f>+G54</f>
        <v>M21</v>
      </c>
      <c r="R54" s="270"/>
      <c r="S54" s="229"/>
    </row>
    <row r="55" spans="2:19">
      <c r="B55" s="102" t="s">
        <v>2390</v>
      </c>
      <c r="C55" s="175" t="s">
        <v>2394</v>
      </c>
      <c r="D55" s="177" t="s">
        <v>2283</v>
      </c>
      <c r="E55" s="177">
        <v>5.0799999999999998E-2</v>
      </c>
      <c r="F55" s="186">
        <v>100</v>
      </c>
      <c r="G55" s="183" t="s">
        <v>1500</v>
      </c>
      <c r="H55" s="183">
        <v>0.127</v>
      </c>
      <c r="I55" s="215"/>
      <c r="J55" s="246">
        <v>122.15049999999999</v>
      </c>
      <c r="K55" s="246">
        <v>122.15300000000001</v>
      </c>
      <c r="L55" s="246">
        <v>122.1477</v>
      </c>
      <c r="M55" s="294"/>
      <c r="N55" s="294"/>
      <c r="O55" s="294"/>
      <c r="Q55" s="227" t="s">
        <v>8649</v>
      </c>
      <c r="R55" s="228">
        <f>MAX(J54:L63)</f>
        <v>122.15649999999999</v>
      </c>
      <c r="S55" s="49"/>
    </row>
    <row r="56" spans="2:19">
      <c r="B56" s="102" t="s">
        <v>1494</v>
      </c>
      <c r="C56" s="175" t="s">
        <v>1498</v>
      </c>
      <c r="D56" s="129"/>
      <c r="E56" s="129"/>
      <c r="F56" s="129"/>
      <c r="G56" s="183" t="s">
        <v>1500</v>
      </c>
      <c r="H56" s="183">
        <v>0.127</v>
      </c>
      <c r="I56" s="215"/>
      <c r="J56" s="246">
        <v>122.1545</v>
      </c>
      <c r="K56" s="246">
        <v>122.1554</v>
      </c>
      <c r="L56" s="246">
        <v>122.1504</v>
      </c>
      <c r="M56" s="420"/>
      <c r="N56" s="419"/>
      <c r="O56" s="421"/>
      <c r="Q56" s="227" t="s">
        <v>8650</v>
      </c>
      <c r="R56" s="228">
        <f>MIN(J54:L63)</f>
        <v>122.14</v>
      </c>
      <c r="S56" s="45" t="s">
        <v>8651</v>
      </c>
    </row>
    <row r="57" spans="2:19">
      <c r="B57" s="102" t="s">
        <v>1502</v>
      </c>
      <c r="C57" s="175" t="s">
        <v>1506</v>
      </c>
      <c r="D57" s="129"/>
      <c r="E57" s="129"/>
      <c r="F57" s="129"/>
      <c r="G57" s="183" t="s">
        <v>1500</v>
      </c>
      <c r="H57" s="183">
        <v>0.127</v>
      </c>
      <c r="I57" s="215"/>
      <c r="J57" s="246">
        <v>122.14619999999999</v>
      </c>
      <c r="K57" s="246">
        <v>122.1427</v>
      </c>
      <c r="L57" s="246">
        <v>122.145</v>
      </c>
      <c r="M57" s="420"/>
      <c r="N57" s="419"/>
      <c r="O57" s="421"/>
      <c r="Q57" s="227" t="s">
        <v>8652</v>
      </c>
      <c r="R57" s="228">
        <f>R55-R56</f>
        <v>1.649999999999352E-2</v>
      </c>
      <c r="S57" s="49">
        <f>+H54</f>
        <v>0.127</v>
      </c>
    </row>
    <row r="58" spans="2:19">
      <c r="B58" s="102" t="s">
        <v>1508</v>
      </c>
      <c r="C58" s="175" t="s">
        <v>1512</v>
      </c>
      <c r="D58" s="129"/>
      <c r="E58" s="129"/>
      <c r="F58" s="129"/>
      <c r="G58" s="183" t="s">
        <v>1500</v>
      </c>
      <c r="H58" s="183">
        <v>0.127</v>
      </c>
      <c r="I58" s="215"/>
      <c r="J58" s="246">
        <v>122.1455</v>
      </c>
      <c r="K58" s="246">
        <v>122.1452</v>
      </c>
      <c r="L58" s="246">
        <v>122.1422</v>
      </c>
      <c r="M58" s="420"/>
      <c r="N58" s="419"/>
      <c r="O58" s="421"/>
      <c r="Q58" s="45"/>
      <c r="R58" s="45"/>
      <c r="S58" s="50" t="str">
        <f>IF(R57&gt;S57,"Wrong","OK")</f>
        <v>OK</v>
      </c>
    </row>
    <row r="59" spans="2:19">
      <c r="B59" s="102" t="s">
        <v>1514</v>
      </c>
      <c r="C59" s="175" t="s">
        <v>1518</v>
      </c>
      <c r="D59" s="129"/>
      <c r="E59" s="129"/>
      <c r="F59" s="129"/>
      <c r="G59" s="183" t="s">
        <v>1500</v>
      </c>
      <c r="H59" s="183">
        <v>0.127</v>
      </c>
      <c r="I59" s="215"/>
      <c r="J59" s="246">
        <v>122.15260000000001</v>
      </c>
      <c r="K59" s="246">
        <v>122.1451</v>
      </c>
      <c r="L59" s="246">
        <v>122.15649999999999</v>
      </c>
      <c r="M59" s="420"/>
      <c r="N59" s="419"/>
      <c r="O59" s="421"/>
    </row>
    <row r="60" spans="2:19">
      <c r="B60" s="102" t="s">
        <v>1520</v>
      </c>
      <c r="C60" s="175" t="s">
        <v>1524</v>
      </c>
      <c r="D60" s="129"/>
      <c r="E60" s="129"/>
      <c r="F60" s="129"/>
      <c r="G60" s="183" t="s">
        <v>1500</v>
      </c>
      <c r="H60" s="183">
        <v>0.127</v>
      </c>
      <c r="I60" s="215"/>
      <c r="J60" s="246">
        <v>122.1546</v>
      </c>
      <c r="K60" s="246">
        <v>122.14919999999999</v>
      </c>
      <c r="L60" s="246">
        <v>122.14</v>
      </c>
      <c r="M60" s="420"/>
      <c r="N60" s="419"/>
      <c r="O60" s="421"/>
    </row>
    <row r="61" spans="2:19">
      <c r="B61" s="102" t="s">
        <v>1526</v>
      </c>
      <c r="C61" s="175" t="s">
        <v>1530</v>
      </c>
      <c r="D61" s="129"/>
      <c r="E61" s="129"/>
      <c r="F61" s="129"/>
      <c r="G61" s="183" t="s">
        <v>1500</v>
      </c>
      <c r="H61" s="183">
        <v>0.127</v>
      </c>
      <c r="I61" s="215"/>
      <c r="J61" s="246">
        <v>122.1448</v>
      </c>
      <c r="K61" s="246">
        <v>122.154</v>
      </c>
      <c r="L61" s="246">
        <v>122.1484</v>
      </c>
      <c r="M61" s="420"/>
      <c r="N61" s="419"/>
      <c r="O61" s="421"/>
    </row>
    <row r="62" spans="2:19">
      <c r="B62" s="102" t="s">
        <v>1532</v>
      </c>
      <c r="C62" s="175" t="s">
        <v>1536</v>
      </c>
      <c r="D62" s="129"/>
      <c r="E62" s="129"/>
      <c r="F62" s="129"/>
      <c r="G62" s="183" t="s">
        <v>1500</v>
      </c>
      <c r="H62" s="183">
        <v>0.127</v>
      </c>
      <c r="I62" s="215"/>
      <c r="J62" s="246">
        <v>122.15560000000001</v>
      </c>
      <c r="K62" s="246">
        <v>122.1405</v>
      </c>
      <c r="L62" s="246">
        <v>122.1559</v>
      </c>
      <c r="M62" s="420"/>
      <c r="N62" s="419"/>
      <c r="O62" s="421"/>
    </row>
    <row r="63" spans="2:19">
      <c r="B63" s="102" t="s">
        <v>1538</v>
      </c>
      <c r="C63" s="175" t="s">
        <v>1542</v>
      </c>
      <c r="D63" s="129"/>
      <c r="E63" s="129"/>
      <c r="F63" s="129"/>
      <c r="G63" s="183" t="s">
        <v>1500</v>
      </c>
      <c r="H63" s="183">
        <v>0.127</v>
      </c>
      <c r="I63" s="215"/>
      <c r="J63" s="246">
        <v>122.1474</v>
      </c>
      <c r="K63" s="246">
        <v>122.1494</v>
      </c>
      <c r="L63" s="246">
        <v>122.1444</v>
      </c>
      <c r="M63" s="422"/>
      <c r="N63" s="423"/>
      <c r="O63" s="424"/>
    </row>
    <row r="64" spans="2:19">
      <c r="B64" s="102" t="s">
        <v>2285</v>
      </c>
      <c r="C64" s="175" t="s">
        <v>2289</v>
      </c>
      <c r="D64" s="177" t="s">
        <v>2290</v>
      </c>
      <c r="E64" s="177">
        <v>5.0799999999999998E-2</v>
      </c>
      <c r="F64" s="186">
        <v>100</v>
      </c>
      <c r="G64" s="183" t="s">
        <v>1549</v>
      </c>
      <c r="H64" s="183">
        <v>0.127</v>
      </c>
      <c r="I64" s="215"/>
      <c r="J64" s="246">
        <v>126.35980000000001</v>
      </c>
      <c r="K64" s="246">
        <v>126.3518</v>
      </c>
      <c r="L64" s="246">
        <v>126.345</v>
      </c>
      <c r="M64" s="293">
        <f>ABS(J64-J65)</f>
        <v>9.9999999999056399E-4</v>
      </c>
      <c r="N64" s="293">
        <f>ABS(K64-K65)</f>
        <v>9.0000000000145519E-4</v>
      </c>
      <c r="O64" s="293">
        <f>ABS(L64-L65)</f>
        <v>2.2000000000019782E-3</v>
      </c>
      <c r="Q64" s="51" t="str">
        <f>+G64</f>
        <v>M22</v>
      </c>
      <c r="R64" s="270"/>
      <c r="S64" s="229"/>
    </row>
    <row r="65" spans="2:19">
      <c r="B65" s="102" t="s">
        <v>2396</v>
      </c>
      <c r="C65" s="175" t="s">
        <v>2400</v>
      </c>
      <c r="D65" s="177" t="s">
        <v>2290</v>
      </c>
      <c r="E65" s="177">
        <v>5.0799999999999998E-2</v>
      </c>
      <c r="F65" s="186">
        <v>100</v>
      </c>
      <c r="G65" s="183" t="s">
        <v>1549</v>
      </c>
      <c r="H65" s="183">
        <v>0.127</v>
      </c>
      <c r="I65" s="215"/>
      <c r="J65" s="246">
        <v>126.3608</v>
      </c>
      <c r="K65" s="246">
        <v>126.3527</v>
      </c>
      <c r="L65" s="246">
        <v>126.3472</v>
      </c>
      <c r="M65" s="294"/>
      <c r="N65" s="294"/>
      <c r="O65" s="294"/>
      <c r="Q65" s="227" t="s">
        <v>8649</v>
      </c>
      <c r="R65" s="228">
        <f>MAX(J64:L73)</f>
        <v>126.38760000000001</v>
      </c>
      <c r="S65" s="49"/>
    </row>
    <row r="66" spans="2:19">
      <c r="B66" s="102" t="s">
        <v>1544</v>
      </c>
      <c r="C66" s="175" t="s">
        <v>1548</v>
      </c>
      <c r="D66" s="129"/>
      <c r="E66" s="129"/>
      <c r="F66" s="129"/>
      <c r="G66" s="183" t="s">
        <v>1549</v>
      </c>
      <c r="H66" s="183">
        <v>0.127</v>
      </c>
      <c r="I66" s="215"/>
      <c r="J66" s="246">
        <v>126.3561</v>
      </c>
      <c r="K66" s="246">
        <v>126.38030000000001</v>
      </c>
      <c r="L66" s="246">
        <v>126.3258</v>
      </c>
      <c r="M66" s="420"/>
      <c r="N66" s="419"/>
      <c r="O66" s="421"/>
      <c r="Q66" s="227" t="s">
        <v>8650</v>
      </c>
      <c r="R66" s="228">
        <f>MIN(J64:L73)</f>
        <v>126.3168</v>
      </c>
      <c r="S66" s="45" t="s">
        <v>8651</v>
      </c>
    </row>
    <row r="67" spans="2:19">
      <c r="B67" s="102" t="s">
        <v>1551</v>
      </c>
      <c r="C67" s="175" t="s">
        <v>1555</v>
      </c>
      <c r="D67" s="129"/>
      <c r="E67" s="129"/>
      <c r="F67" s="129"/>
      <c r="G67" s="183" t="s">
        <v>1549</v>
      </c>
      <c r="H67" s="183">
        <v>0.127</v>
      </c>
      <c r="I67" s="215"/>
      <c r="J67" s="246">
        <v>126.3687</v>
      </c>
      <c r="K67" s="246">
        <v>126.38760000000001</v>
      </c>
      <c r="L67" s="246">
        <v>126.32640000000001</v>
      </c>
      <c r="M67" s="420"/>
      <c r="N67" s="419"/>
      <c r="O67" s="421"/>
      <c r="Q67" s="227" t="s">
        <v>8652</v>
      </c>
      <c r="R67" s="228">
        <f>R65-R66</f>
        <v>7.0800000000005525E-2</v>
      </c>
      <c r="S67" s="49">
        <f>+H64</f>
        <v>0.127</v>
      </c>
    </row>
    <row r="68" spans="2:19">
      <c r="B68" s="102" t="s">
        <v>1557</v>
      </c>
      <c r="C68" s="175" t="s">
        <v>1561</v>
      </c>
      <c r="D68" s="129"/>
      <c r="E68" s="129"/>
      <c r="F68" s="129"/>
      <c r="G68" s="183" t="s">
        <v>1549</v>
      </c>
      <c r="H68" s="183">
        <v>0.127</v>
      </c>
      <c r="I68" s="215"/>
      <c r="J68" s="246">
        <v>126.32089999999999</v>
      </c>
      <c r="K68" s="246">
        <v>126.3524</v>
      </c>
      <c r="L68" s="246">
        <v>126.3691</v>
      </c>
      <c r="M68" s="420"/>
      <c r="N68" s="419"/>
      <c r="O68" s="421"/>
      <c r="Q68" s="45"/>
      <c r="R68" s="45"/>
      <c r="S68" s="50" t="str">
        <f>IF(R67&gt;S67,"Wrong","OK")</f>
        <v>OK</v>
      </c>
    </row>
    <row r="69" spans="2:19">
      <c r="B69" s="102" t="s">
        <v>1563</v>
      </c>
      <c r="C69" s="175" t="s">
        <v>1567</v>
      </c>
      <c r="D69" s="129"/>
      <c r="E69" s="129"/>
      <c r="F69" s="129"/>
      <c r="G69" s="183" t="s">
        <v>1549</v>
      </c>
      <c r="H69" s="183">
        <v>0.127</v>
      </c>
      <c r="I69" s="215"/>
      <c r="J69" s="246">
        <v>126.3768</v>
      </c>
      <c r="K69" s="246">
        <v>126.3236</v>
      </c>
      <c r="L69" s="246">
        <v>126.35299999999999</v>
      </c>
      <c r="M69" s="420"/>
      <c r="N69" s="419"/>
      <c r="O69" s="421"/>
    </row>
    <row r="70" spans="2:19">
      <c r="B70" s="102" t="s">
        <v>1569</v>
      </c>
      <c r="C70" s="175" t="s">
        <v>1573</v>
      </c>
      <c r="D70" s="129"/>
      <c r="E70" s="129"/>
      <c r="F70" s="129"/>
      <c r="G70" s="183" t="s">
        <v>1549</v>
      </c>
      <c r="H70" s="183">
        <v>0.127</v>
      </c>
      <c r="I70" s="215"/>
      <c r="J70" s="246">
        <v>126.3168</v>
      </c>
      <c r="K70" s="246">
        <v>126.3472</v>
      </c>
      <c r="L70" s="246">
        <v>126.3441</v>
      </c>
      <c r="M70" s="420"/>
      <c r="N70" s="419"/>
      <c r="O70" s="421"/>
    </row>
    <row r="71" spans="2:19">
      <c r="B71" s="102" t="s">
        <v>1575</v>
      </c>
      <c r="C71" s="175" t="s">
        <v>1579</v>
      </c>
      <c r="D71" s="129"/>
      <c r="E71" s="129"/>
      <c r="F71" s="129"/>
      <c r="G71" s="183" t="s">
        <v>1549</v>
      </c>
      <c r="H71" s="183">
        <v>0.127</v>
      </c>
      <c r="I71" s="215"/>
      <c r="J71" s="246">
        <v>126.3194</v>
      </c>
      <c r="K71" s="246">
        <v>126.3837</v>
      </c>
      <c r="L71" s="246">
        <v>126.38249999999999</v>
      </c>
      <c r="M71" s="420"/>
      <c r="N71" s="419"/>
      <c r="O71" s="421"/>
    </row>
    <row r="72" spans="2:19">
      <c r="B72" s="102" t="s">
        <v>1581</v>
      </c>
      <c r="C72" s="175" t="s">
        <v>1585</v>
      </c>
      <c r="D72" s="129"/>
      <c r="E72" s="129"/>
      <c r="F72" s="129"/>
      <c r="G72" s="183" t="s">
        <v>1549</v>
      </c>
      <c r="H72" s="183">
        <v>0.127</v>
      </c>
      <c r="I72" s="215"/>
      <c r="J72" s="246">
        <v>126.37520000000001</v>
      </c>
      <c r="K72" s="246">
        <v>126.37479999999999</v>
      </c>
      <c r="L72" s="246">
        <v>126.3562</v>
      </c>
      <c r="M72" s="420"/>
      <c r="N72" s="419"/>
      <c r="O72" s="421"/>
    </row>
    <row r="73" spans="2:19">
      <c r="B73" s="102" t="s">
        <v>1587</v>
      </c>
      <c r="C73" s="175" t="s">
        <v>1591</v>
      </c>
      <c r="D73" s="129"/>
      <c r="E73" s="129"/>
      <c r="F73" s="129"/>
      <c r="G73" s="183" t="s">
        <v>1549</v>
      </c>
      <c r="H73" s="183">
        <v>0.127</v>
      </c>
      <c r="I73" s="215"/>
      <c r="J73" s="246">
        <v>126.363</v>
      </c>
      <c r="K73" s="246">
        <v>126.3541</v>
      </c>
      <c r="L73" s="246">
        <v>126.3608</v>
      </c>
      <c r="M73" s="422"/>
      <c r="N73" s="423"/>
      <c r="O73" s="424"/>
    </row>
    <row r="74" spans="2:19">
      <c r="B74" s="102" t="s">
        <v>2292</v>
      </c>
      <c r="C74" s="175" t="s">
        <v>2296</v>
      </c>
      <c r="D74" s="177" t="s">
        <v>2297</v>
      </c>
      <c r="E74" s="177">
        <v>5.0799999999999998E-2</v>
      </c>
      <c r="F74" s="186">
        <v>100</v>
      </c>
      <c r="G74" s="183" t="s">
        <v>1598</v>
      </c>
      <c r="H74" s="183">
        <v>0.127</v>
      </c>
      <c r="I74" s="215"/>
      <c r="J74" s="246">
        <v>106.4342</v>
      </c>
      <c r="K74" s="246">
        <v>106.44710000000001</v>
      </c>
      <c r="L74" s="246">
        <v>106.45699999999999</v>
      </c>
      <c r="M74" s="293">
        <f>ABS(J74-J75)</f>
        <v>1.300000000000523E-3</v>
      </c>
      <c r="N74" s="293">
        <f>ABS(K74-K75)</f>
        <v>2.0000000000095497E-3</v>
      </c>
      <c r="O74" s="293">
        <f>ABS(L74-L75)</f>
        <v>1.5999999999962711E-3</v>
      </c>
      <c r="Q74" s="51" t="str">
        <f>+G74</f>
        <v>M23</v>
      </c>
      <c r="R74" s="270"/>
      <c r="S74" s="229"/>
    </row>
    <row r="75" spans="2:19">
      <c r="B75" s="102" t="s">
        <v>2402</v>
      </c>
      <c r="C75" s="175" t="s">
        <v>2406</v>
      </c>
      <c r="D75" s="177" t="s">
        <v>2297</v>
      </c>
      <c r="E75" s="177">
        <v>5.0799999999999998E-2</v>
      </c>
      <c r="F75" s="186">
        <v>100</v>
      </c>
      <c r="G75" s="183" t="s">
        <v>1598</v>
      </c>
      <c r="H75" s="183">
        <v>0.127</v>
      </c>
      <c r="I75" s="215"/>
      <c r="J75" s="246">
        <v>106.4355</v>
      </c>
      <c r="K75" s="246">
        <v>106.4451</v>
      </c>
      <c r="L75" s="246">
        <v>106.4554</v>
      </c>
      <c r="M75" s="294"/>
      <c r="N75" s="294"/>
      <c r="O75" s="294"/>
      <c r="Q75" s="227" t="s">
        <v>8649</v>
      </c>
      <c r="R75" s="228">
        <f>MAX(J74:L83)</f>
        <v>106.4599</v>
      </c>
      <c r="S75" s="49"/>
    </row>
    <row r="76" spans="2:19">
      <c r="B76" s="102" t="s">
        <v>1593</v>
      </c>
      <c r="C76" s="175" t="s">
        <v>1597</v>
      </c>
      <c r="D76" s="129"/>
      <c r="E76" s="129"/>
      <c r="F76" s="129"/>
      <c r="G76" s="183" t="s">
        <v>1598</v>
      </c>
      <c r="H76" s="183">
        <v>0.127</v>
      </c>
      <c r="I76" s="215"/>
      <c r="J76" s="246">
        <v>106.4439</v>
      </c>
      <c r="K76" s="246">
        <v>106.44499999999999</v>
      </c>
      <c r="L76" s="246">
        <v>106.4415</v>
      </c>
      <c r="M76" s="420"/>
      <c r="N76" s="419"/>
      <c r="O76" s="421"/>
      <c r="Q76" s="227" t="s">
        <v>8650</v>
      </c>
      <c r="R76" s="228">
        <f>MIN(J74:L83)</f>
        <v>106.4342</v>
      </c>
      <c r="S76" s="45" t="s">
        <v>8651</v>
      </c>
    </row>
    <row r="77" spans="2:19">
      <c r="B77" s="102" t="s">
        <v>1600</v>
      </c>
      <c r="C77" s="175" t="s">
        <v>1604</v>
      </c>
      <c r="D77" s="129"/>
      <c r="E77" s="129"/>
      <c r="F77" s="129"/>
      <c r="G77" s="183" t="s">
        <v>1598</v>
      </c>
      <c r="H77" s="183">
        <v>0.127</v>
      </c>
      <c r="I77" s="215"/>
      <c r="J77" s="246">
        <v>106.4494</v>
      </c>
      <c r="K77" s="246">
        <v>106.4494</v>
      </c>
      <c r="L77" s="246">
        <v>106.4579</v>
      </c>
      <c r="M77" s="420"/>
      <c r="N77" s="419"/>
      <c r="O77" s="421"/>
      <c r="Q77" s="227" t="s">
        <v>8652</v>
      </c>
      <c r="R77" s="228">
        <f>R75-R76</f>
        <v>2.57000000000005E-2</v>
      </c>
      <c r="S77" s="49">
        <f>+H74</f>
        <v>0.127</v>
      </c>
    </row>
    <row r="78" spans="2:19">
      <c r="B78" s="102" t="s">
        <v>1606</v>
      </c>
      <c r="C78" s="175" t="s">
        <v>1610</v>
      </c>
      <c r="D78" s="129"/>
      <c r="E78" s="129"/>
      <c r="F78" s="129"/>
      <c r="G78" s="183" t="s">
        <v>1598</v>
      </c>
      <c r="H78" s="183">
        <v>0.127</v>
      </c>
      <c r="I78" s="215"/>
      <c r="J78" s="246">
        <v>106.4406</v>
      </c>
      <c r="K78" s="246">
        <v>106.4434</v>
      </c>
      <c r="L78" s="246">
        <v>106.4576</v>
      </c>
      <c r="M78" s="420"/>
      <c r="N78" s="419"/>
      <c r="O78" s="421"/>
      <c r="Q78" s="45"/>
      <c r="R78" s="45"/>
      <c r="S78" s="50" t="str">
        <f>IF(R77&gt;S77,"Wrong","OK")</f>
        <v>OK</v>
      </c>
    </row>
    <row r="79" spans="2:19">
      <c r="B79" s="102" t="s">
        <v>1612</v>
      </c>
      <c r="C79" s="175" t="s">
        <v>1616</v>
      </c>
      <c r="D79" s="129"/>
      <c r="E79" s="129"/>
      <c r="F79" s="129"/>
      <c r="G79" s="183" t="s">
        <v>1598</v>
      </c>
      <c r="H79" s="183">
        <v>0.127</v>
      </c>
      <c r="I79" s="215"/>
      <c r="J79" s="246">
        <v>106.4414</v>
      </c>
      <c r="K79" s="246">
        <v>106.4567</v>
      </c>
      <c r="L79" s="246">
        <v>106.44540000000001</v>
      </c>
      <c r="M79" s="420"/>
      <c r="N79" s="419"/>
      <c r="O79" s="421"/>
    </row>
    <row r="80" spans="2:19">
      <c r="B80" s="102" t="s">
        <v>1618</v>
      </c>
      <c r="C80" s="175" t="s">
        <v>1622</v>
      </c>
      <c r="D80" s="129"/>
      <c r="E80" s="129"/>
      <c r="F80" s="129"/>
      <c r="G80" s="183" t="s">
        <v>1598</v>
      </c>
      <c r="H80" s="183">
        <v>0.127</v>
      </c>
      <c r="I80" s="215"/>
      <c r="J80" s="246">
        <v>106.44929999999999</v>
      </c>
      <c r="K80" s="246">
        <v>106.44499999999999</v>
      </c>
      <c r="L80" s="246">
        <v>106.45399999999999</v>
      </c>
      <c r="M80" s="420"/>
      <c r="N80" s="419"/>
      <c r="O80" s="421"/>
    </row>
    <row r="81" spans="2:19">
      <c r="B81" s="102" t="s">
        <v>1624</v>
      </c>
      <c r="C81" s="175" t="s">
        <v>1628</v>
      </c>
      <c r="D81" s="129"/>
      <c r="E81" s="129"/>
      <c r="F81" s="129"/>
      <c r="G81" s="183" t="s">
        <v>1598</v>
      </c>
      <c r="H81" s="183">
        <v>0.127</v>
      </c>
      <c r="I81" s="215"/>
      <c r="J81" s="246">
        <v>106.4599</v>
      </c>
      <c r="K81" s="246">
        <v>106.4513</v>
      </c>
      <c r="L81" s="246">
        <v>106.443</v>
      </c>
      <c r="M81" s="420"/>
      <c r="N81" s="419"/>
      <c r="O81" s="421"/>
    </row>
    <row r="82" spans="2:19">
      <c r="B82" s="102" t="s">
        <v>1630</v>
      </c>
      <c r="C82" s="175" t="s">
        <v>1634</v>
      </c>
      <c r="D82" s="129"/>
      <c r="E82" s="129"/>
      <c r="F82" s="129"/>
      <c r="G82" s="183" t="s">
        <v>1598</v>
      </c>
      <c r="H82" s="183">
        <v>0.127</v>
      </c>
      <c r="I82" s="215"/>
      <c r="J82" s="246">
        <v>106.4438</v>
      </c>
      <c r="K82" s="246">
        <v>106.4567</v>
      </c>
      <c r="L82" s="246">
        <v>106.45010000000001</v>
      </c>
      <c r="M82" s="420"/>
      <c r="N82" s="419"/>
      <c r="O82" s="421"/>
    </row>
    <row r="83" spans="2:19">
      <c r="B83" s="102" t="s">
        <v>1636</v>
      </c>
      <c r="C83" s="175" t="s">
        <v>1640</v>
      </c>
      <c r="D83" s="129"/>
      <c r="E83" s="129"/>
      <c r="F83" s="129"/>
      <c r="G83" s="183" t="s">
        <v>1598</v>
      </c>
      <c r="H83" s="183">
        <v>0.127</v>
      </c>
      <c r="I83" s="215"/>
      <c r="J83" s="246">
        <v>106.4451</v>
      </c>
      <c r="K83" s="246">
        <v>106.4581</v>
      </c>
      <c r="L83" s="246">
        <v>106.453</v>
      </c>
      <c r="M83" s="422"/>
      <c r="N83" s="423"/>
      <c r="O83" s="424"/>
    </row>
    <row r="84" spans="2:19">
      <c r="B84" s="102" t="s">
        <v>2299</v>
      </c>
      <c r="C84" s="175" t="s">
        <v>2303</v>
      </c>
      <c r="D84" s="177" t="s">
        <v>2304</v>
      </c>
      <c r="E84" s="177">
        <v>5.0799999999999998E-2</v>
      </c>
      <c r="F84" s="186">
        <v>100</v>
      </c>
      <c r="G84" s="183" t="s">
        <v>1647</v>
      </c>
      <c r="H84" s="183">
        <v>0.127</v>
      </c>
      <c r="I84" s="215"/>
      <c r="J84" s="246">
        <v>123.6564</v>
      </c>
      <c r="K84" s="246">
        <v>123.6576</v>
      </c>
      <c r="L84" s="246">
        <v>123.6516</v>
      </c>
      <c r="M84" s="293">
        <f>ABS(J84-J85)</f>
        <v>2.2000000000019782E-3</v>
      </c>
      <c r="N84" s="293">
        <f>ABS(K84-K85)</f>
        <v>3.9999999999906777E-4</v>
      </c>
      <c r="O84" s="293">
        <f>ABS(L84-L85)</f>
        <v>2.4999999999977263E-3</v>
      </c>
      <c r="Q84" s="51" t="str">
        <f>+G84</f>
        <v>M24</v>
      </c>
      <c r="R84" s="270"/>
      <c r="S84" s="229"/>
    </row>
    <row r="85" spans="2:19">
      <c r="B85" s="102" t="s">
        <v>10</v>
      </c>
      <c r="C85" s="175" t="s">
        <v>2411</v>
      </c>
      <c r="D85" s="177" t="s">
        <v>2304</v>
      </c>
      <c r="E85" s="177">
        <v>5.0799999999999998E-2</v>
      </c>
      <c r="F85" s="186">
        <v>100</v>
      </c>
      <c r="G85" s="183" t="s">
        <v>1647</v>
      </c>
      <c r="H85" s="183">
        <v>0.127</v>
      </c>
      <c r="I85" s="215"/>
      <c r="J85" s="246">
        <v>123.6542</v>
      </c>
      <c r="K85" s="246">
        <v>123.658</v>
      </c>
      <c r="L85" s="246">
        <v>123.6491</v>
      </c>
      <c r="M85" s="294"/>
      <c r="N85" s="294"/>
      <c r="O85" s="294"/>
      <c r="Q85" s="227" t="s">
        <v>8649</v>
      </c>
      <c r="R85" s="228">
        <f>MAX(J84:L93)</f>
        <v>123.6828</v>
      </c>
      <c r="S85" s="49"/>
    </row>
    <row r="86" spans="2:19">
      <c r="B86" s="102" t="s">
        <v>1642</v>
      </c>
      <c r="C86" s="175" t="s">
        <v>1646</v>
      </c>
      <c r="D86" s="129"/>
      <c r="E86" s="129"/>
      <c r="F86" s="129"/>
      <c r="G86" s="183" t="s">
        <v>1647</v>
      </c>
      <c r="H86" s="183">
        <v>0.127</v>
      </c>
      <c r="I86" s="215"/>
      <c r="J86" s="246">
        <v>123.6611</v>
      </c>
      <c r="K86" s="246">
        <v>123.67230000000001</v>
      </c>
      <c r="L86" s="246">
        <v>123.62220000000001</v>
      </c>
      <c r="M86" s="420"/>
      <c r="N86" s="419"/>
      <c r="O86" s="421"/>
      <c r="Q86" s="227" t="s">
        <v>8650</v>
      </c>
      <c r="R86" s="228">
        <f>MIN(J84:L93)</f>
        <v>123.6176</v>
      </c>
      <c r="S86" s="45" t="s">
        <v>8651</v>
      </c>
    </row>
    <row r="87" spans="2:19">
      <c r="B87" s="102" t="s">
        <v>1649</v>
      </c>
      <c r="C87" s="175" t="s">
        <v>1653</v>
      </c>
      <c r="D87" s="129"/>
      <c r="E87" s="129"/>
      <c r="F87" s="129"/>
      <c r="G87" s="183" t="s">
        <v>1647</v>
      </c>
      <c r="H87" s="183">
        <v>0.127</v>
      </c>
      <c r="I87" s="215"/>
      <c r="J87" s="246">
        <v>123.6828</v>
      </c>
      <c r="K87" s="246">
        <v>123.6176</v>
      </c>
      <c r="L87" s="246">
        <v>123.6716</v>
      </c>
      <c r="M87" s="420"/>
      <c r="N87" s="419"/>
      <c r="O87" s="421"/>
      <c r="Q87" s="227" t="s">
        <v>8652</v>
      </c>
      <c r="R87" s="228">
        <f>R85-R86</f>
        <v>6.5200000000004366E-2</v>
      </c>
      <c r="S87" s="49">
        <f>+H84</f>
        <v>0.127</v>
      </c>
    </row>
    <row r="88" spans="2:19">
      <c r="B88" s="102" t="s">
        <v>1655</v>
      </c>
      <c r="C88" s="175" t="s">
        <v>1659</v>
      </c>
      <c r="D88" s="129"/>
      <c r="E88" s="129"/>
      <c r="F88" s="129"/>
      <c r="G88" s="183" t="s">
        <v>1647</v>
      </c>
      <c r="H88" s="183">
        <v>0.127</v>
      </c>
      <c r="I88" s="215"/>
      <c r="J88" s="246">
        <v>123.6711</v>
      </c>
      <c r="K88" s="246">
        <v>123.6568</v>
      </c>
      <c r="L88" s="246">
        <v>123.64790000000001</v>
      </c>
      <c r="M88" s="420"/>
      <c r="N88" s="419"/>
      <c r="O88" s="421"/>
      <c r="Q88" s="45"/>
      <c r="R88" s="45"/>
      <c r="S88" s="50" t="str">
        <f>IF(R87&gt;S87,"Wrong","OK")</f>
        <v>OK</v>
      </c>
    </row>
    <row r="89" spans="2:19">
      <c r="B89" s="102" t="s">
        <v>1661</v>
      </c>
      <c r="C89" s="175" t="s">
        <v>1665</v>
      </c>
      <c r="D89" s="129"/>
      <c r="E89" s="129"/>
      <c r="F89" s="129"/>
      <c r="G89" s="183" t="s">
        <v>1647</v>
      </c>
      <c r="H89" s="183">
        <v>0.127</v>
      </c>
      <c r="I89" s="215"/>
      <c r="J89" s="246">
        <v>123.65349999999999</v>
      </c>
      <c r="K89" s="246">
        <v>123.6503</v>
      </c>
      <c r="L89" s="246">
        <v>123.6512</v>
      </c>
      <c r="M89" s="420"/>
      <c r="N89" s="419"/>
      <c r="O89" s="421"/>
    </row>
    <row r="90" spans="2:19">
      <c r="B90" s="102" t="s">
        <v>1667</v>
      </c>
      <c r="C90" s="175" t="s">
        <v>1671</v>
      </c>
      <c r="D90" s="129"/>
      <c r="E90" s="129"/>
      <c r="F90" s="129"/>
      <c r="G90" s="183" t="s">
        <v>1647</v>
      </c>
      <c r="H90" s="183">
        <v>0.127</v>
      </c>
      <c r="I90" s="215"/>
      <c r="J90" s="246">
        <v>123.6502</v>
      </c>
      <c r="K90" s="246">
        <v>123.682</v>
      </c>
      <c r="L90" s="246">
        <v>123.6708</v>
      </c>
      <c r="M90" s="420"/>
      <c r="N90" s="419"/>
      <c r="O90" s="421"/>
    </row>
    <row r="91" spans="2:19">
      <c r="B91" s="102" t="s">
        <v>1673</v>
      </c>
      <c r="C91" s="175" t="s">
        <v>1677</v>
      </c>
      <c r="D91" s="129"/>
      <c r="E91" s="129"/>
      <c r="F91" s="129"/>
      <c r="G91" s="183" t="s">
        <v>1647</v>
      </c>
      <c r="H91" s="183">
        <v>0.127</v>
      </c>
      <c r="I91" s="215"/>
      <c r="J91" s="246">
        <v>123.6454</v>
      </c>
      <c r="K91" s="246">
        <v>123.6343</v>
      </c>
      <c r="L91" s="246">
        <v>123.6576</v>
      </c>
      <c r="M91" s="420"/>
      <c r="N91" s="419"/>
      <c r="O91" s="421"/>
    </row>
    <row r="92" spans="2:19">
      <c r="B92" s="102" t="s">
        <v>1679</v>
      </c>
      <c r="C92" s="175" t="s">
        <v>1683</v>
      </c>
      <c r="D92" s="129"/>
      <c r="E92" s="129"/>
      <c r="F92" s="129"/>
      <c r="G92" s="183" t="s">
        <v>1647</v>
      </c>
      <c r="H92" s="183">
        <v>0.127</v>
      </c>
      <c r="I92" s="215"/>
      <c r="J92" s="246">
        <v>123.6579</v>
      </c>
      <c r="K92" s="246">
        <v>123.6348</v>
      </c>
      <c r="L92" s="246">
        <v>123.6641</v>
      </c>
      <c r="M92" s="420"/>
      <c r="N92" s="419"/>
      <c r="O92" s="421"/>
    </row>
    <row r="93" spans="2:19">
      <c r="B93" s="102" t="s">
        <v>1685</v>
      </c>
      <c r="C93" s="175" t="s">
        <v>1689</v>
      </c>
      <c r="D93" s="129"/>
      <c r="E93" s="129"/>
      <c r="F93" s="129"/>
      <c r="G93" s="183" t="s">
        <v>1647</v>
      </c>
      <c r="H93" s="183">
        <v>0.127</v>
      </c>
      <c r="I93" s="215"/>
      <c r="J93" s="246">
        <v>123.6729</v>
      </c>
      <c r="K93" s="246">
        <v>123.67659999999999</v>
      </c>
      <c r="L93" s="246">
        <v>123.6708</v>
      </c>
      <c r="M93" s="422"/>
      <c r="N93" s="423"/>
      <c r="O93" s="424"/>
    </row>
    <row r="94" spans="2:19">
      <c r="B94" s="102" t="s">
        <v>2306</v>
      </c>
      <c r="C94" s="175" t="s">
        <v>2310</v>
      </c>
      <c r="D94" s="177" t="s">
        <v>2311</v>
      </c>
      <c r="E94" s="177">
        <v>5.0799999999999998E-2</v>
      </c>
      <c r="F94" s="186">
        <v>100</v>
      </c>
      <c r="G94" s="183" t="s">
        <v>1696</v>
      </c>
      <c r="H94" s="183">
        <v>0.127</v>
      </c>
      <c r="I94" s="215"/>
      <c r="J94" s="246">
        <v>117.03279999999999</v>
      </c>
      <c r="K94" s="246">
        <v>117.0612</v>
      </c>
      <c r="L94" s="246">
        <v>117.06619999999999</v>
      </c>
      <c r="M94" s="293">
        <f>ABS(J94-J95)</f>
        <v>3.9999999999906777E-4</v>
      </c>
      <c r="N94" s="293">
        <f>ABS(K94-K95)</f>
        <v>9.0000000000145519E-4</v>
      </c>
      <c r="O94" s="293">
        <f>ABS(L94-L95)</f>
        <v>1.6999999999995907E-3</v>
      </c>
      <c r="Q94" s="51" t="str">
        <f>+G94</f>
        <v>M25</v>
      </c>
      <c r="R94" s="270"/>
      <c r="S94" s="229"/>
    </row>
    <row r="95" spans="2:19">
      <c r="B95" s="102" t="s">
        <v>2413</v>
      </c>
      <c r="C95" s="175" t="s">
        <v>2417</v>
      </c>
      <c r="D95" s="177" t="s">
        <v>2311</v>
      </c>
      <c r="E95" s="177">
        <v>5.0799999999999998E-2</v>
      </c>
      <c r="F95" s="186">
        <v>100</v>
      </c>
      <c r="G95" s="183" t="s">
        <v>1696</v>
      </c>
      <c r="H95" s="183">
        <v>0.127</v>
      </c>
      <c r="I95" s="215"/>
      <c r="J95" s="246">
        <v>117.03319999999999</v>
      </c>
      <c r="K95" s="246">
        <v>117.0621</v>
      </c>
      <c r="L95" s="246">
        <v>117.0645</v>
      </c>
      <c r="M95" s="294"/>
      <c r="N95" s="294"/>
      <c r="O95" s="294"/>
      <c r="Q95" s="227" t="s">
        <v>8649</v>
      </c>
      <c r="R95" s="228">
        <f>MAX(J94:L103)</f>
        <v>117.0817</v>
      </c>
      <c r="S95" s="49"/>
    </row>
    <row r="96" spans="2:19">
      <c r="B96" s="102" t="s">
        <v>1691</v>
      </c>
      <c r="C96" s="175" t="s">
        <v>1695</v>
      </c>
      <c r="D96" s="129"/>
      <c r="E96" s="129"/>
      <c r="F96" s="129"/>
      <c r="G96" s="183" t="s">
        <v>1696</v>
      </c>
      <c r="H96" s="183">
        <v>0.127</v>
      </c>
      <c r="I96" s="215"/>
      <c r="J96" s="246">
        <v>117.0809</v>
      </c>
      <c r="K96" s="246">
        <v>117.0565</v>
      </c>
      <c r="L96" s="246">
        <v>117.0647</v>
      </c>
      <c r="M96" s="420"/>
      <c r="N96" s="419"/>
      <c r="O96" s="421"/>
      <c r="Q96" s="227" t="s">
        <v>8650</v>
      </c>
      <c r="R96" s="228">
        <f>MIN(J94:L103)</f>
        <v>117.0102</v>
      </c>
      <c r="S96" s="45" t="s">
        <v>8651</v>
      </c>
    </row>
    <row r="97" spans="2:19">
      <c r="B97" s="102" t="s">
        <v>1698</v>
      </c>
      <c r="C97" s="175" t="s">
        <v>1702</v>
      </c>
      <c r="D97" s="129"/>
      <c r="E97" s="129"/>
      <c r="F97" s="129"/>
      <c r="G97" s="183" t="s">
        <v>1696</v>
      </c>
      <c r="H97" s="183">
        <v>0.127</v>
      </c>
      <c r="I97" s="215"/>
      <c r="J97" s="246">
        <v>117.0767</v>
      </c>
      <c r="K97" s="246">
        <v>117.0391</v>
      </c>
      <c r="L97" s="246">
        <v>117.0556</v>
      </c>
      <c r="M97" s="420"/>
      <c r="N97" s="419"/>
      <c r="O97" s="421"/>
      <c r="Q97" s="227" t="s">
        <v>8652</v>
      </c>
      <c r="R97" s="228">
        <f>R95-R96</f>
        <v>7.1500000000000341E-2</v>
      </c>
      <c r="S97" s="49">
        <f>+H94</f>
        <v>0.127</v>
      </c>
    </row>
    <row r="98" spans="2:19">
      <c r="B98" s="102" t="s">
        <v>1704</v>
      </c>
      <c r="C98" s="175" t="s">
        <v>1708</v>
      </c>
      <c r="D98" s="129"/>
      <c r="E98" s="129"/>
      <c r="F98" s="129"/>
      <c r="G98" s="183" t="s">
        <v>1696</v>
      </c>
      <c r="H98" s="183">
        <v>0.127</v>
      </c>
      <c r="I98" s="215"/>
      <c r="J98" s="246">
        <v>117.01139999999999</v>
      </c>
      <c r="K98" s="246">
        <v>117.054</v>
      </c>
      <c r="L98" s="246">
        <v>117.0457</v>
      </c>
      <c r="M98" s="420"/>
      <c r="N98" s="419"/>
      <c r="O98" s="421"/>
      <c r="Q98" s="45"/>
      <c r="R98" s="45"/>
      <c r="S98" s="50" t="str">
        <f>IF(R97&gt;S97,"Wrong","OK")</f>
        <v>OK</v>
      </c>
    </row>
    <row r="99" spans="2:19">
      <c r="B99" s="102" t="s">
        <v>1710</v>
      </c>
      <c r="C99" s="175" t="s">
        <v>1714</v>
      </c>
      <c r="D99" s="129"/>
      <c r="E99" s="129"/>
      <c r="F99" s="129"/>
      <c r="G99" s="183" t="s">
        <v>1696</v>
      </c>
      <c r="H99" s="183">
        <v>0.127</v>
      </c>
      <c r="I99" s="215"/>
      <c r="J99" s="246">
        <v>117.0513</v>
      </c>
      <c r="K99" s="246">
        <v>117.0659</v>
      </c>
      <c r="L99" s="246">
        <v>117.0718</v>
      </c>
      <c r="M99" s="420"/>
      <c r="N99" s="419"/>
      <c r="O99" s="421"/>
    </row>
    <row r="100" spans="2:19">
      <c r="B100" s="102" t="s">
        <v>1716</v>
      </c>
      <c r="C100" s="175" t="s">
        <v>1720</v>
      </c>
      <c r="D100" s="129"/>
      <c r="E100" s="129"/>
      <c r="F100" s="129"/>
      <c r="G100" s="183" t="s">
        <v>1696</v>
      </c>
      <c r="H100" s="183">
        <v>0.127</v>
      </c>
      <c r="I100" s="215"/>
      <c r="J100" s="246">
        <v>117.0817</v>
      </c>
      <c r="K100" s="246">
        <v>117.0573</v>
      </c>
      <c r="L100" s="246">
        <v>117.0729</v>
      </c>
      <c r="M100" s="420"/>
      <c r="N100" s="419"/>
      <c r="O100" s="421"/>
    </row>
    <row r="101" spans="2:19">
      <c r="B101" s="102" t="s">
        <v>1722</v>
      </c>
      <c r="C101" s="175" t="s">
        <v>1726</v>
      </c>
      <c r="D101" s="129"/>
      <c r="E101" s="129"/>
      <c r="F101" s="129"/>
      <c r="G101" s="183" t="s">
        <v>1696</v>
      </c>
      <c r="H101" s="183">
        <v>0.127</v>
      </c>
      <c r="I101" s="215"/>
      <c r="J101" s="246">
        <v>117.0321</v>
      </c>
      <c r="K101" s="246">
        <v>117.0707</v>
      </c>
      <c r="L101" s="246">
        <v>117.0198</v>
      </c>
      <c r="M101" s="420"/>
      <c r="N101" s="419"/>
      <c r="O101" s="421"/>
    </row>
    <row r="102" spans="2:19">
      <c r="B102" s="102" t="s">
        <v>1728</v>
      </c>
      <c r="C102" s="175" t="s">
        <v>1732</v>
      </c>
      <c r="D102" s="129"/>
      <c r="E102" s="129"/>
      <c r="F102" s="129"/>
      <c r="G102" s="183" t="s">
        <v>1696</v>
      </c>
      <c r="H102" s="183">
        <v>0.127</v>
      </c>
      <c r="I102" s="215"/>
      <c r="J102" s="246">
        <v>117.0686</v>
      </c>
      <c r="K102" s="246">
        <v>117.0102</v>
      </c>
      <c r="L102" s="246">
        <v>117.0549</v>
      </c>
      <c r="M102" s="420"/>
      <c r="N102" s="419"/>
      <c r="O102" s="421"/>
    </row>
    <row r="103" spans="2:19">
      <c r="B103" s="102" t="s">
        <v>1734</v>
      </c>
      <c r="C103" s="175" t="s">
        <v>1738</v>
      </c>
      <c r="D103" s="129"/>
      <c r="E103" s="129"/>
      <c r="F103" s="129"/>
      <c r="G103" s="183" t="s">
        <v>1696</v>
      </c>
      <c r="H103" s="183">
        <v>0.127</v>
      </c>
      <c r="I103" s="215"/>
      <c r="J103" s="246">
        <v>117.0749</v>
      </c>
      <c r="K103" s="246">
        <v>117.0474</v>
      </c>
      <c r="L103" s="246">
        <v>117.0561</v>
      </c>
      <c r="M103" s="422"/>
      <c r="N103" s="423"/>
      <c r="O103" s="424"/>
    </row>
    <row r="104" spans="2:19">
      <c r="B104" s="102" t="s">
        <v>2313</v>
      </c>
      <c r="C104" s="175" t="s">
        <v>2317</v>
      </c>
      <c r="D104" s="177" t="s">
        <v>2318</v>
      </c>
      <c r="E104" s="177">
        <v>5.0799999999999998E-2</v>
      </c>
      <c r="F104" s="186">
        <v>100</v>
      </c>
      <c r="G104" s="183" t="s">
        <v>1745</v>
      </c>
      <c r="H104" s="183">
        <v>0.127</v>
      </c>
      <c r="I104" s="215"/>
      <c r="J104" s="246">
        <v>100.0415</v>
      </c>
      <c r="K104" s="246">
        <v>100.05589999999999</v>
      </c>
      <c r="L104" s="246">
        <v>100.0514</v>
      </c>
      <c r="M104" s="293">
        <f>ABS(J104-J105)</f>
        <v>5.0000000000238742E-4</v>
      </c>
      <c r="N104" s="293">
        <f>ABS(K104-K105)</f>
        <v>1.4000000000038426E-3</v>
      </c>
      <c r="O104" s="293">
        <f>ABS(L104-L105)</f>
        <v>1.6999999999995907E-3</v>
      </c>
      <c r="Q104" s="51" t="str">
        <f>+G104</f>
        <v>M26</v>
      </c>
      <c r="R104" s="270"/>
      <c r="S104" s="229"/>
    </row>
    <row r="105" spans="2:19">
      <c r="B105" s="102" t="s">
        <v>2419</v>
      </c>
      <c r="C105" s="175" t="s">
        <v>2423</v>
      </c>
      <c r="D105" s="177" t="s">
        <v>2318</v>
      </c>
      <c r="E105" s="177">
        <v>5.0799999999999998E-2</v>
      </c>
      <c r="F105" s="186">
        <v>100</v>
      </c>
      <c r="G105" s="183" t="s">
        <v>1745</v>
      </c>
      <c r="H105" s="183">
        <v>0.127</v>
      </c>
      <c r="I105" s="215"/>
      <c r="J105" s="246">
        <v>100.042</v>
      </c>
      <c r="K105" s="246">
        <v>100.0573</v>
      </c>
      <c r="L105" s="246">
        <v>100.0531</v>
      </c>
      <c r="M105" s="294"/>
      <c r="N105" s="294"/>
      <c r="O105" s="294"/>
      <c r="Q105" s="227" t="s">
        <v>8649</v>
      </c>
      <c r="R105" s="228">
        <f>MAX(J104:L113)</f>
        <v>100.0596</v>
      </c>
      <c r="S105" s="49"/>
    </row>
    <row r="106" spans="2:19">
      <c r="B106" s="102" t="s">
        <v>1740</v>
      </c>
      <c r="C106" s="175" t="s">
        <v>1744</v>
      </c>
      <c r="D106" s="129"/>
      <c r="E106" s="129"/>
      <c r="F106" s="129"/>
      <c r="G106" s="183" t="s">
        <v>1745</v>
      </c>
      <c r="H106" s="183">
        <v>0.127</v>
      </c>
      <c r="I106" s="215"/>
      <c r="J106" s="246">
        <v>100.0562</v>
      </c>
      <c r="K106" s="246">
        <v>100.054</v>
      </c>
      <c r="L106" s="246">
        <v>100.0547</v>
      </c>
      <c r="M106" s="420"/>
      <c r="N106" s="419"/>
      <c r="O106" s="421"/>
      <c r="Q106" s="227" t="s">
        <v>8650</v>
      </c>
      <c r="R106" s="228">
        <f>MIN(J104:L113)</f>
        <v>100.0406</v>
      </c>
      <c r="S106" s="45" t="s">
        <v>8651</v>
      </c>
    </row>
    <row r="107" spans="2:19">
      <c r="B107" s="102" t="s">
        <v>1747</v>
      </c>
      <c r="C107" s="175" t="s">
        <v>1751</v>
      </c>
      <c r="D107" s="129"/>
      <c r="E107" s="129"/>
      <c r="F107" s="129"/>
      <c r="G107" s="183" t="s">
        <v>1745</v>
      </c>
      <c r="H107" s="183">
        <v>0.127</v>
      </c>
      <c r="I107" s="215"/>
      <c r="J107" s="246">
        <v>100.0406</v>
      </c>
      <c r="K107" s="246">
        <v>100.0508</v>
      </c>
      <c r="L107" s="246">
        <v>100.0412</v>
      </c>
      <c r="M107" s="420"/>
      <c r="N107" s="419"/>
      <c r="O107" s="421"/>
      <c r="Q107" s="227" t="s">
        <v>8652</v>
      </c>
      <c r="R107" s="228">
        <f>R105-R106</f>
        <v>1.9000000000005457E-2</v>
      </c>
      <c r="S107" s="49">
        <f>+H104</f>
        <v>0.127</v>
      </c>
    </row>
    <row r="108" spans="2:19">
      <c r="B108" s="102" t="s">
        <v>1753</v>
      </c>
      <c r="C108" s="175" t="s">
        <v>1757</v>
      </c>
      <c r="D108" s="129"/>
      <c r="E108" s="129"/>
      <c r="F108" s="129"/>
      <c r="G108" s="183" t="s">
        <v>1745</v>
      </c>
      <c r="H108" s="183">
        <v>0.127</v>
      </c>
      <c r="I108" s="215"/>
      <c r="J108" s="246">
        <v>100.0427</v>
      </c>
      <c r="K108" s="246">
        <v>100.05240000000001</v>
      </c>
      <c r="L108" s="246">
        <v>100.0568</v>
      </c>
      <c r="M108" s="420"/>
      <c r="N108" s="419"/>
      <c r="O108" s="421"/>
      <c r="Q108" s="45"/>
      <c r="R108" s="45"/>
      <c r="S108" s="50" t="str">
        <f>IF(R107&gt;S107,"Wrong","OK")</f>
        <v>OK</v>
      </c>
    </row>
    <row r="109" spans="2:19">
      <c r="B109" s="102" t="s">
        <v>1759</v>
      </c>
      <c r="C109" s="175" t="s">
        <v>1763</v>
      </c>
      <c r="D109" s="129"/>
      <c r="E109" s="129"/>
      <c r="F109" s="129"/>
      <c r="G109" s="183" t="s">
        <v>1745</v>
      </c>
      <c r="H109" s="183">
        <v>0.127</v>
      </c>
      <c r="I109" s="215"/>
      <c r="J109" s="246">
        <v>100.056</v>
      </c>
      <c r="K109" s="246">
        <v>100.0454</v>
      </c>
      <c r="L109" s="246">
        <v>100.04559999999999</v>
      </c>
      <c r="M109" s="420"/>
      <c r="N109" s="419"/>
      <c r="O109" s="421"/>
    </row>
    <row r="110" spans="2:19">
      <c r="B110" s="102" t="s">
        <v>1765</v>
      </c>
      <c r="C110" s="175" t="s">
        <v>1769</v>
      </c>
      <c r="D110" s="129"/>
      <c r="E110" s="129"/>
      <c r="F110" s="129"/>
      <c r="G110" s="183" t="s">
        <v>1745</v>
      </c>
      <c r="H110" s="183">
        <v>0.127</v>
      </c>
      <c r="I110" s="215"/>
      <c r="J110" s="246">
        <v>100.0552</v>
      </c>
      <c r="K110" s="246">
        <v>100.0412</v>
      </c>
      <c r="L110" s="246">
        <v>100.041</v>
      </c>
      <c r="M110" s="420"/>
      <c r="N110" s="419"/>
      <c r="O110" s="421"/>
    </row>
    <row r="111" spans="2:19">
      <c r="B111" s="102" t="s">
        <v>1771</v>
      </c>
      <c r="C111" s="175" t="s">
        <v>1775</v>
      </c>
      <c r="D111" s="129"/>
      <c r="E111" s="129"/>
      <c r="F111" s="129"/>
      <c r="G111" s="183" t="s">
        <v>1745</v>
      </c>
      <c r="H111" s="183">
        <v>0.127</v>
      </c>
      <c r="I111" s="215"/>
      <c r="J111" s="246">
        <v>100.05070000000001</v>
      </c>
      <c r="K111" s="246">
        <v>100.04949999999999</v>
      </c>
      <c r="L111" s="246">
        <v>100.0596</v>
      </c>
      <c r="M111" s="420"/>
      <c r="N111" s="419"/>
      <c r="O111" s="421"/>
    </row>
    <row r="112" spans="2:19">
      <c r="B112" s="102" t="s">
        <v>1777</v>
      </c>
      <c r="C112" s="175" t="s">
        <v>1781</v>
      </c>
      <c r="D112" s="129"/>
      <c r="E112" s="129"/>
      <c r="F112" s="129"/>
      <c r="G112" s="183" t="s">
        <v>1745</v>
      </c>
      <c r="H112" s="183">
        <v>0.127</v>
      </c>
      <c r="I112" s="215"/>
      <c r="J112" s="246">
        <v>100.0431</v>
      </c>
      <c r="K112" s="246">
        <v>100.05670000000001</v>
      </c>
      <c r="L112" s="246">
        <v>100.0544</v>
      </c>
      <c r="M112" s="420"/>
      <c r="N112" s="419"/>
      <c r="O112" s="421"/>
    </row>
    <row r="113" spans="2:19">
      <c r="B113" s="102" t="s">
        <v>1783</v>
      </c>
      <c r="C113" s="175" t="s">
        <v>1787</v>
      </c>
      <c r="D113" s="129"/>
      <c r="E113" s="129"/>
      <c r="F113" s="129"/>
      <c r="G113" s="183" t="s">
        <v>1745</v>
      </c>
      <c r="H113" s="183">
        <v>0.127</v>
      </c>
      <c r="I113" s="215"/>
      <c r="J113" s="246">
        <v>100.0583</v>
      </c>
      <c r="K113" s="246">
        <v>100.0594</v>
      </c>
      <c r="L113" s="246">
        <v>100.0596</v>
      </c>
      <c r="M113" s="422"/>
      <c r="N113" s="423"/>
      <c r="O113" s="424"/>
    </row>
    <row r="114" spans="2:19">
      <c r="B114" s="102" t="s">
        <v>2320</v>
      </c>
      <c r="C114" s="175" t="s">
        <v>2324</v>
      </c>
      <c r="D114" s="177" t="s">
        <v>2325</v>
      </c>
      <c r="E114" s="177">
        <v>5.0799999999999998E-2</v>
      </c>
      <c r="F114" s="186">
        <v>100</v>
      </c>
      <c r="G114" s="183" t="s">
        <v>1794</v>
      </c>
      <c r="H114" s="183">
        <v>0.127</v>
      </c>
      <c r="I114" s="215"/>
      <c r="J114" s="246">
        <v>143.2559</v>
      </c>
      <c r="K114" s="246">
        <v>143.2629</v>
      </c>
      <c r="L114" s="246">
        <v>143.24870000000001</v>
      </c>
      <c r="M114" s="293">
        <f>ABS(J114-J115)</f>
        <v>3.0999999999892225E-3</v>
      </c>
      <c r="N114" s="293">
        <f>ABS(K114-K115)</f>
        <v>6.9999999999481588E-4</v>
      </c>
      <c r="O114" s="293">
        <f>ABS(L114-L115)</f>
        <v>1.6999999999995907E-3</v>
      </c>
      <c r="Q114" s="51" t="str">
        <f>+G114</f>
        <v>M27</v>
      </c>
      <c r="R114" s="270"/>
      <c r="S114" s="229"/>
    </row>
    <row r="115" spans="2:19">
      <c r="B115" s="102" t="s">
        <v>2425</v>
      </c>
      <c r="C115" s="175" t="s">
        <v>2429</v>
      </c>
      <c r="D115" s="177" t="s">
        <v>2325</v>
      </c>
      <c r="E115" s="177">
        <v>5.0799999999999998E-2</v>
      </c>
      <c r="F115" s="186">
        <v>100</v>
      </c>
      <c r="G115" s="183" t="s">
        <v>1794</v>
      </c>
      <c r="H115" s="183">
        <v>0.127</v>
      </c>
      <c r="I115" s="215"/>
      <c r="J115" s="246">
        <v>143.25280000000001</v>
      </c>
      <c r="K115" s="246">
        <v>143.2636</v>
      </c>
      <c r="L115" s="246">
        <v>143.25040000000001</v>
      </c>
      <c r="M115" s="294"/>
      <c r="N115" s="294"/>
      <c r="O115" s="294"/>
      <c r="Q115" s="227" t="s">
        <v>8649</v>
      </c>
      <c r="R115" s="228">
        <f>MAX(J114:L123)</f>
        <v>143.2841</v>
      </c>
      <c r="S115" s="49"/>
    </row>
    <row r="116" spans="2:19">
      <c r="B116" s="102" t="s">
        <v>1789</v>
      </c>
      <c r="C116" s="175" t="s">
        <v>1793</v>
      </c>
      <c r="D116" s="129"/>
      <c r="E116" s="129"/>
      <c r="F116" s="129"/>
      <c r="G116" s="183" t="s">
        <v>1794</v>
      </c>
      <c r="H116" s="183">
        <v>0.127</v>
      </c>
      <c r="I116" s="215"/>
      <c r="J116" s="246">
        <v>143.25540000000001</v>
      </c>
      <c r="K116" s="246">
        <v>143.23099999999999</v>
      </c>
      <c r="L116" s="246">
        <v>143.24459999999999</v>
      </c>
      <c r="M116" s="420"/>
      <c r="N116" s="419"/>
      <c r="O116" s="421"/>
      <c r="Q116" s="227" t="s">
        <v>8650</v>
      </c>
      <c r="R116" s="228">
        <f>MIN(J114:L123)</f>
        <v>143.21459999999999</v>
      </c>
      <c r="S116" s="45" t="s">
        <v>8651</v>
      </c>
    </row>
    <row r="117" spans="2:19">
      <c r="B117" s="102" t="s">
        <v>1796</v>
      </c>
      <c r="C117" s="175" t="s">
        <v>1800</v>
      </c>
      <c r="D117" s="129"/>
      <c r="E117" s="129"/>
      <c r="F117" s="129"/>
      <c r="G117" s="183" t="s">
        <v>1794</v>
      </c>
      <c r="H117" s="183">
        <v>0.127</v>
      </c>
      <c r="I117" s="215"/>
      <c r="J117" s="246">
        <v>143.25739999999999</v>
      </c>
      <c r="K117" s="246">
        <v>143.2841</v>
      </c>
      <c r="L117" s="246">
        <v>143.2603</v>
      </c>
      <c r="M117" s="420"/>
      <c r="N117" s="419"/>
      <c r="O117" s="421"/>
      <c r="Q117" s="227" t="s">
        <v>8652</v>
      </c>
      <c r="R117" s="228">
        <f>R115-R116</f>
        <v>6.9500000000005002E-2</v>
      </c>
      <c r="S117" s="49">
        <f>+H114</f>
        <v>0.127</v>
      </c>
    </row>
    <row r="118" spans="2:19">
      <c r="B118" s="102" t="s">
        <v>1802</v>
      </c>
      <c r="C118" s="175" t="s">
        <v>1806</v>
      </c>
      <c r="D118" s="129"/>
      <c r="E118" s="129"/>
      <c r="F118" s="129"/>
      <c r="G118" s="183" t="s">
        <v>1794</v>
      </c>
      <c r="H118" s="183">
        <v>0.127</v>
      </c>
      <c r="I118" s="215"/>
      <c r="J118" s="246">
        <v>143.26159999999999</v>
      </c>
      <c r="K118" s="246">
        <v>143.21459999999999</v>
      </c>
      <c r="L118" s="246">
        <v>143.25110000000001</v>
      </c>
      <c r="M118" s="420"/>
      <c r="N118" s="419"/>
      <c r="O118" s="421"/>
      <c r="Q118" s="45"/>
      <c r="R118" s="45"/>
      <c r="S118" s="50" t="str">
        <f>IF(R117&gt;S117,"Wrong","OK")</f>
        <v>OK</v>
      </c>
    </row>
    <row r="119" spans="2:19">
      <c r="B119" s="102" t="s">
        <v>1808</v>
      </c>
      <c r="C119" s="175" t="s">
        <v>1812</v>
      </c>
      <c r="D119" s="129"/>
      <c r="E119" s="129"/>
      <c r="F119" s="129"/>
      <c r="G119" s="183" t="s">
        <v>1794</v>
      </c>
      <c r="H119" s="183">
        <v>0.127</v>
      </c>
      <c r="I119" s="215"/>
      <c r="J119" s="246">
        <v>143.25579999999999</v>
      </c>
      <c r="K119" s="246">
        <v>143.25700000000001</v>
      </c>
      <c r="L119" s="246">
        <v>143.22200000000001</v>
      </c>
      <c r="M119" s="420"/>
      <c r="N119" s="419"/>
      <c r="O119" s="421"/>
    </row>
    <row r="120" spans="2:19">
      <c r="B120" s="102" t="s">
        <v>1814</v>
      </c>
      <c r="C120" s="175" t="s">
        <v>1818</v>
      </c>
      <c r="D120" s="129"/>
      <c r="E120" s="129"/>
      <c r="F120" s="129"/>
      <c r="G120" s="183" t="s">
        <v>1794</v>
      </c>
      <c r="H120" s="183">
        <v>0.127</v>
      </c>
      <c r="I120" s="215"/>
      <c r="J120" s="246">
        <v>143.25970000000001</v>
      </c>
      <c r="K120" s="246">
        <v>143.21960000000001</v>
      </c>
      <c r="L120" s="246">
        <v>143.24850000000001</v>
      </c>
      <c r="M120" s="420"/>
      <c r="N120" s="419"/>
      <c r="O120" s="421"/>
    </row>
    <row r="121" spans="2:19">
      <c r="B121" s="102" t="s">
        <v>1820</v>
      </c>
      <c r="C121" s="175" t="s">
        <v>1824</v>
      </c>
      <c r="D121" s="129"/>
      <c r="E121" s="129"/>
      <c r="F121" s="129"/>
      <c r="G121" s="183" t="s">
        <v>1794</v>
      </c>
      <c r="H121" s="183">
        <v>0.127</v>
      </c>
      <c r="I121" s="215"/>
      <c r="J121" s="246">
        <v>143.27279999999999</v>
      </c>
      <c r="K121" s="246">
        <v>143.26849999999999</v>
      </c>
      <c r="L121" s="246">
        <v>143.2533</v>
      </c>
      <c r="M121" s="420"/>
      <c r="N121" s="419"/>
      <c r="O121" s="421"/>
    </row>
    <row r="122" spans="2:19">
      <c r="B122" s="102" t="s">
        <v>1826</v>
      </c>
      <c r="C122" s="175" t="s">
        <v>1830</v>
      </c>
      <c r="D122" s="129"/>
      <c r="E122" s="129"/>
      <c r="F122" s="129"/>
      <c r="G122" s="183" t="s">
        <v>1794</v>
      </c>
      <c r="H122" s="183">
        <v>0.127</v>
      </c>
      <c r="I122" s="215"/>
      <c r="J122" s="246">
        <v>143.25030000000001</v>
      </c>
      <c r="K122" s="246">
        <v>143.2397</v>
      </c>
      <c r="L122" s="246">
        <v>143.26070000000001</v>
      </c>
      <c r="M122" s="420"/>
      <c r="N122" s="419"/>
      <c r="O122" s="421"/>
    </row>
    <row r="123" spans="2:19">
      <c r="B123" s="102" t="s">
        <v>1832</v>
      </c>
      <c r="C123" s="175" t="s">
        <v>1836</v>
      </c>
      <c r="D123" s="129"/>
      <c r="E123" s="129"/>
      <c r="F123" s="129"/>
      <c r="G123" s="183" t="s">
        <v>1794</v>
      </c>
      <c r="H123" s="183">
        <v>0.127</v>
      </c>
      <c r="I123" s="215"/>
      <c r="J123" s="246">
        <v>143.2544</v>
      </c>
      <c r="K123" s="246">
        <v>143.25839999999999</v>
      </c>
      <c r="L123" s="246">
        <v>143.2423</v>
      </c>
      <c r="M123" s="422"/>
      <c r="N123" s="423"/>
      <c r="O123" s="424"/>
    </row>
    <row r="124" spans="2:19">
      <c r="B124" s="102" t="s">
        <v>2327</v>
      </c>
      <c r="C124" s="175" t="s">
        <v>2331</v>
      </c>
      <c r="D124" s="177" t="s">
        <v>2332</v>
      </c>
      <c r="E124" s="177">
        <v>5.0799999999999998E-2</v>
      </c>
      <c r="F124" s="186">
        <v>100</v>
      </c>
      <c r="G124" s="183" t="s">
        <v>1843</v>
      </c>
      <c r="H124" s="183">
        <v>0.127</v>
      </c>
      <c r="I124" s="215"/>
      <c r="J124" s="246">
        <v>253.54589999999999</v>
      </c>
      <c r="K124" s="246">
        <v>253.55439999999999</v>
      </c>
      <c r="L124" s="246">
        <v>253.5531</v>
      </c>
      <c r="M124" s="293">
        <f>ABS(J124-J125)</f>
        <v>2.0000000000663931E-4</v>
      </c>
      <c r="N124" s="293">
        <f>ABS(K124-K125)</f>
        <v>2.0000000000663931E-4</v>
      </c>
      <c r="O124" s="293">
        <f>ABS(L124-L125)</f>
        <v>1.5999999999962711E-3</v>
      </c>
      <c r="Q124" s="51" t="str">
        <f>+G124</f>
        <v>M28</v>
      </c>
      <c r="R124" s="270"/>
      <c r="S124" s="229"/>
    </row>
    <row r="125" spans="2:19">
      <c r="B125" s="102" t="s">
        <v>2431</v>
      </c>
      <c r="C125" s="175" t="s">
        <v>2435</v>
      </c>
      <c r="D125" s="177" t="s">
        <v>2332</v>
      </c>
      <c r="E125" s="177">
        <v>5.0799999999999998E-2</v>
      </c>
      <c r="F125" s="186">
        <v>100</v>
      </c>
      <c r="G125" s="183" t="s">
        <v>1843</v>
      </c>
      <c r="H125" s="183">
        <v>0.127</v>
      </c>
      <c r="I125" s="215"/>
      <c r="J125" s="246">
        <v>253.5461</v>
      </c>
      <c r="K125" s="246">
        <v>253.55459999999999</v>
      </c>
      <c r="L125" s="246">
        <v>253.5547</v>
      </c>
      <c r="M125" s="294"/>
      <c r="N125" s="294"/>
      <c r="O125" s="294"/>
      <c r="Q125" s="227" t="s">
        <v>8649</v>
      </c>
      <c r="R125" s="228">
        <f>MAX(J124:L133)</f>
        <v>253.5591</v>
      </c>
      <c r="S125" s="49"/>
    </row>
    <row r="126" spans="2:19">
      <c r="B126" s="102" t="s">
        <v>1838</v>
      </c>
      <c r="C126" s="175" t="s">
        <v>1842</v>
      </c>
      <c r="D126" s="129"/>
      <c r="E126" s="129"/>
      <c r="F126" s="129"/>
      <c r="G126" s="183" t="s">
        <v>1843</v>
      </c>
      <c r="H126" s="183">
        <v>0.127</v>
      </c>
      <c r="I126" s="215"/>
      <c r="J126" s="246">
        <v>253.5393</v>
      </c>
      <c r="K126" s="246">
        <v>253.55080000000001</v>
      </c>
      <c r="L126" s="246">
        <v>253.5565</v>
      </c>
      <c r="M126" s="420"/>
      <c r="N126" s="419"/>
      <c r="O126" s="421"/>
      <c r="Q126" s="227" t="s">
        <v>8650</v>
      </c>
      <c r="R126" s="228">
        <f>MIN(J124:L133)</f>
        <v>253.5393</v>
      </c>
      <c r="S126" s="45" t="s">
        <v>8651</v>
      </c>
    </row>
    <row r="127" spans="2:19">
      <c r="B127" s="102" t="s">
        <v>1845</v>
      </c>
      <c r="C127" s="175" t="s">
        <v>1849</v>
      </c>
      <c r="D127" s="129"/>
      <c r="E127" s="129"/>
      <c r="F127" s="129"/>
      <c r="G127" s="183" t="s">
        <v>1843</v>
      </c>
      <c r="H127" s="183">
        <v>0.127</v>
      </c>
      <c r="I127" s="215"/>
      <c r="J127" s="246">
        <v>253.5505</v>
      </c>
      <c r="K127" s="246">
        <v>253.5427</v>
      </c>
      <c r="L127" s="246">
        <v>253.55529999999999</v>
      </c>
      <c r="M127" s="420"/>
      <c r="N127" s="419"/>
      <c r="O127" s="421"/>
      <c r="Q127" s="227" t="s">
        <v>8652</v>
      </c>
      <c r="R127" s="228">
        <f>R125-R126</f>
        <v>1.9800000000003593E-2</v>
      </c>
      <c r="S127" s="49">
        <f>+H124</f>
        <v>0.127</v>
      </c>
    </row>
    <row r="128" spans="2:19">
      <c r="B128" s="102" t="s">
        <v>1851</v>
      </c>
      <c r="C128" s="175" t="s">
        <v>1855</v>
      </c>
      <c r="D128" s="129"/>
      <c r="E128" s="129"/>
      <c r="F128" s="129"/>
      <c r="G128" s="183" t="s">
        <v>1843</v>
      </c>
      <c r="H128" s="183">
        <v>0.127</v>
      </c>
      <c r="I128" s="215"/>
      <c r="J128" s="246">
        <v>253.54519999999999</v>
      </c>
      <c r="K128" s="246">
        <v>253.55760000000001</v>
      </c>
      <c r="L128" s="246">
        <v>253.55760000000001</v>
      </c>
      <c r="M128" s="420"/>
      <c r="N128" s="419"/>
      <c r="O128" s="421"/>
      <c r="Q128" s="45"/>
      <c r="R128" s="45"/>
      <c r="S128" s="50" t="str">
        <f>IF(R127&gt;S127,"Wrong","OK")</f>
        <v>OK</v>
      </c>
    </row>
    <row r="129" spans="2:19">
      <c r="B129" s="102" t="s">
        <v>1857</v>
      </c>
      <c r="C129" s="175" t="s">
        <v>1861</v>
      </c>
      <c r="D129" s="129"/>
      <c r="E129" s="129"/>
      <c r="F129" s="129"/>
      <c r="G129" s="183" t="s">
        <v>1843</v>
      </c>
      <c r="H129" s="183">
        <v>0.127</v>
      </c>
      <c r="I129" s="215"/>
      <c r="J129" s="246">
        <v>253.54300000000001</v>
      </c>
      <c r="K129" s="246">
        <v>253.5513</v>
      </c>
      <c r="L129" s="246">
        <v>253.55359999999999</v>
      </c>
      <c r="M129" s="420"/>
      <c r="N129" s="419"/>
      <c r="O129" s="421"/>
    </row>
    <row r="130" spans="2:19">
      <c r="B130" s="102" t="s">
        <v>1863</v>
      </c>
      <c r="C130" s="175" t="s">
        <v>1867</v>
      </c>
      <c r="D130" s="129"/>
      <c r="E130" s="129"/>
      <c r="F130" s="129"/>
      <c r="G130" s="183" t="s">
        <v>1843</v>
      </c>
      <c r="H130" s="183">
        <v>0.127</v>
      </c>
      <c r="I130" s="215"/>
      <c r="J130" s="246">
        <v>253.54769999999999</v>
      </c>
      <c r="K130" s="246">
        <v>253.5504</v>
      </c>
      <c r="L130" s="246">
        <v>253.55670000000001</v>
      </c>
      <c r="M130" s="420"/>
      <c r="N130" s="419"/>
      <c r="O130" s="421"/>
    </row>
    <row r="131" spans="2:19">
      <c r="B131" s="102" t="s">
        <v>1869</v>
      </c>
      <c r="C131" s="175" t="s">
        <v>1873</v>
      </c>
      <c r="D131" s="129"/>
      <c r="E131" s="129"/>
      <c r="F131" s="129"/>
      <c r="G131" s="183" t="s">
        <v>1843</v>
      </c>
      <c r="H131" s="183">
        <v>0.127</v>
      </c>
      <c r="I131" s="215"/>
      <c r="J131" s="246">
        <v>253.54499999999999</v>
      </c>
      <c r="K131" s="246">
        <v>253.55879999999999</v>
      </c>
      <c r="L131" s="246">
        <v>253.5591</v>
      </c>
      <c r="M131" s="420"/>
      <c r="N131" s="419"/>
      <c r="O131" s="421"/>
    </row>
    <row r="132" spans="2:19">
      <c r="B132" s="102" t="s">
        <v>1875</v>
      </c>
      <c r="C132" s="175" t="s">
        <v>1879</v>
      </c>
      <c r="D132" s="129"/>
      <c r="E132" s="129"/>
      <c r="F132" s="129"/>
      <c r="G132" s="183" t="s">
        <v>1843</v>
      </c>
      <c r="H132" s="183">
        <v>0.127</v>
      </c>
      <c r="I132" s="215"/>
      <c r="J132" s="246">
        <v>253.5549</v>
      </c>
      <c r="K132" s="246">
        <v>253.54730000000001</v>
      </c>
      <c r="L132" s="246">
        <v>253.54220000000001</v>
      </c>
      <c r="M132" s="420"/>
      <c r="N132" s="419"/>
      <c r="O132" s="421"/>
    </row>
    <row r="133" spans="2:19">
      <c r="B133" s="102" t="s">
        <v>1881</v>
      </c>
      <c r="C133" s="175" t="s">
        <v>1885</v>
      </c>
      <c r="D133" s="129"/>
      <c r="E133" s="129"/>
      <c r="F133" s="129"/>
      <c r="G133" s="183" t="s">
        <v>1843</v>
      </c>
      <c r="H133" s="183">
        <v>0.127</v>
      </c>
      <c r="I133" s="215"/>
      <c r="J133" s="246">
        <v>253.54650000000001</v>
      </c>
      <c r="K133" s="246">
        <v>253.5523</v>
      </c>
      <c r="L133" s="246">
        <v>253.54060000000001</v>
      </c>
      <c r="M133" s="422"/>
      <c r="N133" s="423"/>
      <c r="O133" s="424"/>
    </row>
    <row r="134" spans="2:19">
      <c r="B134" s="102" t="s">
        <v>2334</v>
      </c>
      <c r="C134" s="175" t="s">
        <v>2338</v>
      </c>
      <c r="D134" s="177" t="s">
        <v>2339</v>
      </c>
      <c r="E134" s="177">
        <v>5.0799999999999998E-2</v>
      </c>
      <c r="F134" s="186">
        <v>100</v>
      </c>
      <c r="G134" s="183" t="s">
        <v>1892</v>
      </c>
      <c r="H134" s="183">
        <v>0.127</v>
      </c>
      <c r="I134" s="215"/>
      <c r="J134" s="246">
        <v>131.94460000000001</v>
      </c>
      <c r="K134" s="246">
        <v>131.96789999999999</v>
      </c>
      <c r="L134" s="246">
        <v>131.98410000000001</v>
      </c>
      <c r="M134" s="293">
        <f>ABS(J134-J135)</f>
        <v>2.4999999999977263E-3</v>
      </c>
      <c r="N134" s="293">
        <f>ABS(K134-K135)</f>
        <v>2.3000000000195087E-3</v>
      </c>
      <c r="O134" s="293">
        <f>ABS(L134-L135)</f>
        <v>6.0000000001991793E-4</v>
      </c>
      <c r="Q134" s="51" t="str">
        <f>+G134</f>
        <v>M29</v>
      </c>
      <c r="R134" s="270"/>
      <c r="S134" s="229"/>
    </row>
    <row r="135" spans="2:19">
      <c r="B135" s="102" t="s">
        <v>2437</v>
      </c>
      <c r="C135" s="175" t="s">
        <v>2441</v>
      </c>
      <c r="D135" s="177" t="s">
        <v>2339</v>
      </c>
      <c r="E135" s="177">
        <v>5.0799999999999998E-2</v>
      </c>
      <c r="F135" s="186">
        <v>100</v>
      </c>
      <c r="G135" s="183" t="s">
        <v>1892</v>
      </c>
      <c r="H135" s="183">
        <v>0.127</v>
      </c>
      <c r="I135" s="215"/>
      <c r="J135" s="246">
        <v>131.94210000000001</v>
      </c>
      <c r="K135" s="246">
        <v>131.97020000000001</v>
      </c>
      <c r="L135" s="246">
        <v>131.98349999999999</v>
      </c>
      <c r="M135" s="294"/>
      <c r="N135" s="294"/>
      <c r="O135" s="294"/>
      <c r="Q135" s="227" t="s">
        <v>8649</v>
      </c>
      <c r="R135" s="228">
        <f>MAX(J134:L143)</f>
        <v>131.98670000000001</v>
      </c>
      <c r="S135" s="49"/>
    </row>
    <row r="136" spans="2:19">
      <c r="B136" s="102" t="s">
        <v>1887</v>
      </c>
      <c r="C136" s="175" t="s">
        <v>1891</v>
      </c>
      <c r="D136" s="129"/>
      <c r="E136" s="129"/>
      <c r="F136" s="129"/>
      <c r="G136" s="183" t="s">
        <v>1892</v>
      </c>
      <c r="H136" s="183">
        <v>0.127</v>
      </c>
      <c r="I136" s="215"/>
      <c r="J136" s="246">
        <v>131.94800000000001</v>
      </c>
      <c r="K136" s="246">
        <v>131.9401</v>
      </c>
      <c r="L136" s="246">
        <v>131.93809999999999</v>
      </c>
      <c r="M136" s="420"/>
      <c r="N136" s="419"/>
      <c r="O136" s="421"/>
      <c r="Q136" s="227" t="s">
        <v>8650</v>
      </c>
      <c r="R136" s="228">
        <f>MIN(J134:L143)</f>
        <v>131.92449999999999</v>
      </c>
      <c r="S136" s="45" t="s">
        <v>8651</v>
      </c>
    </row>
    <row r="137" spans="2:19">
      <c r="B137" s="102" t="s">
        <v>1894</v>
      </c>
      <c r="C137" s="175" t="s">
        <v>1898</v>
      </c>
      <c r="D137" s="129"/>
      <c r="E137" s="129"/>
      <c r="F137" s="129"/>
      <c r="G137" s="183" t="s">
        <v>1892</v>
      </c>
      <c r="H137" s="183">
        <v>0.127</v>
      </c>
      <c r="I137" s="215"/>
      <c r="J137" s="246">
        <v>131.95179999999999</v>
      </c>
      <c r="K137" s="246">
        <v>131.92449999999999</v>
      </c>
      <c r="L137" s="246">
        <v>131.95150000000001</v>
      </c>
      <c r="M137" s="420"/>
      <c r="N137" s="419"/>
      <c r="O137" s="421"/>
      <c r="Q137" s="227" t="s">
        <v>8652</v>
      </c>
      <c r="R137" s="228">
        <f>R135-R136</f>
        <v>6.2200000000018463E-2</v>
      </c>
      <c r="S137" s="49">
        <f>+H134</f>
        <v>0.127</v>
      </c>
    </row>
    <row r="138" spans="2:19">
      <c r="B138" s="102" t="s">
        <v>1900</v>
      </c>
      <c r="C138" s="175" t="s">
        <v>1904</v>
      </c>
      <c r="D138" s="129"/>
      <c r="E138" s="129"/>
      <c r="F138" s="129"/>
      <c r="G138" s="183" t="s">
        <v>1892</v>
      </c>
      <c r="H138" s="183">
        <v>0.127</v>
      </c>
      <c r="I138" s="215"/>
      <c r="J138" s="246">
        <v>131.98220000000001</v>
      </c>
      <c r="K138" s="246">
        <v>131.9367</v>
      </c>
      <c r="L138" s="246">
        <v>131.94999999999999</v>
      </c>
      <c r="M138" s="420"/>
      <c r="N138" s="419"/>
      <c r="O138" s="421"/>
      <c r="Q138" s="45"/>
      <c r="R138" s="45"/>
      <c r="S138" s="50" t="str">
        <f>IF(R137&gt;S137,"Wrong","OK")</f>
        <v>OK</v>
      </c>
    </row>
    <row r="139" spans="2:19">
      <c r="B139" s="102" t="s">
        <v>1906</v>
      </c>
      <c r="C139" s="175" t="s">
        <v>1910</v>
      </c>
      <c r="D139" s="129"/>
      <c r="E139" s="129"/>
      <c r="F139" s="129"/>
      <c r="G139" s="183" t="s">
        <v>1892</v>
      </c>
      <c r="H139" s="183">
        <v>0.127</v>
      </c>
      <c r="I139" s="215"/>
      <c r="J139" s="246">
        <v>131.9699</v>
      </c>
      <c r="K139" s="246">
        <v>131.95500000000001</v>
      </c>
      <c r="L139" s="246">
        <v>131.965</v>
      </c>
      <c r="M139" s="420"/>
      <c r="N139" s="419"/>
      <c r="O139" s="421"/>
    </row>
    <row r="140" spans="2:19">
      <c r="B140" s="102" t="s">
        <v>1912</v>
      </c>
      <c r="C140" s="175" t="s">
        <v>1916</v>
      </c>
      <c r="D140" s="129"/>
      <c r="E140" s="129"/>
      <c r="F140" s="129"/>
      <c r="G140" s="183" t="s">
        <v>1892</v>
      </c>
      <c r="H140" s="183">
        <v>0.127</v>
      </c>
      <c r="I140" s="215"/>
      <c r="J140" s="246">
        <v>131.96299999999999</v>
      </c>
      <c r="K140" s="246">
        <v>131.964</v>
      </c>
      <c r="L140" s="246">
        <v>131.96449999999999</v>
      </c>
      <c r="M140" s="420"/>
      <c r="N140" s="419"/>
      <c r="O140" s="421"/>
    </row>
    <row r="141" spans="2:19">
      <c r="B141" s="102" t="s">
        <v>1918</v>
      </c>
      <c r="C141" s="175" t="s">
        <v>1922</v>
      </c>
      <c r="D141" s="129"/>
      <c r="E141" s="129"/>
      <c r="F141" s="129"/>
      <c r="G141" s="183" t="s">
        <v>1892</v>
      </c>
      <c r="H141" s="183">
        <v>0.127</v>
      </c>
      <c r="I141" s="215"/>
      <c r="J141" s="246">
        <v>131.9701</v>
      </c>
      <c r="K141" s="246">
        <v>131.9496</v>
      </c>
      <c r="L141" s="246">
        <v>131.9845</v>
      </c>
      <c r="M141" s="420"/>
      <c r="N141" s="419"/>
      <c r="O141" s="421"/>
    </row>
    <row r="142" spans="2:19">
      <c r="B142" s="102" t="s">
        <v>1924</v>
      </c>
      <c r="C142" s="175" t="s">
        <v>1928</v>
      </c>
      <c r="D142" s="129"/>
      <c r="E142" s="129"/>
      <c r="F142" s="129"/>
      <c r="G142" s="183" t="s">
        <v>1892</v>
      </c>
      <c r="H142" s="183">
        <v>0.127</v>
      </c>
      <c r="I142" s="215"/>
      <c r="J142" s="246">
        <v>131.98670000000001</v>
      </c>
      <c r="K142" s="246">
        <v>131.92789999999999</v>
      </c>
      <c r="L142" s="246">
        <v>131.98140000000001</v>
      </c>
      <c r="M142" s="420"/>
      <c r="N142" s="419"/>
      <c r="O142" s="421"/>
    </row>
    <row r="143" spans="2:19">
      <c r="B143" s="102" t="s">
        <v>1930</v>
      </c>
      <c r="C143" s="175" t="s">
        <v>1934</v>
      </c>
      <c r="D143" s="129"/>
      <c r="E143" s="129"/>
      <c r="F143" s="129"/>
      <c r="G143" s="183" t="s">
        <v>1892</v>
      </c>
      <c r="H143" s="183">
        <v>0.127</v>
      </c>
      <c r="I143" s="215"/>
      <c r="J143" s="246">
        <v>131.94479999999999</v>
      </c>
      <c r="K143" s="246">
        <v>131.94550000000001</v>
      </c>
      <c r="L143" s="246">
        <v>131.96270000000001</v>
      </c>
      <c r="M143" s="422"/>
      <c r="N143" s="423"/>
      <c r="O143" s="424"/>
    </row>
    <row r="144" spans="2:19">
      <c r="B144" s="102" t="s">
        <v>2341</v>
      </c>
      <c r="C144" s="175" t="s">
        <v>2345</v>
      </c>
      <c r="D144" s="177" t="s">
        <v>2346</v>
      </c>
      <c r="E144" s="177">
        <v>5.0799999999999998E-2</v>
      </c>
      <c r="F144" s="186">
        <v>100</v>
      </c>
      <c r="G144" s="183" t="s">
        <v>1941</v>
      </c>
      <c r="H144" s="183">
        <v>0.127</v>
      </c>
      <c r="I144" s="215"/>
      <c r="J144" s="246">
        <v>136.8451</v>
      </c>
      <c r="K144" s="246">
        <v>136.8502</v>
      </c>
      <c r="L144" s="246">
        <v>136.85470000000001</v>
      </c>
      <c r="M144" s="293">
        <f>ABS(J144-J145)</f>
        <v>3.5000000000025011E-3</v>
      </c>
      <c r="N144" s="293">
        <f>ABS(K144-K145)</f>
        <v>2.0000000000663931E-4</v>
      </c>
      <c r="O144" s="293">
        <f>ABS(L144-L145)</f>
        <v>2.0999999999844476E-3</v>
      </c>
      <c r="Q144" s="51" t="str">
        <f>+G144</f>
        <v>M30</v>
      </c>
      <c r="R144" s="270"/>
      <c r="S144" s="229"/>
    </row>
    <row r="145" spans="2:19">
      <c r="B145" s="102" t="s">
        <v>2443</v>
      </c>
      <c r="C145" s="175" t="s">
        <v>2447</v>
      </c>
      <c r="D145" s="177" t="s">
        <v>2346</v>
      </c>
      <c r="E145" s="177">
        <v>5.0799999999999998E-2</v>
      </c>
      <c r="F145" s="186">
        <v>100</v>
      </c>
      <c r="G145" s="183" t="s">
        <v>1941</v>
      </c>
      <c r="H145" s="183">
        <v>0.127</v>
      </c>
      <c r="I145" s="215"/>
      <c r="J145" s="246">
        <v>136.8486</v>
      </c>
      <c r="K145" s="246">
        <v>136.85040000000001</v>
      </c>
      <c r="L145" s="246">
        <v>136.85679999999999</v>
      </c>
      <c r="M145" s="294"/>
      <c r="N145" s="294"/>
      <c r="O145" s="294"/>
      <c r="Q145" s="227" t="s">
        <v>8649</v>
      </c>
      <c r="R145" s="228">
        <f>MAX(J144:L153)</f>
        <v>136.86240000000001</v>
      </c>
      <c r="S145" s="49"/>
    </row>
    <row r="146" spans="2:19">
      <c r="B146" s="102" t="s">
        <v>1936</v>
      </c>
      <c r="C146" s="175" t="s">
        <v>1940</v>
      </c>
      <c r="D146" s="129"/>
      <c r="E146" s="129"/>
      <c r="F146" s="129"/>
      <c r="G146" s="183" t="s">
        <v>1941</v>
      </c>
      <c r="H146" s="183">
        <v>0.127</v>
      </c>
      <c r="I146" s="215"/>
      <c r="J146" s="246">
        <v>136.84530000000001</v>
      </c>
      <c r="K146" s="246">
        <v>136.84950000000001</v>
      </c>
      <c r="L146" s="246">
        <v>136.84630000000001</v>
      </c>
      <c r="M146" s="420"/>
      <c r="N146" s="419"/>
      <c r="O146" s="421"/>
      <c r="Q146" s="227" t="s">
        <v>8650</v>
      </c>
      <c r="R146" s="228">
        <f>MIN(J144:L153)</f>
        <v>136.84039999999999</v>
      </c>
      <c r="S146" s="45" t="s">
        <v>8651</v>
      </c>
    </row>
    <row r="147" spans="2:19">
      <c r="B147" s="102" t="s">
        <v>1943</v>
      </c>
      <c r="C147" s="175" t="s">
        <v>1947</v>
      </c>
      <c r="D147" s="129"/>
      <c r="E147" s="129"/>
      <c r="F147" s="129"/>
      <c r="G147" s="183" t="s">
        <v>1941</v>
      </c>
      <c r="H147" s="183">
        <v>0.127</v>
      </c>
      <c r="I147" s="215"/>
      <c r="J147" s="246">
        <v>136.8578</v>
      </c>
      <c r="K147" s="246">
        <v>136.8443</v>
      </c>
      <c r="L147" s="246">
        <v>136.8476</v>
      </c>
      <c r="M147" s="420"/>
      <c r="N147" s="419"/>
      <c r="O147" s="421"/>
      <c r="Q147" s="227" t="s">
        <v>8652</v>
      </c>
      <c r="R147" s="228">
        <f>R145-R146</f>
        <v>2.2000000000019782E-2</v>
      </c>
      <c r="S147" s="49">
        <f>+H144</f>
        <v>0.127</v>
      </c>
    </row>
    <row r="148" spans="2:19">
      <c r="B148" s="102" t="s">
        <v>1949</v>
      </c>
      <c r="C148" s="175" t="s">
        <v>1953</v>
      </c>
      <c r="D148" s="129"/>
      <c r="E148" s="129"/>
      <c r="F148" s="129"/>
      <c r="G148" s="183" t="s">
        <v>1941</v>
      </c>
      <c r="H148" s="183">
        <v>0.127</v>
      </c>
      <c r="I148" s="215"/>
      <c r="J148" s="246">
        <v>136.85300000000001</v>
      </c>
      <c r="K148" s="246">
        <v>136.84780000000001</v>
      </c>
      <c r="L148" s="246">
        <v>136.8526</v>
      </c>
      <c r="M148" s="420"/>
      <c r="N148" s="419"/>
      <c r="O148" s="421"/>
      <c r="Q148" s="45"/>
      <c r="R148" s="45"/>
      <c r="S148" s="50" t="str">
        <f>IF(R147&gt;S147,"Wrong","OK")</f>
        <v>OK</v>
      </c>
    </row>
    <row r="149" spans="2:19">
      <c r="B149" s="102" t="s">
        <v>1955</v>
      </c>
      <c r="C149" s="175" t="s">
        <v>1959</v>
      </c>
      <c r="D149" s="129"/>
      <c r="E149" s="129"/>
      <c r="F149" s="129"/>
      <c r="G149" s="183" t="s">
        <v>1941</v>
      </c>
      <c r="H149" s="183">
        <v>0.127</v>
      </c>
      <c r="I149" s="215"/>
      <c r="J149" s="246">
        <v>136.85120000000001</v>
      </c>
      <c r="K149" s="246">
        <v>136.8562</v>
      </c>
      <c r="L149" s="246">
        <v>136.8553</v>
      </c>
      <c r="M149" s="420"/>
      <c r="N149" s="419"/>
      <c r="O149" s="421"/>
    </row>
    <row r="150" spans="2:19">
      <c r="B150" s="102" t="s">
        <v>1961</v>
      </c>
      <c r="C150" s="175" t="s">
        <v>1965</v>
      </c>
      <c r="D150" s="129"/>
      <c r="E150" s="129"/>
      <c r="F150" s="129"/>
      <c r="G150" s="183" t="s">
        <v>1941</v>
      </c>
      <c r="H150" s="183">
        <v>0.127</v>
      </c>
      <c r="I150" s="215"/>
      <c r="J150" s="246">
        <v>136.86240000000001</v>
      </c>
      <c r="K150" s="246">
        <v>136.8425</v>
      </c>
      <c r="L150" s="246">
        <v>136.84710000000001</v>
      </c>
      <c r="M150" s="420"/>
      <c r="N150" s="419"/>
      <c r="O150" s="421"/>
    </row>
    <row r="151" spans="2:19">
      <c r="B151" s="102" t="s">
        <v>1967</v>
      </c>
      <c r="C151" s="175" t="s">
        <v>1971</v>
      </c>
      <c r="D151" s="129"/>
      <c r="E151" s="129"/>
      <c r="F151" s="129"/>
      <c r="G151" s="183" t="s">
        <v>1941</v>
      </c>
      <c r="H151" s="183">
        <v>0.127</v>
      </c>
      <c r="I151" s="215"/>
      <c r="J151" s="246">
        <v>136.84989999999999</v>
      </c>
      <c r="K151" s="246">
        <v>136.84039999999999</v>
      </c>
      <c r="L151" s="246">
        <v>136.85050000000001</v>
      </c>
      <c r="M151" s="420"/>
      <c r="N151" s="419"/>
      <c r="O151" s="421"/>
    </row>
    <row r="152" spans="2:19">
      <c r="B152" s="102" t="s">
        <v>1973</v>
      </c>
      <c r="C152" s="175" t="s">
        <v>1977</v>
      </c>
      <c r="D152" s="129"/>
      <c r="E152" s="129"/>
      <c r="F152" s="129"/>
      <c r="G152" s="183" t="s">
        <v>1941</v>
      </c>
      <c r="H152" s="183">
        <v>0.127</v>
      </c>
      <c r="I152" s="215"/>
      <c r="J152" s="246">
        <v>136.84829999999999</v>
      </c>
      <c r="K152" s="246">
        <v>136.84809999999999</v>
      </c>
      <c r="L152" s="246">
        <v>136.8553</v>
      </c>
      <c r="M152" s="420"/>
      <c r="N152" s="419"/>
      <c r="O152" s="421"/>
    </row>
    <row r="153" spans="2:19">
      <c r="B153" s="102" t="s">
        <v>1979</v>
      </c>
      <c r="C153" s="175" t="s">
        <v>1983</v>
      </c>
      <c r="D153" s="129"/>
      <c r="E153" s="129"/>
      <c r="F153" s="129"/>
      <c r="G153" s="183" t="s">
        <v>1941</v>
      </c>
      <c r="H153" s="183">
        <v>0.127</v>
      </c>
      <c r="I153" s="215"/>
      <c r="J153" s="246">
        <v>136.85130000000001</v>
      </c>
      <c r="K153" s="246">
        <v>136.85380000000001</v>
      </c>
      <c r="L153" s="246">
        <v>136.84899999999999</v>
      </c>
      <c r="M153" s="422"/>
      <c r="N153" s="423"/>
      <c r="O153" s="424"/>
    </row>
    <row r="154" spans="2:19">
      <c r="B154" s="102" t="s">
        <v>2348</v>
      </c>
      <c r="C154" s="175" t="s">
        <v>2352</v>
      </c>
      <c r="D154" s="177" t="s">
        <v>2353</v>
      </c>
      <c r="E154" s="177">
        <v>5.0799999999999998E-2</v>
      </c>
      <c r="F154" s="186">
        <v>100</v>
      </c>
      <c r="G154" s="183" t="s">
        <v>1990</v>
      </c>
      <c r="H154" s="183">
        <v>0.127</v>
      </c>
      <c r="I154" s="215"/>
      <c r="J154" s="246">
        <v>113.34180000000001</v>
      </c>
      <c r="K154" s="246">
        <v>113.3801</v>
      </c>
      <c r="L154" s="246">
        <v>113.35809999999999</v>
      </c>
      <c r="M154" s="293">
        <f>ABS(J154-J155)</f>
        <v>4.0000000001327862E-4</v>
      </c>
      <c r="N154" s="293">
        <f>ABS(K154-K155)</f>
        <v>1.4999999999929514E-3</v>
      </c>
      <c r="O154" s="293">
        <f>ABS(L154-L155)</f>
        <v>4.9999999998817657E-4</v>
      </c>
      <c r="Q154" s="51" t="str">
        <f>+G154</f>
        <v>M31</v>
      </c>
      <c r="R154" s="270"/>
      <c r="S154" s="229"/>
    </row>
    <row r="155" spans="2:19">
      <c r="B155" s="102" t="s">
        <v>2449</v>
      </c>
      <c r="C155" s="175" t="s">
        <v>2453</v>
      </c>
      <c r="D155" s="177" t="s">
        <v>2353</v>
      </c>
      <c r="E155" s="177">
        <v>5.0799999999999998E-2</v>
      </c>
      <c r="F155" s="186">
        <v>100</v>
      </c>
      <c r="G155" s="183" t="s">
        <v>1990</v>
      </c>
      <c r="H155" s="183">
        <v>0.127</v>
      </c>
      <c r="I155" s="215"/>
      <c r="J155" s="246">
        <v>113.34139999999999</v>
      </c>
      <c r="K155" s="246">
        <v>113.37860000000001</v>
      </c>
      <c r="L155" s="246">
        <v>113.35760000000001</v>
      </c>
      <c r="M155" s="294"/>
      <c r="N155" s="294"/>
      <c r="O155" s="294"/>
      <c r="Q155" s="227" t="s">
        <v>8649</v>
      </c>
      <c r="R155" s="228">
        <f>MAX(J154:L163)</f>
        <v>113.3891</v>
      </c>
      <c r="S155" s="49"/>
    </row>
    <row r="156" spans="2:19">
      <c r="B156" s="102" t="s">
        <v>1985</v>
      </c>
      <c r="C156" s="175" t="s">
        <v>1989</v>
      </c>
      <c r="D156" s="129"/>
      <c r="E156" s="129"/>
      <c r="F156" s="129"/>
      <c r="G156" s="183" t="s">
        <v>1990</v>
      </c>
      <c r="H156" s="183">
        <v>0.127</v>
      </c>
      <c r="I156" s="215"/>
      <c r="J156" s="246">
        <v>113.3742</v>
      </c>
      <c r="K156" s="246">
        <v>113.32250000000001</v>
      </c>
      <c r="L156" s="246">
        <v>113.3509</v>
      </c>
      <c r="M156" s="420"/>
      <c r="N156" s="419"/>
      <c r="O156" s="421"/>
      <c r="Q156" s="227" t="s">
        <v>8650</v>
      </c>
      <c r="R156" s="228">
        <f>MIN(J154:L163)</f>
        <v>113.32250000000001</v>
      </c>
      <c r="S156" s="45" t="s">
        <v>8651</v>
      </c>
    </row>
    <row r="157" spans="2:19">
      <c r="B157" s="102" t="s">
        <v>1992</v>
      </c>
      <c r="C157" s="175" t="s">
        <v>1996</v>
      </c>
      <c r="D157" s="129"/>
      <c r="E157" s="129"/>
      <c r="F157" s="129"/>
      <c r="G157" s="183" t="s">
        <v>1990</v>
      </c>
      <c r="H157" s="183">
        <v>0.127</v>
      </c>
      <c r="I157" s="215"/>
      <c r="J157" s="246">
        <v>113.3467</v>
      </c>
      <c r="K157" s="246">
        <v>113.34010000000001</v>
      </c>
      <c r="L157" s="246">
        <v>113.3614</v>
      </c>
      <c r="M157" s="420"/>
      <c r="N157" s="419"/>
      <c r="O157" s="421"/>
      <c r="Q157" s="227" t="s">
        <v>8652</v>
      </c>
      <c r="R157" s="228">
        <f>R155-R156</f>
        <v>6.6599999999993997E-2</v>
      </c>
      <c r="S157" s="49">
        <f>+H154</f>
        <v>0.127</v>
      </c>
    </row>
    <row r="158" spans="2:19">
      <c r="B158" s="102" t="s">
        <v>1998</v>
      </c>
      <c r="C158" s="175" t="s">
        <v>2002</v>
      </c>
      <c r="D158" s="129"/>
      <c r="E158" s="129"/>
      <c r="F158" s="129"/>
      <c r="G158" s="183" t="s">
        <v>1990</v>
      </c>
      <c r="H158" s="183">
        <v>0.127</v>
      </c>
      <c r="I158" s="215"/>
      <c r="J158" s="246">
        <v>113.3891</v>
      </c>
      <c r="K158" s="246">
        <v>113.37179999999999</v>
      </c>
      <c r="L158" s="246">
        <v>113.3335</v>
      </c>
      <c r="M158" s="420"/>
      <c r="N158" s="419"/>
      <c r="O158" s="421"/>
      <c r="Q158" s="45"/>
      <c r="R158" s="45"/>
      <c r="S158" s="50" t="str">
        <f>IF(R157&gt;S157,"Wrong","OK")</f>
        <v>OK</v>
      </c>
    </row>
    <row r="159" spans="2:19">
      <c r="B159" s="102" t="s">
        <v>2004</v>
      </c>
      <c r="C159" s="175" t="s">
        <v>2008</v>
      </c>
      <c r="D159" s="129"/>
      <c r="E159" s="129"/>
      <c r="F159" s="129"/>
      <c r="G159" s="183" t="s">
        <v>1990</v>
      </c>
      <c r="H159" s="183">
        <v>0.127</v>
      </c>
      <c r="I159" s="215"/>
      <c r="J159" s="246">
        <v>113.32769999999999</v>
      </c>
      <c r="K159" s="246">
        <v>113.3522</v>
      </c>
      <c r="L159" s="246">
        <v>113.37</v>
      </c>
      <c r="M159" s="420"/>
      <c r="N159" s="419"/>
      <c r="O159" s="421"/>
    </row>
    <row r="160" spans="2:19">
      <c r="B160" s="102" t="s">
        <v>2010</v>
      </c>
      <c r="C160" s="175" t="s">
        <v>2014</v>
      </c>
      <c r="D160" s="129"/>
      <c r="E160" s="129"/>
      <c r="F160" s="129"/>
      <c r="G160" s="183" t="s">
        <v>1990</v>
      </c>
      <c r="H160" s="183">
        <v>0.127</v>
      </c>
      <c r="I160" s="215"/>
      <c r="J160" s="246">
        <v>113.3439</v>
      </c>
      <c r="K160" s="246">
        <v>113.37130000000001</v>
      </c>
      <c r="L160" s="246">
        <v>113.3753</v>
      </c>
      <c r="M160" s="420"/>
      <c r="N160" s="419"/>
      <c r="O160" s="421"/>
    </row>
    <row r="161" spans="2:19">
      <c r="B161" s="102" t="s">
        <v>2016</v>
      </c>
      <c r="C161" s="175" t="s">
        <v>2020</v>
      </c>
      <c r="D161" s="129"/>
      <c r="E161" s="129"/>
      <c r="F161" s="129"/>
      <c r="G161" s="183" t="s">
        <v>1990</v>
      </c>
      <c r="H161" s="183">
        <v>0.127</v>
      </c>
      <c r="I161" s="215"/>
      <c r="J161" s="246">
        <v>113.3379</v>
      </c>
      <c r="K161" s="246">
        <v>113.37</v>
      </c>
      <c r="L161" s="246">
        <v>113.35290000000001</v>
      </c>
      <c r="M161" s="420"/>
      <c r="N161" s="419"/>
      <c r="O161" s="421"/>
    </row>
    <row r="162" spans="2:19">
      <c r="B162" s="102" t="s">
        <v>2022</v>
      </c>
      <c r="C162" s="175" t="s">
        <v>2026</v>
      </c>
      <c r="D162" s="129"/>
      <c r="E162" s="129"/>
      <c r="F162" s="129"/>
      <c r="G162" s="183" t="s">
        <v>1990</v>
      </c>
      <c r="H162" s="183">
        <v>0.127</v>
      </c>
      <c r="I162" s="215"/>
      <c r="J162" s="246">
        <v>113.34739999999999</v>
      </c>
      <c r="K162" s="246">
        <v>113.3806</v>
      </c>
      <c r="L162" s="246">
        <v>113.3537</v>
      </c>
      <c r="M162" s="420"/>
      <c r="N162" s="419"/>
      <c r="O162" s="421"/>
    </row>
    <row r="163" spans="2:19">
      <c r="B163" s="102" t="s">
        <v>2028</v>
      </c>
      <c r="C163" s="175" t="s">
        <v>2032</v>
      </c>
      <c r="D163" s="129"/>
      <c r="E163" s="129"/>
      <c r="F163" s="129"/>
      <c r="G163" s="183" t="s">
        <v>1990</v>
      </c>
      <c r="H163" s="183">
        <v>0.127</v>
      </c>
      <c r="I163" s="215"/>
      <c r="J163" s="246">
        <v>113.34010000000001</v>
      </c>
      <c r="K163" s="246">
        <v>113.3486</v>
      </c>
      <c r="L163" s="246">
        <v>113.3664</v>
      </c>
      <c r="M163" s="422"/>
      <c r="N163" s="423"/>
      <c r="O163" s="424"/>
    </row>
    <row r="164" spans="2:19">
      <c r="B164" s="102" t="s">
        <v>2355</v>
      </c>
      <c r="C164" s="175" t="s">
        <v>2359</v>
      </c>
      <c r="D164" s="177" t="s">
        <v>2360</v>
      </c>
      <c r="E164" s="177">
        <v>5.0799999999999998E-2</v>
      </c>
      <c r="F164" s="186">
        <v>100</v>
      </c>
      <c r="G164" s="183" t="s">
        <v>2039</v>
      </c>
      <c r="H164" s="183">
        <v>0.127</v>
      </c>
      <c r="I164" s="215"/>
      <c r="J164" s="246">
        <v>108.8597</v>
      </c>
      <c r="K164" s="246">
        <v>108.84780000000001</v>
      </c>
      <c r="L164" s="246">
        <v>108.8605</v>
      </c>
      <c r="M164" s="293">
        <f>ABS(J164-J165)</f>
        <v>1.0000000000047748E-3</v>
      </c>
      <c r="N164" s="293">
        <f>ABS(K164-K165)</f>
        <v>9.0000000000145519E-4</v>
      </c>
      <c r="O164" s="293">
        <f>ABS(L164-L165)</f>
        <v>3.0000000000001137E-3</v>
      </c>
      <c r="Q164" s="51" t="str">
        <f>+G164</f>
        <v>M32</v>
      </c>
      <c r="R164" s="270"/>
      <c r="S164" s="229"/>
    </row>
    <row r="165" spans="2:19">
      <c r="B165" s="102" t="s">
        <v>2455</v>
      </c>
      <c r="C165" s="175" t="s">
        <v>2459</v>
      </c>
      <c r="D165" s="177" t="s">
        <v>2360</v>
      </c>
      <c r="E165" s="177">
        <v>5.0799999999999998E-2</v>
      </c>
      <c r="F165" s="186">
        <v>100</v>
      </c>
      <c r="G165" s="183" t="s">
        <v>2039</v>
      </c>
      <c r="H165" s="183">
        <v>0.127</v>
      </c>
      <c r="I165" s="215"/>
      <c r="J165" s="246">
        <v>108.8587</v>
      </c>
      <c r="K165" s="246">
        <v>108.84690000000001</v>
      </c>
      <c r="L165" s="246">
        <v>108.8635</v>
      </c>
      <c r="M165" s="294"/>
      <c r="N165" s="294"/>
      <c r="O165" s="294"/>
      <c r="Q165" s="227" t="s">
        <v>8649</v>
      </c>
      <c r="R165" s="228">
        <f>MAX(J164:L173)</f>
        <v>108.88849999999999</v>
      </c>
      <c r="S165" s="49"/>
    </row>
    <row r="166" spans="2:19">
      <c r="B166" s="102" t="s">
        <v>2034</v>
      </c>
      <c r="C166" s="175" t="s">
        <v>2038</v>
      </c>
      <c r="D166" s="129"/>
      <c r="E166" s="129"/>
      <c r="F166" s="129"/>
      <c r="G166" s="183" t="s">
        <v>2039</v>
      </c>
      <c r="H166" s="183">
        <v>0.127</v>
      </c>
      <c r="I166" s="215"/>
      <c r="J166" s="246">
        <v>108.85980000000001</v>
      </c>
      <c r="K166" s="246">
        <v>108.84780000000001</v>
      </c>
      <c r="L166" s="246">
        <v>108.8419</v>
      </c>
      <c r="M166" s="420"/>
      <c r="N166" s="419"/>
      <c r="O166" s="421"/>
      <c r="Q166" s="227" t="s">
        <v>8650</v>
      </c>
      <c r="R166" s="228">
        <f>MIN(J164:L173)</f>
        <v>108.81740000000001</v>
      </c>
      <c r="S166" s="45" t="s">
        <v>8651</v>
      </c>
    </row>
    <row r="167" spans="2:19">
      <c r="B167" s="102" t="s">
        <v>2041</v>
      </c>
      <c r="C167" s="175" t="s">
        <v>2045</v>
      </c>
      <c r="D167" s="129"/>
      <c r="E167" s="129"/>
      <c r="F167" s="129"/>
      <c r="G167" s="183" t="s">
        <v>2039</v>
      </c>
      <c r="H167" s="183">
        <v>0.127</v>
      </c>
      <c r="I167" s="215"/>
      <c r="J167" s="246">
        <v>108.83280000000001</v>
      </c>
      <c r="K167" s="246">
        <v>108.81740000000001</v>
      </c>
      <c r="L167" s="246">
        <v>108.8681</v>
      </c>
      <c r="M167" s="420"/>
      <c r="N167" s="419"/>
      <c r="O167" s="421"/>
      <c r="Q167" s="227" t="s">
        <v>8652</v>
      </c>
      <c r="R167" s="228">
        <f>R165-R166</f>
        <v>7.1099999999987062E-2</v>
      </c>
      <c r="S167" s="49">
        <f>+H164</f>
        <v>0.127</v>
      </c>
    </row>
    <row r="168" spans="2:19">
      <c r="B168" s="102" t="s">
        <v>2047</v>
      </c>
      <c r="C168" s="175" t="s">
        <v>2051</v>
      </c>
      <c r="D168" s="129"/>
      <c r="E168" s="129"/>
      <c r="F168" s="129"/>
      <c r="G168" s="183" t="s">
        <v>2039</v>
      </c>
      <c r="H168" s="183">
        <v>0.127</v>
      </c>
      <c r="I168" s="215"/>
      <c r="J168" s="246">
        <v>108.8274</v>
      </c>
      <c r="K168" s="246">
        <v>108.8177</v>
      </c>
      <c r="L168" s="246">
        <v>108.86490000000001</v>
      </c>
      <c r="M168" s="420"/>
      <c r="N168" s="419"/>
      <c r="O168" s="421"/>
      <c r="Q168" s="45"/>
      <c r="R168" s="45"/>
      <c r="S168" s="50" t="str">
        <f>IF(R167&gt;S167,"Wrong","OK")</f>
        <v>OK</v>
      </c>
    </row>
    <row r="169" spans="2:19">
      <c r="B169" s="102" t="s">
        <v>2053</v>
      </c>
      <c r="C169" s="175" t="s">
        <v>2057</v>
      </c>
      <c r="D169" s="129"/>
      <c r="E169" s="129"/>
      <c r="F169" s="129"/>
      <c r="G169" s="183" t="s">
        <v>2039</v>
      </c>
      <c r="H169" s="183">
        <v>0.127</v>
      </c>
      <c r="I169" s="215"/>
      <c r="J169" s="246">
        <v>108.86069999999999</v>
      </c>
      <c r="K169" s="246">
        <v>108.886</v>
      </c>
      <c r="L169" s="246">
        <v>108.88849999999999</v>
      </c>
      <c r="M169" s="420"/>
      <c r="N169" s="419"/>
      <c r="O169" s="421"/>
    </row>
    <row r="170" spans="2:19">
      <c r="B170" s="102" t="s">
        <v>2059</v>
      </c>
      <c r="C170" s="175" t="s">
        <v>2063</v>
      </c>
      <c r="D170" s="129"/>
      <c r="E170" s="129"/>
      <c r="F170" s="129"/>
      <c r="G170" s="183" t="s">
        <v>2039</v>
      </c>
      <c r="H170" s="183">
        <v>0.127</v>
      </c>
      <c r="I170" s="215"/>
      <c r="J170" s="246">
        <v>108.83280000000001</v>
      </c>
      <c r="K170" s="246">
        <v>108.8327</v>
      </c>
      <c r="L170" s="246">
        <v>108.8485</v>
      </c>
      <c r="M170" s="420"/>
      <c r="N170" s="419"/>
      <c r="O170" s="421"/>
    </row>
    <row r="171" spans="2:19">
      <c r="B171" s="102" t="s">
        <v>2065</v>
      </c>
      <c r="C171" s="175" t="s">
        <v>2069</v>
      </c>
      <c r="D171" s="129"/>
      <c r="E171" s="129"/>
      <c r="F171" s="129"/>
      <c r="G171" s="183" t="s">
        <v>2039</v>
      </c>
      <c r="H171" s="183">
        <v>0.127</v>
      </c>
      <c r="I171" s="215"/>
      <c r="J171" s="246">
        <v>108.87560000000001</v>
      </c>
      <c r="K171" s="246">
        <v>108.8566</v>
      </c>
      <c r="L171" s="246">
        <v>108.8854</v>
      </c>
      <c r="M171" s="420"/>
      <c r="N171" s="419"/>
      <c r="O171" s="421"/>
    </row>
    <row r="172" spans="2:19">
      <c r="B172" s="102" t="s">
        <v>2071</v>
      </c>
      <c r="C172" s="175" t="s">
        <v>2075</v>
      </c>
      <c r="D172" s="129"/>
      <c r="E172" s="129"/>
      <c r="F172" s="129"/>
      <c r="G172" s="183" t="s">
        <v>2039</v>
      </c>
      <c r="H172" s="183">
        <v>0.127</v>
      </c>
      <c r="I172" s="215"/>
      <c r="J172" s="246">
        <v>108.85899999999999</v>
      </c>
      <c r="K172" s="246">
        <v>108.8827</v>
      </c>
      <c r="L172" s="246">
        <v>108.8305</v>
      </c>
      <c r="M172" s="420"/>
      <c r="N172" s="419"/>
      <c r="O172" s="421"/>
    </row>
    <row r="173" spans="2:19">
      <c r="B173" s="102" t="s">
        <v>2077</v>
      </c>
      <c r="C173" s="175" t="s">
        <v>2081</v>
      </c>
      <c r="D173" s="129"/>
      <c r="E173" s="129"/>
      <c r="F173" s="129"/>
      <c r="G173" s="183" t="s">
        <v>2039</v>
      </c>
      <c r="H173" s="183">
        <v>0.127</v>
      </c>
      <c r="I173" s="215"/>
      <c r="J173" s="246">
        <v>108.83969999999999</v>
      </c>
      <c r="K173" s="246">
        <v>108.8674</v>
      </c>
      <c r="L173" s="246">
        <v>108.84820000000001</v>
      </c>
      <c r="M173" s="422"/>
      <c r="N173" s="423"/>
      <c r="O173" s="424"/>
    </row>
    <row r="174" spans="2:19">
      <c r="B174" s="102" t="s">
        <v>2362</v>
      </c>
      <c r="C174" s="175" t="s">
        <v>2366</v>
      </c>
      <c r="D174" s="177" t="s">
        <v>2367</v>
      </c>
      <c r="E174" s="177">
        <v>5.0799999999999998E-2</v>
      </c>
      <c r="F174" s="186">
        <v>100</v>
      </c>
      <c r="G174" s="183" t="s">
        <v>365</v>
      </c>
      <c r="H174" s="183">
        <v>0.127</v>
      </c>
      <c r="I174" s="215"/>
      <c r="J174" s="246">
        <v>103.12569999999999</v>
      </c>
      <c r="K174" s="246">
        <v>103.15300000000001</v>
      </c>
      <c r="L174" s="246">
        <v>103.1499</v>
      </c>
      <c r="M174" s="293">
        <f>ABS(J174-J175)</f>
        <v>2.0999999999986585E-3</v>
      </c>
      <c r="N174" s="293">
        <f>ABS(K174-K175)</f>
        <v>1.5999999999962711E-3</v>
      </c>
      <c r="O174" s="293">
        <f>ABS(L174-L175)</f>
        <v>2.2000000000019782E-3</v>
      </c>
      <c r="Q174" s="51" t="str">
        <f>+G174</f>
        <v>M33</v>
      </c>
      <c r="R174" s="270"/>
      <c r="S174" s="229"/>
    </row>
    <row r="175" spans="2:19">
      <c r="B175" s="102" t="s">
        <v>2461</v>
      </c>
      <c r="C175" s="175" t="s">
        <v>2465</v>
      </c>
      <c r="D175" s="177" t="s">
        <v>2367</v>
      </c>
      <c r="E175" s="177">
        <v>5.0799999999999998E-2</v>
      </c>
      <c r="F175" s="186">
        <v>100</v>
      </c>
      <c r="G175" s="183" t="s">
        <v>365</v>
      </c>
      <c r="H175" s="183">
        <v>0.127</v>
      </c>
      <c r="I175" s="215"/>
      <c r="J175" s="246">
        <v>103.12779999999999</v>
      </c>
      <c r="K175" s="246">
        <v>103.1546</v>
      </c>
      <c r="L175" s="246">
        <v>103.1521</v>
      </c>
      <c r="M175" s="294"/>
      <c r="N175" s="294"/>
      <c r="O175" s="294"/>
      <c r="Q175" s="227" t="s">
        <v>8649</v>
      </c>
      <c r="R175" s="228">
        <f>MAX(J174:L183)</f>
        <v>103.18810000000001</v>
      </c>
      <c r="S175" s="49"/>
    </row>
    <row r="176" spans="2:19">
      <c r="B176" s="102" t="s">
        <v>2083</v>
      </c>
      <c r="C176" s="175" t="s">
        <v>2087</v>
      </c>
      <c r="D176" s="129"/>
      <c r="E176" s="129"/>
      <c r="F176" s="129"/>
      <c r="G176" s="183" t="s">
        <v>365</v>
      </c>
      <c r="H176" s="183">
        <v>0.127</v>
      </c>
      <c r="I176" s="215"/>
      <c r="J176" s="246">
        <v>103.14960000000001</v>
      </c>
      <c r="K176" s="246">
        <v>103.1602</v>
      </c>
      <c r="L176" s="246">
        <v>103.122</v>
      </c>
      <c r="M176" s="420"/>
      <c r="N176" s="419"/>
      <c r="O176" s="421"/>
      <c r="Q176" s="227" t="s">
        <v>8650</v>
      </c>
      <c r="R176" s="228">
        <f>MIN(J174:L183)</f>
        <v>103.117</v>
      </c>
      <c r="S176" s="45" t="s">
        <v>8651</v>
      </c>
    </row>
    <row r="177" spans="2:19">
      <c r="B177" s="102" t="s">
        <v>2089</v>
      </c>
      <c r="C177" s="175" t="s">
        <v>2093</v>
      </c>
      <c r="D177" s="129"/>
      <c r="E177" s="129"/>
      <c r="F177" s="129"/>
      <c r="G177" s="183" t="s">
        <v>365</v>
      </c>
      <c r="H177" s="183">
        <v>0.127</v>
      </c>
      <c r="I177" s="215"/>
      <c r="J177" s="246">
        <v>103.1514</v>
      </c>
      <c r="K177" s="246">
        <v>103.1335</v>
      </c>
      <c r="L177" s="246">
        <v>103.1748</v>
      </c>
      <c r="M177" s="420"/>
      <c r="N177" s="419"/>
      <c r="O177" s="421"/>
      <c r="Q177" s="227" t="s">
        <v>8652</v>
      </c>
      <c r="R177" s="228">
        <f>R175-R176</f>
        <v>7.1100000000001273E-2</v>
      </c>
      <c r="S177" s="49">
        <f>+H174</f>
        <v>0.127</v>
      </c>
    </row>
    <row r="178" spans="2:19">
      <c r="B178" s="102" t="s">
        <v>2095</v>
      </c>
      <c r="C178" s="175" t="s">
        <v>2099</v>
      </c>
      <c r="D178" s="129"/>
      <c r="E178" s="129"/>
      <c r="F178" s="129"/>
      <c r="G178" s="183" t="s">
        <v>365</v>
      </c>
      <c r="H178" s="183">
        <v>0.127</v>
      </c>
      <c r="I178" s="215"/>
      <c r="J178" s="246">
        <v>103.117</v>
      </c>
      <c r="K178" s="246">
        <v>103.16719999999999</v>
      </c>
      <c r="L178" s="246">
        <v>103.16079999999999</v>
      </c>
      <c r="M178" s="420"/>
      <c r="N178" s="419"/>
      <c r="O178" s="421"/>
      <c r="Q178" s="45"/>
      <c r="R178" s="45"/>
      <c r="S178" s="50" t="str">
        <f>IF(R177&gt;S177,"Wrong","OK")</f>
        <v>OK</v>
      </c>
    </row>
    <row r="179" spans="2:19">
      <c r="B179" s="102" t="s">
        <v>2101</v>
      </c>
      <c r="C179" s="175" t="s">
        <v>2105</v>
      </c>
      <c r="D179" s="129"/>
      <c r="E179" s="129"/>
      <c r="F179" s="129"/>
      <c r="G179" s="183" t="s">
        <v>365</v>
      </c>
      <c r="H179" s="183">
        <v>0.127</v>
      </c>
      <c r="I179" s="215"/>
      <c r="J179" s="246">
        <v>103.175</v>
      </c>
      <c r="K179" s="246">
        <v>103.1546</v>
      </c>
      <c r="L179" s="246">
        <v>103.1452</v>
      </c>
      <c r="M179" s="420"/>
      <c r="N179" s="419"/>
      <c r="O179" s="421"/>
    </row>
    <row r="180" spans="2:19">
      <c r="B180" s="102" t="s">
        <v>2107</v>
      </c>
      <c r="C180" s="175" t="s">
        <v>2111</v>
      </c>
      <c r="D180" s="129"/>
      <c r="E180" s="129"/>
      <c r="F180" s="129"/>
      <c r="G180" s="183" t="s">
        <v>365</v>
      </c>
      <c r="H180" s="183">
        <v>0.127</v>
      </c>
      <c r="I180" s="215"/>
      <c r="J180" s="246">
        <v>103.18810000000001</v>
      </c>
      <c r="K180" s="246">
        <v>103.14409999999999</v>
      </c>
      <c r="L180" s="246">
        <v>103.1615</v>
      </c>
      <c r="M180" s="420"/>
      <c r="N180" s="419"/>
      <c r="O180" s="421"/>
    </row>
    <row r="181" spans="2:19">
      <c r="B181" s="102" t="s">
        <v>2113</v>
      </c>
      <c r="C181" s="175" t="s">
        <v>2117</v>
      </c>
      <c r="D181" s="129"/>
      <c r="E181" s="129"/>
      <c r="F181" s="129"/>
      <c r="G181" s="183" t="s">
        <v>365</v>
      </c>
      <c r="H181" s="183">
        <v>0.127</v>
      </c>
      <c r="I181" s="215"/>
      <c r="J181" s="246">
        <v>103.1284</v>
      </c>
      <c r="K181" s="246">
        <v>103.1464</v>
      </c>
      <c r="L181" s="246">
        <v>103.16719999999999</v>
      </c>
      <c r="M181" s="420"/>
      <c r="N181" s="419"/>
      <c r="O181" s="421"/>
    </row>
    <row r="182" spans="2:19">
      <c r="B182" s="102" t="s">
        <v>2119</v>
      </c>
      <c r="C182" s="175" t="s">
        <v>2123</v>
      </c>
      <c r="D182" s="129"/>
      <c r="E182" s="129"/>
      <c r="F182" s="129"/>
      <c r="G182" s="183" t="s">
        <v>365</v>
      </c>
      <c r="H182" s="183">
        <v>0.127</v>
      </c>
      <c r="I182" s="215"/>
      <c r="J182" s="246">
        <v>103.178</v>
      </c>
      <c r="K182" s="246">
        <v>103.17010000000001</v>
      </c>
      <c r="L182" s="246">
        <v>103.14700000000001</v>
      </c>
      <c r="M182" s="420"/>
      <c r="N182" s="419"/>
      <c r="O182" s="421"/>
    </row>
    <row r="183" spans="2:19">
      <c r="B183" s="102" t="s">
        <v>2125</v>
      </c>
      <c r="C183" s="175" t="s">
        <v>2129</v>
      </c>
      <c r="D183" s="129"/>
      <c r="E183" s="129"/>
      <c r="F183" s="129"/>
      <c r="G183" s="183" t="s">
        <v>365</v>
      </c>
      <c r="H183" s="183">
        <v>0.127</v>
      </c>
      <c r="I183" s="215"/>
      <c r="J183" s="246">
        <v>103.11709999999999</v>
      </c>
      <c r="K183" s="246">
        <v>103.15170000000001</v>
      </c>
      <c r="L183" s="246">
        <v>103.1546</v>
      </c>
      <c r="M183" s="422"/>
      <c r="N183" s="423"/>
      <c r="O183" s="424"/>
    </row>
    <row r="184" spans="2:19">
      <c r="B184" s="102" t="s">
        <v>2369</v>
      </c>
      <c r="C184" s="175" t="s">
        <v>2373</v>
      </c>
      <c r="D184" s="177" t="s">
        <v>2374</v>
      </c>
      <c r="E184" s="177">
        <v>5.0799999999999998E-2</v>
      </c>
      <c r="F184" s="186">
        <v>100</v>
      </c>
      <c r="G184" s="183" t="s">
        <v>2136</v>
      </c>
      <c r="H184" s="183">
        <v>0.127</v>
      </c>
      <c r="I184" s="215"/>
      <c r="J184" s="246">
        <v>268.94810000000001</v>
      </c>
      <c r="K184" s="246">
        <v>268.95519999999999</v>
      </c>
      <c r="L184" s="246">
        <v>268.94779999999997</v>
      </c>
      <c r="M184" s="293">
        <f>ABS(J184-J185)</f>
        <v>2.200000000016189E-3</v>
      </c>
      <c r="N184" s="293">
        <f>ABS(K184-K185)</f>
        <v>3.1000000000176442E-3</v>
      </c>
      <c r="O184" s="293">
        <f>ABS(L184-L185)</f>
        <v>2.9999999998153726E-4</v>
      </c>
      <c r="Q184" s="51" t="str">
        <f>+G184</f>
        <v>M34</v>
      </c>
      <c r="R184" s="270"/>
      <c r="S184" s="229"/>
    </row>
    <row r="185" spans="2:19">
      <c r="B185" s="102" t="s">
        <v>2467</v>
      </c>
      <c r="C185" s="175" t="s">
        <v>2471</v>
      </c>
      <c r="D185" s="177" t="s">
        <v>2374</v>
      </c>
      <c r="E185" s="177">
        <v>5.0799999999999998E-2</v>
      </c>
      <c r="F185" s="186">
        <v>100</v>
      </c>
      <c r="G185" s="183" t="s">
        <v>2136</v>
      </c>
      <c r="H185" s="183">
        <v>0.127</v>
      </c>
      <c r="I185" s="215"/>
      <c r="J185" s="246">
        <v>268.94589999999999</v>
      </c>
      <c r="K185" s="246">
        <v>268.95830000000001</v>
      </c>
      <c r="L185" s="246">
        <v>268.94749999999999</v>
      </c>
      <c r="M185" s="294"/>
      <c r="N185" s="294"/>
      <c r="O185" s="294"/>
      <c r="Q185" s="227" t="s">
        <v>8649</v>
      </c>
      <c r="R185" s="228">
        <f>MAX(J184:L193)</f>
        <v>268.95830000000001</v>
      </c>
      <c r="S185" s="49"/>
    </row>
    <row r="186" spans="2:19">
      <c r="B186" s="102" t="s">
        <v>2131</v>
      </c>
      <c r="C186" s="175" t="s">
        <v>2135</v>
      </c>
      <c r="D186" s="129"/>
      <c r="E186" s="129"/>
      <c r="F186" s="129"/>
      <c r="G186" s="183" t="s">
        <v>2136</v>
      </c>
      <c r="H186" s="183">
        <v>0.127</v>
      </c>
      <c r="I186" s="215"/>
      <c r="J186" s="246">
        <v>268.94299999999998</v>
      </c>
      <c r="K186" s="246">
        <v>268.9425</v>
      </c>
      <c r="L186" s="246">
        <v>268.94540000000001</v>
      </c>
      <c r="M186" s="420"/>
      <c r="N186" s="419"/>
      <c r="O186" s="421"/>
      <c r="Q186" s="227" t="s">
        <v>8650</v>
      </c>
      <c r="R186" s="228">
        <f>MIN(J184:L193)</f>
        <v>268.9425</v>
      </c>
      <c r="S186" s="45" t="s">
        <v>8651</v>
      </c>
    </row>
    <row r="187" spans="2:19">
      <c r="B187" s="102" t="s">
        <v>2138</v>
      </c>
      <c r="C187" s="175" t="s">
        <v>2142</v>
      </c>
      <c r="D187" s="129"/>
      <c r="E187" s="129"/>
      <c r="F187" s="129"/>
      <c r="G187" s="183" t="s">
        <v>2136</v>
      </c>
      <c r="H187" s="183">
        <v>0.127</v>
      </c>
      <c r="I187" s="215"/>
      <c r="J187" s="246">
        <v>268.94940000000003</v>
      </c>
      <c r="K187" s="246">
        <v>268.94990000000001</v>
      </c>
      <c r="L187" s="246">
        <v>268.95359999999999</v>
      </c>
      <c r="M187" s="420"/>
      <c r="N187" s="419"/>
      <c r="O187" s="421"/>
      <c r="Q187" s="227" t="s">
        <v>8652</v>
      </c>
      <c r="R187" s="228">
        <f>R185-R186</f>
        <v>1.5800000000012915E-2</v>
      </c>
      <c r="S187" s="49">
        <f>+H184</f>
        <v>0.127</v>
      </c>
    </row>
    <row r="188" spans="2:19">
      <c r="B188" s="102" t="s">
        <v>2144</v>
      </c>
      <c r="C188" s="175" t="s">
        <v>2148</v>
      </c>
      <c r="D188" s="129"/>
      <c r="E188" s="129"/>
      <c r="F188" s="129"/>
      <c r="G188" s="183" t="s">
        <v>2136</v>
      </c>
      <c r="H188" s="183">
        <v>0.127</v>
      </c>
      <c r="I188" s="215"/>
      <c r="J188" s="246">
        <v>268.95589999999999</v>
      </c>
      <c r="K188" s="246">
        <v>268.94549999999998</v>
      </c>
      <c r="L188" s="246">
        <v>268.9504</v>
      </c>
      <c r="M188" s="420"/>
      <c r="N188" s="419"/>
      <c r="O188" s="421"/>
      <c r="Q188" s="45"/>
      <c r="R188" s="45"/>
      <c r="S188" s="50" t="str">
        <f>IF(R187&gt;S187,"Wrong","OK")</f>
        <v>OK</v>
      </c>
    </row>
    <row r="189" spans="2:19">
      <c r="B189" s="102" t="s">
        <v>2150</v>
      </c>
      <c r="C189" s="175" t="s">
        <v>2154</v>
      </c>
      <c r="D189" s="129"/>
      <c r="E189" s="129"/>
      <c r="F189" s="129"/>
      <c r="G189" s="183" t="s">
        <v>2136</v>
      </c>
      <c r="H189" s="183">
        <v>0.127</v>
      </c>
      <c r="I189" s="215"/>
      <c r="J189" s="246">
        <v>268.9443</v>
      </c>
      <c r="K189" s="246">
        <v>268.94589999999999</v>
      </c>
      <c r="L189" s="246">
        <v>268.95310000000001</v>
      </c>
      <c r="M189" s="420"/>
      <c r="N189" s="419"/>
      <c r="O189" s="421"/>
    </row>
    <row r="190" spans="2:19">
      <c r="B190" s="102" t="s">
        <v>2156</v>
      </c>
      <c r="C190" s="175" t="s">
        <v>2160</v>
      </c>
      <c r="D190" s="129"/>
      <c r="E190" s="129"/>
      <c r="F190" s="129"/>
      <c r="G190" s="183" t="s">
        <v>2136</v>
      </c>
      <c r="H190" s="183">
        <v>0.127</v>
      </c>
      <c r="I190" s="215"/>
      <c r="J190" s="246">
        <v>268.95330000000001</v>
      </c>
      <c r="K190" s="246">
        <v>268.95370000000003</v>
      </c>
      <c r="L190" s="246">
        <v>268.94409999999999</v>
      </c>
      <c r="M190" s="420"/>
      <c r="N190" s="419"/>
      <c r="O190" s="421"/>
    </row>
    <row r="191" spans="2:19">
      <c r="B191" s="102" t="s">
        <v>2162</v>
      </c>
      <c r="C191" s="175" t="s">
        <v>2166</v>
      </c>
      <c r="D191" s="129"/>
      <c r="E191" s="129"/>
      <c r="F191" s="129"/>
      <c r="G191" s="183" t="s">
        <v>2136</v>
      </c>
      <c r="H191" s="183">
        <v>0.127</v>
      </c>
      <c r="I191" s="215"/>
      <c r="J191" s="246">
        <v>268.95580000000001</v>
      </c>
      <c r="K191" s="246">
        <v>268.95179999999999</v>
      </c>
      <c r="L191" s="246">
        <v>268.94650000000001</v>
      </c>
      <c r="M191" s="420"/>
      <c r="N191" s="419"/>
      <c r="O191" s="421"/>
    </row>
    <row r="192" spans="2:19">
      <c r="B192" s="102" t="s">
        <v>2168</v>
      </c>
      <c r="C192" s="175" t="s">
        <v>2172</v>
      </c>
      <c r="D192" s="129"/>
      <c r="E192" s="129"/>
      <c r="F192" s="129"/>
      <c r="G192" s="183" t="s">
        <v>2136</v>
      </c>
      <c r="H192" s="183">
        <v>0.127</v>
      </c>
      <c r="I192" s="215"/>
      <c r="J192" s="246">
        <v>268.95119999999997</v>
      </c>
      <c r="K192" s="246">
        <v>268.94830000000002</v>
      </c>
      <c r="L192" s="246">
        <v>268.94349999999997</v>
      </c>
      <c r="M192" s="420"/>
      <c r="N192" s="419"/>
      <c r="O192" s="421"/>
    </row>
    <row r="193" spans="2:19">
      <c r="B193" s="102" t="s">
        <v>2174</v>
      </c>
      <c r="C193" s="175" t="s">
        <v>2178</v>
      </c>
      <c r="D193" s="129"/>
      <c r="E193" s="129"/>
      <c r="F193" s="129"/>
      <c r="G193" s="183" t="s">
        <v>2136</v>
      </c>
      <c r="H193" s="183">
        <v>0.127</v>
      </c>
      <c r="I193" s="215"/>
      <c r="J193" s="246">
        <v>268.9468</v>
      </c>
      <c r="K193" s="246">
        <v>268.95499999999998</v>
      </c>
      <c r="L193" s="246">
        <v>268.9556</v>
      </c>
      <c r="M193" s="422"/>
      <c r="N193" s="423"/>
      <c r="O193" s="424"/>
    </row>
    <row r="194" spans="2:19">
      <c r="B194" s="102" t="s">
        <v>2376</v>
      </c>
      <c r="C194" s="175" t="s">
        <v>2380</v>
      </c>
      <c r="D194" s="177" t="s">
        <v>2381</v>
      </c>
      <c r="E194" s="177">
        <v>5.0799999999999998E-2</v>
      </c>
      <c r="F194" s="186">
        <v>100</v>
      </c>
      <c r="G194" s="183" t="s">
        <v>2185</v>
      </c>
      <c r="H194" s="183">
        <v>0.127</v>
      </c>
      <c r="I194" s="215"/>
      <c r="J194" s="246">
        <v>251.55410000000001</v>
      </c>
      <c r="K194" s="246">
        <v>251.5599</v>
      </c>
      <c r="L194" s="246">
        <v>251.54089999999999</v>
      </c>
      <c r="M194" s="293">
        <f>ABS(J194-J195)</f>
        <v>1.1000000000080945E-3</v>
      </c>
      <c r="N194" s="293">
        <f>ABS(K194-K195)</f>
        <v>2.1000000000128694E-3</v>
      </c>
      <c r="O194" s="293">
        <f>ABS(L194-L195)</f>
        <v>2.3000000000195087E-3</v>
      </c>
      <c r="Q194" s="51" t="str">
        <f>+G194</f>
        <v>M35</v>
      </c>
      <c r="R194" s="270"/>
      <c r="S194" s="229"/>
    </row>
    <row r="195" spans="2:19">
      <c r="B195" s="102" t="s">
        <v>2473</v>
      </c>
      <c r="C195" s="175" t="s">
        <v>2477</v>
      </c>
      <c r="D195" s="177" t="s">
        <v>2381</v>
      </c>
      <c r="E195" s="177">
        <v>5.0799999999999998E-2</v>
      </c>
      <c r="F195" s="186">
        <v>100</v>
      </c>
      <c r="G195" s="183" t="s">
        <v>2185</v>
      </c>
      <c r="H195" s="183">
        <v>0.127</v>
      </c>
      <c r="I195" s="215"/>
      <c r="J195" s="246">
        <v>251.553</v>
      </c>
      <c r="K195" s="246">
        <v>251.55779999999999</v>
      </c>
      <c r="L195" s="246">
        <v>251.54320000000001</v>
      </c>
      <c r="M195" s="294"/>
      <c r="N195" s="294"/>
      <c r="O195" s="294"/>
      <c r="Q195" s="227" t="s">
        <v>8649</v>
      </c>
      <c r="R195" s="228">
        <f>MAX(J194:L203)</f>
        <v>251.5599</v>
      </c>
      <c r="S195" s="49"/>
    </row>
    <row r="196" spans="2:19">
      <c r="B196" s="102" t="s">
        <v>2180</v>
      </c>
      <c r="C196" s="175" t="s">
        <v>2184</v>
      </c>
      <c r="D196" s="129"/>
      <c r="E196" s="129"/>
      <c r="F196" s="129"/>
      <c r="G196" s="183" t="s">
        <v>2185</v>
      </c>
      <c r="H196" s="183">
        <v>0.127</v>
      </c>
      <c r="I196" s="215"/>
      <c r="J196" s="246">
        <v>251.55009999999999</v>
      </c>
      <c r="K196" s="246">
        <v>251.5444</v>
      </c>
      <c r="L196" s="246">
        <v>251.5438</v>
      </c>
      <c r="M196" s="420"/>
      <c r="N196" s="419"/>
      <c r="O196" s="421"/>
      <c r="Q196" s="227" t="s">
        <v>8650</v>
      </c>
      <c r="R196" s="228">
        <f>MIN(J194:L203)</f>
        <v>251.54079999999999</v>
      </c>
      <c r="S196" s="45" t="s">
        <v>8651</v>
      </c>
    </row>
    <row r="197" spans="2:19">
      <c r="B197" s="102" t="s">
        <v>2187</v>
      </c>
      <c r="C197" s="175" t="s">
        <v>2191</v>
      </c>
      <c r="D197" s="129"/>
      <c r="E197" s="129"/>
      <c r="F197" s="129"/>
      <c r="G197" s="183" t="s">
        <v>2185</v>
      </c>
      <c r="H197" s="183">
        <v>0.127</v>
      </c>
      <c r="I197" s="215"/>
      <c r="J197" s="246">
        <v>251.55690000000001</v>
      </c>
      <c r="K197" s="246">
        <v>251.54419999999999</v>
      </c>
      <c r="L197" s="246">
        <v>251.54910000000001</v>
      </c>
      <c r="M197" s="420"/>
      <c r="N197" s="419"/>
      <c r="O197" s="421"/>
      <c r="Q197" s="227" t="s">
        <v>8652</v>
      </c>
      <c r="R197" s="228">
        <f>R195-R196</f>
        <v>1.9100000000008777E-2</v>
      </c>
      <c r="S197" s="49">
        <f>+H194</f>
        <v>0.127</v>
      </c>
    </row>
    <row r="198" spans="2:19">
      <c r="B198" s="102" t="s">
        <v>2193</v>
      </c>
      <c r="C198" s="175" t="s">
        <v>2197</v>
      </c>
      <c r="D198" s="129"/>
      <c r="E198" s="129"/>
      <c r="F198" s="129"/>
      <c r="G198" s="183" t="s">
        <v>2185</v>
      </c>
      <c r="H198" s="183">
        <v>0.127</v>
      </c>
      <c r="I198" s="215"/>
      <c r="J198" s="246">
        <v>251.54390000000001</v>
      </c>
      <c r="K198" s="246">
        <v>251.55709999999999</v>
      </c>
      <c r="L198" s="246">
        <v>251.55860000000001</v>
      </c>
      <c r="M198" s="420"/>
      <c r="N198" s="419"/>
      <c r="O198" s="421"/>
      <c r="Q198" s="45"/>
      <c r="R198" s="45"/>
      <c r="S198" s="50" t="str">
        <f>IF(R197&gt;S197,"Wrong","OK")</f>
        <v>OK</v>
      </c>
    </row>
    <row r="199" spans="2:19">
      <c r="B199" s="102" t="s">
        <v>2199</v>
      </c>
      <c r="C199" s="175" t="s">
        <v>2203</v>
      </c>
      <c r="D199" s="129"/>
      <c r="E199" s="129"/>
      <c r="F199" s="129"/>
      <c r="G199" s="183" t="s">
        <v>2185</v>
      </c>
      <c r="H199" s="183">
        <v>0.127</v>
      </c>
      <c r="I199" s="215"/>
      <c r="J199" s="246">
        <v>251.55529999999999</v>
      </c>
      <c r="K199" s="246">
        <v>251.54679999999999</v>
      </c>
      <c r="L199" s="246">
        <v>251.5547</v>
      </c>
      <c r="M199" s="420"/>
      <c r="N199" s="419"/>
      <c r="O199" s="421"/>
    </row>
    <row r="200" spans="2:19">
      <c r="B200" s="102" t="s">
        <v>2205</v>
      </c>
      <c r="C200" s="175" t="s">
        <v>2209</v>
      </c>
      <c r="D200" s="129"/>
      <c r="E200" s="129"/>
      <c r="F200" s="129"/>
      <c r="G200" s="183" t="s">
        <v>2185</v>
      </c>
      <c r="H200" s="183">
        <v>0.127</v>
      </c>
      <c r="I200" s="215"/>
      <c r="J200" s="246">
        <v>251.5514</v>
      </c>
      <c r="K200" s="246">
        <v>251.553</v>
      </c>
      <c r="L200" s="246">
        <v>251.54300000000001</v>
      </c>
      <c r="M200" s="420"/>
      <c r="N200" s="419"/>
      <c r="O200" s="421"/>
    </row>
    <row r="201" spans="2:19">
      <c r="B201" s="102" t="s">
        <v>2211</v>
      </c>
      <c r="C201" s="175" t="s">
        <v>2215</v>
      </c>
      <c r="D201" s="129"/>
      <c r="E201" s="129"/>
      <c r="F201" s="129"/>
      <c r="G201" s="183" t="s">
        <v>2185</v>
      </c>
      <c r="H201" s="183">
        <v>0.127</v>
      </c>
      <c r="I201" s="215"/>
      <c r="J201" s="246">
        <v>251.54990000000001</v>
      </c>
      <c r="K201" s="246">
        <v>251.55779999999999</v>
      </c>
      <c r="L201" s="246">
        <v>251.55840000000001</v>
      </c>
      <c r="M201" s="420"/>
      <c r="N201" s="419"/>
      <c r="O201" s="421"/>
    </row>
    <row r="202" spans="2:19">
      <c r="B202" s="102" t="s">
        <v>2217</v>
      </c>
      <c r="C202" s="175" t="s">
        <v>2221</v>
      </c>
      <c r="D202" s="129"/>
      <c r="E202" s="129"/>
      <c r="F202" s="129"/>
      <c r="G202" s="183" t="s">
        <v>2185</v>
      </c>
      <c r="H202" s="183">
        <v>0.127</v>
      </c>
      <c r="I202" s="215"/>
      <c r="J202" s="246">
        <v>251.54079999999999</v>
      </c>
      <c r="K202" s="246">
        <v>251.54339999999999</v>
      </c>
      <c r="L202" s="246">
        <v>251.5504</v>
      </c>
      <c r="M202" s="420"/>
      <c r="N202" s="419"/>
      <c r="O202" s="421"/>
    </row>
    <row r="203" spans="2:19">
      <c r="B203" s="102" t="s">
        <v>2223</v>
      </c>
      <c r="C203" s="175" t="s">
        <v>2227</v>
      </c>
      <c r="D203" s="129"/>
      <c r="E203" s="129"/>
      <c r="F203" s="129"/>
      <c r="G203" s="183" t="s">
        <v>2185</v>
      </c>
      <c r="H203" s="183">
        <v>0.127</v>
      </c>
      <c r="I203" s="215"/>
      <c r="J203" s="246">
        <v>251.55029999999999</v>
      </c>
      <c r="K203" s="246">
        <v>251.54859999999999</v>
      </c>
      <c r="L203" s="246">
        <v>251.54470000000001</v>
      </c>
      <c r="M203" s="422"/>
      <c r="N203" s="423"/>
      <c r="O203" s="424"/>
    </row>
    <row r="204" spans="2:19">
      <c r="B204" s="102" t="s">
        <v>2383</v>
      </c>
      <c r="C204" s="175" t="s">
        <v>2387</v>
      </c>
      <c r="D204" s="177" t="s">
        <v>2388</v>
      </c>
      <c r="E204" s="177">
        <v>5.0799999999999998E-2</v>
      </c>
      <c r="F204" s="186">
        <v>100</v>
      </c>
      <c r="G204" s="183" t="s">
        <v>2234</v>
      </c>
      <c r="H204" s="183">
        <v>0.127</v>
      </c>
      <c r="I204" s="215"/>
      <c r="J204" s="246">
        <v>262.25670000000002</v>
      </c>
      <c r="K204" s="246">
        <v>262.25540000000001</v>
      </c>
      <c r="L204" s="246">
        <v>262.2473</v>
      </c>
      <c r="M204" s="293">
        <f>ABS(J204-J205)</f>
        <v>1.3999999999896318E-3</v>
      </c>
      <c r="N204" s="293">
        <f>ABS(K204-K205)</f>
        <v>2.200000000016189E-3</v>
      </c>
      <c r="O204" s="293">
        <f>ABS(L204-L205)</f>
        <v>3.4999999999740794E-3</v>
      </c>
      <c r="Q204" s="51" t="str">
        <f>+G204</f>
        <v>M36</v>
      </c>
      <c r="R204" s="270"/>
      <c r="S204" s="229"/>
    </row>
    <row r="205" spans="2:19">
      <c r="B205" s="102" t="s">
        <v>2479</v>
      </c>
      <c r="C205" s="175" t="s">
        <v>2483</v>
      </c>
      <c r="D205" s="177" t="s">
        <v>2388</v>
      </c>
      <c r="E205" s="177">
        <v>5.0799999999999998E-2</v>
      </c>
      <c r="F205" s="186">
        <v>100</v>
      </c>
      <c r="G205" s="183" t="s">
        <v>2234</v>
      </c>
      <c r="H205" s="183">
        <v>0.127</v>
      </c>
      <c r="I205" s="215"/>
      <c r="J205" s="246">
        <v>262.25810000000001</v>
      </c>
      <c r="K205" s="246">
        <v>262.25319999999999</v>
      </c>
      <c r="L205" s="246">
        <v>262.24380000000002</v>
      </c>
      <c r="M205" s="294"/>
      <c r="N205" s="294"/>
      <c r="O205" s="294"/>
      <c r="Q205" s="227" t="s">
        <v>8649</v>
      </c>
      <c r="R205" s="228">
        <f>MAX(J204:L213)</f>
        <v>262.25810000000001</v>
      </c>
      <c r="S205" s="49"/>
    </row>
    <row r="206" spans="2:19">
      <c r="B206" s="102" t="s">
        <v>2229</v>
      </c>
      <c r="C206" s="175" t="s">
        <v>2233</v>
      </c>
      <c r="D206" s="129"/>
      <c r="E206" s="129"/>
      <c r="F206" s="129"/>
      <c r="G206" s="183" t="s">
        <v>2234</v>
      </c>
      <c r="H206" s="183">
        <v>0.127</v>
      </c>
      <c r="I206" s="215"/>
      <c r="J206" s="246">
        <v>262.25240000000002</v>
      </c>
      <c r="K206" s="246">
        <v>262.25749999999999</v>
      </c>
      <c r="L206" s="246">
        <v>262.25779999999997</v>
      </c>
      <c r="M206" s="420"/>
      <c r="N206" s="419"/>
      <c r="O206" s="421"/>
      <c r="Q206" s="227" t="s">
        <v>8650</v>
      </c>
      <c r="R206" s="228">
        <f>MIN(J204:L213)</f>
        <v>262.2371</v>
      </c>
      <c r="S206" s="45" t="s">
        <v>8651</v>
      </c>
    </row>
    <row r="207" spans="2:19">
      <c r="B207" s="102" t="s">
        <v>2236</v>
      </c>
      <c r="C207" s="175" t="s">
        <v>2240</v>
      </c>
      <c r="D207" s="129"/>
      <c r="E207" s="129"/>
      <c r="F207" s="129"/>
      <c r="G207" s="183" t="s">
        <v>2234</v>
      </c>
      <c r="H207" s="183">
        <v>0.127</v>
      </c>
      <c r="I207" s="215"/>
      <c r="J207" s="246">
        <v>262.2371</v>
      </c>
      <c r="K207" s="246">
        <v>262.24380000000002</v>
      </c>
      <c r="L207" s="246">
        <v>262.25290000000001</v>
      </c>
      <c r="M207" s="420"/>
      <c r="N207" s="419"/>
      <c r="O207" s="421"/>
      <c r="Q207" s="227" t="s">
        <v>8652</v>
      </c>
      <c r="R207" s="228">
        <f>R205-R206</f>
        <v>2.1000000000015007E-2</v>
      </c>
      <c r="S207" s="49">
        <f>+H204</f>
        <v>0.127</v>
      </c>
    </row>
    <row r="208" spans="2:19">
      <c r="B208" s="102" t="s">
        <v>2242</v>
      </c>
      <c r="C208" s="175" t="s">
        <v>2246</v>
      </c>
      <c r="D208" s="129"/>
      <c r="E208" s="129"/>
      <c r="F208" s="129"/>
      <c r="G208" s="183" t="s">
        <v>2234</v>
      </c>
      <c r="H208" s="183">
        <v>0.127</v>
      </c>
      <c r="I208" s="215"/>
      <c r="J208" s="246">
        <v>262.25540000000001</v>
      </c>
      <c r="K208" s="246">
        <v>262.25670000000002</v>
      </c>
      <c r="L208" s="246">
        <v>262.24860000000001</v>
      </c>
      <c r="M208" s="420"/>
      <c r="N208" s="419"/>
      <c r="O208" s="421"/>
      <c r="Q208" s="45"/>
      <c r="R208" s="45"/>
      <c r="S208" s="50" t="str">
        <f>IF(R207&gt;S207,"Wrong","OK")</f>
        <v>OK</v>
      </c>
    </row>
    <row r="209" spans="2:15">
      <c r="B209" s="102" t="s">
        <v>2248</v>
      </c>
      <c r="C209" s="175" t="s">
        <v>2252</v>
      </c>
      <c r="D209" s="129"/>
      <c r="E209" s="129"/>
      <c r="F209" s="129"/>
      <c r="G209" s="183" t="s">
        <v>2234</v>
      </c>
      <c r="H209" s="183">
        <v>0.127</v>
      </c>
      <c r="I209" s="215"/>
      <c r="J209" s="246">
        <v>262.24110000000002</v>
      </c>
      <c r="K209" s="246">
        <v>262.24329999999998</v>
      </c>
      <c r="L209" s="246">
        <v>262.24810000000002</v>
      </c>
      <c r="M209" s="420"/>
      <c r="N209" s="419"/>
      <c r="O209" s="421"/>
    </row>
    <row r="210" spans="2:15">
      <c r="B210" s="102" t="s">
        <v>2254</v>
      </c>
      <c r="C210" s="175" t="s">
        <v>2258</v>
      </c>
      <c r="D210" s="129"/>
      <c r="E210" s="129"/>
      <c r="F210" s="129"/>
      <c r="G210" s="183" t="s">
        <v>2234</v>
      </c>
      <c r="H210" s="183">
        <v>0.127</v>
      </c>
      <c r="I210" s="215"/>
      <c r="J210" s="246">
        <v>262.2509</v>
      </c>
      <c r="K210" s="246">
        <v>262.25389999999999</v>
      </c>
      <c r="L210" s="246">
        <v>262.25409999999999</v>
      </c>
      <c r="M210" s="420"/>
      <c r="N210" s="419"/>
      <c r="O210" s="421"/>
    </row>
    <row r="211" spans="2:15">
      <c r="B211" s="102" t="s">
        <v>2260</v>
      </c>
      <c r="C211" s="175" t="s">
        <v>2264</v>
      </c>
      <c r="D211" s="129"/>
      <c r="E211" s="129"/>
      <c r="F211" s="129"/>
      <c r="G211" s="183" t="s">
        <v>2234</v>
      </c>
      <c r="H211" s="183">
        <v>0.127</v>
      </c>
      <c r="I211" s="215"/>
      <c r="J211" s="246">
        <v>262.24630000000002</v>
      </c>
      <c r="K211" s="246">
        <v>262.25380000000001</v>
      </c>
      <c r="L211" s="246">
        <v>262.25319999999999</v>
      </c>
      <c r="M211" s="420"/>
      <c r="N211" s="419"/>
      <c r="O211" s="421"/>
    </row>
    <row r="212" spans="2:15">
      <c r="B212" s="102" t="s">
        <v>2266</v>
      </c>
      <c r="C212" s="175" t="s">
        <v>2270</v>
      </c>
      <c r="D212" s="129"/>
      <c r="E212" s="129"/>
      <c r="F212" s="129"/>
      <c r="G212" s="183" t="s">
        <v>2234</v>
      </c>
      <c r="H212" s="183">
        <v>0.127</v>
      </c>
      <c r="I212" s="215"/>
      <c r="J212" s="246">
        <v>262.25420000000003</v>
      </c>
      <c r="K212" s="246">
        <v>262.24329999999998</v>
      </c>
      <c r="L212" s="246">
        <v>262.24419999999998</v>
      </c>
      <c r="M212" s="420"/>
      <c r="N212" s="419"/>
      <c r="O212" s="421"/>
    </row>
    <row r="213" spans="2:15">
      <c r="B213" s="102" t="s">
        <v>2272</v>
      </c>
      <c r="C213" s="175" t="s">
        <v>2276</v>
      </c>
      <c r="D213" s="129"/>
      <c r="E213" s="129"/>
      <c r="F213" s="129"/>
      <c r="G213" s="183" t="s">
        <v>2234</v>
      </c>
      <c r="H213" s="183">
        <v>0.127</v>
      </c>
      <c r="I213" s="55"/>
      <c r="J213" s="246">
        <v>262.24270000000001</v>
      </c>
      <c r="K213" s="246">
        <v>262.24290000000002</v>
      </c>
      <c r="L213" s="246">
        <v>262.25420000000003</v>
      </c>
      <c r="M213" s="422"/>
      <c r="N213" s="423"/>
      <c r="O213" s="424"/>
    </row>
  </sheetData>
  <phoneticPr fontId="21"/>
  <conditionalFormatting sqref="E10:E16 H10:H16 H21:H46">
    <cfRule type="expression" dxfId="139" priority="155" stopIfTrue="1">
      <formula>AND(D10&lt;&gt;"",E10="")</formula>
    </cfRule>
  </conditionalFormatting>
  <conditionalFormatting sqref="E17:E18 H17:H18">
    <cfRule type="expression" dxfId="138" priority="158" stopIfTrue="1">
      <formula>AND(D17&lt;&gt;"",E17="")</formula>
    </cfRule>
  </conditionalFormatting>
  <conditionalFormatting sqref="E21:E213 H51:H213">
    <cfRule type="expression" dxfId="137" priority="152" stopIfTrue="1">
      <formula>AND(D21&lt;&gt;"",E21="")</formula>
    </cfRule>
  </conditionalFormatting>
  <conditionalFormatting sqref="F10:F16">
    <cfRule type="expression" dxfId="136" priority="156" stopIfTrue="1">
      <formula>AND(D10&lt;&gt;"",F10="")</formula>
    </cfRule>
  </conditionalFormatting>
  <conditionalFormatting sqref="F17:F18">
    <cfRule type="expression" dxfId="135" priority="159" stopIfTrue="1">
      <formula>AND(D17&lt;&gt;"",F17="")</formula>
    </cfRule>
  </conditionalFormatting>
  <conditionalFormatting sqref="F21:F213">
    <cfRule type="expression" dxfId="134" priority="153" stopIfTrue="1">
      <formula>AND(D21&lt;&gt;"",F21="")</formula>
    </cfRule>
  </conditionalFormatting>
  <conditionalFormatting sqref="H47:H48 H50">
    <cfRule type="expression" dxfId="133" priority="157" stopIfTrue="1">
      <formula>AND(G48&lt;&gt;"",H47="")</formula>
    </cfRule>
  </conditionalFormatting>
  <conditionalFormatting sqref="H49">
    <cfRule type="expression" dxfId="132" priority="154" stopIfTrue="1">
      <formula>AND(G49&lt;&gt;"",H49="")</formula>
    </cfRule>
  </conditionalFormatting>
  <conditionalFormatting sqref="M11:O11">
    <cfRule type="expression" dxfId="131" priority="143">
      <formula>M11&gt;I$4</formula>
    </cfRule>
  </conditionalFormatting>
  <conditionalFormatting sqref="M21:O21">
    <cfRule type="expression" dxfId="130" priority="83">
      <formula>M21&gt;I$4</formula>
    </cfRule>
  </conditionalFormatting>
  <conditionalFormatting sqref="M35:O35">
    <cfRule type="expression" dxfId="129" priority="137">
      <formula>M35&gt;I$4</formula>
    </cfRule>
  </conditionalFormatting>
  <conditionalFormatting sqref="M45:O45">
    <cfRule type="expression" dxfId="128" priority="134">
      <formula>M45&gt;I$4</formula>
    </cfRule>
  </conditionalFormatting>
  <conditionalFormatting sqref="M55:O55">
    <cfRule type="expression" dxfId="127" priority="131">
      <formula>M55&gt;I$4</formula>
    </cfRule>
  </conditionalFormatting>
  <conditionalFormatting sqref="M65:O65">
    <cfRule type="expression" dxfId="126" priority="128">
      <formula>M65&gt;I$4</formula>
    </cfRule>
  </conditionalFormatting>
  <conditionalFormatting sqref="M75:O75">
    <cfRule type="expression" dxfId="125" priority="125">
      <formula>M75&gt;I$4</formula>
    </cfRule>
  </conditionalFormatting>
  <conditionalFormatting sqref="M85:O85">
    <cfRule type="expression" dxfId="124" priority="122">
      <formula>M85&gt;I$4</formula>
    </cfRule>
  </conditionalFormatting>
  <conditionalFormatting sqref="M95:O95">
    <cfRule type="expression" dxfId="123" priority="119">
      <formula>M95&gt;I$4</formula>
    </cfRule>
  </conditionalFormatting>
  <conditionalFormatting sqref="M105:O105">
    <cfRule type="expression" dxfId="122" priority="116">
      <formula>M105&gt;I$4</formula>
    </cfRule>
  </conditionalFormatting>
  <conditionalFormatting sqref="M115:O115">
    <cfRule type="expression" dxfId="121" priority="113">
      <formula>M115&gt;I$4</formula>
    </cfRule>
  </conditionalFormatting>
  <conditionalFormatting sqref="M125:O125">
    <cfRule type="expression" dxfId="120" priority="110">
      <formula>M125&gt;I$4</formula>
    </cfRule>
  </conditionalFormatting>
  <conditionalFormatting sqref="M135:O135">
    <cfRule type="expression" dxfId="119" priority="107">
      <formula>M135&gt;I$4</formula>
    </cfRule>
  </conditionalFormatting>
  <conditionalFormatting sqref="M145:O145">
    <cfRule type="expression" dxfId="118" priority="104">
      <formula>M145&gt;I$4</formula>
    </cfRule>
  </conditionalFormatting>
  <conditionalFormatting sqref="M155:O155">
    <cfRule type="expression" dxfId="117" priority="101">
      <formula>M155&gt;I$4</formula>
    </cfRule>
  </conditionalFormatting>
  <conditionalFormatting sqref="M165:O165">
    <cfRule type="expression" dxfId="116" priority="98">
      <formula>M165&gt;I$4</formula>
    </cfRule>
  </conditionalFormatting>
  <conditionalFormatting sqref="M175:O175">
    <cfRule type="expression" dxfId="115" priority="95">
      <formula>M175&gt;I$4</formula>
    </cfRule>
  </conditionalFormatting>
  <conditionalFormatting sqref="M185:O185">
    <cfRule type="expression" dxfId="114" priority="92">
      <formula>M185&gt;I$4</formula>
    </cfRule>
  </conditionalFormatting>
  <conditionalFormatting sqref="M195:O195">
    <cfRule type="expression" dxfId="113" priority="89">
      <formula>M195&gt;I$4</formula>
    </cfRule>
  </conditionalFormatting>
  <conditionalFormatting sqref="M205:O205">
    <cfRule type="expression" dxfId="112" priority="86">
      <formula>M205&gt;I$4</formula>
    </cfRule>
  </conditionalFormatting>
  <conditionalFormatting sqref="N7">
    <cfRule type="cellIs" dxfId="111" priority="81" stopIfTrue="1" operator="equal">
      <formula>"WRONG"</formula>
    </cfRule>
  </conditionalFormatting>
  <conditionalFormatting sqref="O7">
    <cfRule type="cellIs" dxfId="110" priority="82" stopIfTrue="1" operator="equal">
      <formula>"Wrong"</formula>
    </cfRule>
  </conditionalFormatting>
  <conditionalFormatting sqref="S10:S11">
    <cfRule type="cellIs" dxfId="109" priority="77" stopIfTrue="1" operator="equal">
      <formula>"WRONG"</formula>
    </cfRule>
  </conditionalFormatting>
  <conditionalFormatting sqref="S13">
    <cfRule type="cellIs" dxfId="108" priority="78" stopIfTrue="1" operator="equal">
      <formula>"WRONG"</formula>
    </cfRule>
  </conditionalFormatting>
  <conditionalFormatting sqref="S14">
    <cfRule type="cellIs" dxfId="107" priority="80" stopIfTrue="1" operator="equal">
      <formula>"Wrong"</formula>
    </cfRule>
  </conditionalFormatting>
  <conditionalFormatting sqref="S20:S21">
    <cfRule type="cellIs" dxfId="106" priority="73" stopIfTrue="1" operator="equal">
      <formula>"WRONG"</formula>
    </cfRule>
  </conditionalFormatting>
  <conditionalFormatting sqref="S23">
    <cfRule type="cellIs" dxfId="105" priority="74" stopIfTrue="1" operator="equal">
      <formula>"WRONG"</formula>
    </cfRule>
  </conditionalFormatting>
  <conditionalFormatting sqref="S24">
    <cfRule type="cellIs" dxfId="104" priority="76" stopIfTrue="1" operator="equal">
      <formula>"Wrong"</formula>
    </cfRule>
  </conditionalFormatting>
  <conditionalFormatting sqref="S34:S35">
    <cfRule type="cellIs" dxfId="103" priority="69" stopIfTrue="1" operator="equal">
      <formula>"WRONG"</formula>
    </cfRule>
  </conditionalFormatting>
  <conditionalFormatting sqref="S37">
    <cfRule type="cellIs" dxfId="102" priority="70" stopIfTrue="1" operator="equal">
      <formula>"WRONG"</formula>
    </cfRule>
  </conditionalFormatting>
  <conditionalFormatting sqref="S38">
    <cfRule type="cellIs" dxfId="101" priority="72" stopIfTrue="1" operator="equal">
      <formula>"Wrong"</formula>
    </cfRule>
  </conditionalFormatting>
  <conditionalFormatting sqref="S44:S45">
    <cfRule type="cellIs" dxfId="100" priority="65" stopIfTrue="1" operator="equal">
      <formula>"WRONG"</formula>
    </cfRule>
  </conditionalFormatting>
  <conditionalFormatting sqref="S47">
    <cfRule type="cellIs" dxfId="99" priority="66" stopIfTrue="1" operator="equal">
      <formula>"WRONG"</formula>
    </cfRule>
  </conditionalFormatting>
  <conditionalFormatting sqref="S48">
    <cfRule type="cellIs" dxfId="98" priority="68" stopIfTrue="1" operator="equal">
      <formula>"Wrong"</formula>
    </cfRule>
  </conditionalFormatting>
  <conditionalFormatting sqref="S54:S55">
    <cfRule type="cellIs" dxfId="97" priority="61" stopIfTrue="1" operator="equal">
      <formula>"WRONG"</formula>
    </cfRule>
  </conditionalFormatting>
  <conditionalFormatting sqref="S57">
    <cfRule type="cellIs" dxfId="96" priority="62" stopIfTrue="1" operator="equal">
      <formula>"WRONG"</formula>
    </cfRule>
  </conditionalFormatting>
  <conditionalFormatting sqref="S58">
    <cfRule type="cellIs" dxfId="95" priority="64" stopIfTrue="1" operator="equal">
      <formula>"Wrong"</formula>
    </cfRule>
  </conditionalFormatting>
  <conditionalFormatting sqref="S64:S65">
    <cfRule type="cellIs" dxfId="94" priority="57" stopIfTrue="1" operator="equal">
      <formula>"WRONG"</formula>
    </cfRule>
  </conditionalFormatting>
  <conditionalFormatting sqref="S67">
    <cfRule type="cellIs" dxfId="93" priority="58" stopIfTrue="1" operator="equal">
      <formula>"WRONG"</formula>
    </cfRule>
  </conditionalFormatting>
  <conditionalFormatting sqref="S68">
    <cfRule type="cellIs" dxfId="92" priority="60" stopIfTrue="1" operator="equal">
      <formula>"Wrong"</formula>
    </cfRule>
  </conditionalFormatting>
  <conditionalFormatting sqref="S74:S75">
    <cfRule type="cellIs" dxfId="91" priority="53" stopIfTrue="1" operator="equal">
      <formula>"WRONG"</formula>
    </cfRule>
  </conditionalFormatting>
  <conditionalFormatting sqref="S77">
    <cfRule type="cellIs" dxfId="90" priority="54" stopIfTrue="1" operator="equal">
      <formula>"WRONG"</formula>
    </cfRule>
  </conditionalFormatting>
  <conditionalFormatting sqref="S78">
    <cfRule type="cellIs" dxfId="89" priority="56" stopIfTrue="1" operator="equal">
      <formula>"Wrong"</formula>
    </cfRule>
  </conditionalFormatting>
  <conditionalFormatting sqref="S84:S85">
    <cfRule type="cellIs" dxfId="88" priority="49" stopIfTrue="1" operator="equal">
      <formula>"WRONG"</formula>
    </cfRule>
  </conditionalFormatting>
  <conditionalFormatting sqref="S87">
    <cfRule type="cellIs" dxfId="87" priority="50" stopIfTrue="1" operator="equal">
      <formula>"WRONG"</formula>
    </cfRule>
  </conditionalFormatting>
  <conditionalFormatting sqref="S88">
    <cfRule type="cellIs" dxfId="86" priority="52" stopIfTrue="1" operator="equal">
      <formula>"Wrong"</formula>
    </cfRule>
  </conditionalFormatting>
  <conditionalFormatting sqref="S94:S95">
    <cfRule type="cellIs" dxfId="85" priority="45" stopIfTrue="1" operator="equal">
      <formula>"WRONG"</formula>
    </cfRule>
  </conditionalFormatting>
  <conditionalFormatting sqref="S97">
    <cfRule type="cellIs" dxfId="84" priority="46" stopIfTrue="1" operator="equal">
      <formula>"WRONG"</formula>
    </cfRule>
  </conditionalFormatting>
  <conditionalFormatting sqref="S98">
    <cfRule type="cellIs" dxfId="83" priority="48" stopIfTrue="1" operator="equal">
      <formula>"Wrong"</formula>
    </cfRule>
  </conditionalFormatting>
  <conditionalFormatting sqref="S104:S105">
    <cfRule type="cellIs" dxfId="82" priority="41" stopIfTrue="1" operator="equal">
      <formula>"WRONG"</formula>
    </cfRule>
  </conditionalFormatting>
  <conditionalFormatting sqref="S107">
    <cfRule type="cellIs" dxfId="81" priority="42" stopIfTrue="1" operator="equal">
      <formula>"WRONG"</formula>
    </cfRule>
  </conditionalFormatting>
  <conditionalFormatting sqref="S108">
    <cfRule type="cellIs" dxfId="80" priority="44" stopIfTrue="1" operator="equal">
      <formula>"Wrong"</formula>
    </cfRule>
  </conditionalFormatting>
  <conditionalFormatting sqref="S114:S115">
    <cfRule type="cellIs" dxfId="79" priority="37" stopIfTrue="1" operator="equal">
      <formula>"WRONG"</formula>
    </cfRule>
  </conditionalFormatting>
  <conditionalFormatting sqref="S117">
    <cfRule type="cellIs" dxfId="78" priority="38" stopIfTrue="1" operator="equal">
      <formula>"WRONG"</formula>
    </cfRule>
  </conditionalFormatting>
  <conditionalFormatting sqref="S118">
    <cfRule type="cellIs" dxfId="77" priority="40" stopIfTrue="1" operator="equal">
      <formula>"Wrong"</formula>
    </cfRule>
  </conditionalFormatting>
  <conditionalFormatting sqref="S124:S125">
    <cfRule type="cellIs" dxfId="76" priority="33" stopIfTrue="1" operator="equal">
      <formula>"WRONG"</formula>
    </cfRule>
  </conditionalFormatting>
  <conditionalFormatting sqref="S127">
    <cfRule type="cellIs" dxfId="75" priority="34" stopIfTrue="1" operator="equal">
      <formula>"WRONG"</formula>
    </cfRule>
  </conditionalFormatting>
  <conditionalFormatting sqref="S128">
    <cfRule type="cellIs" dxfId="74" priority="36" stopIfTrue="1" operator="equal">
      <formula>"Wrong"</formula>
    </cfRule>
  </conditionalFormatting>
  <conditionalFormatting sqref="S134:S135">
    <cfRule type="cellIs" dxfId="73" priority="29" stopIfTrue="1" operator="equal">
      <formula>"WRONG"</formula>
    </cfRule>
  </conditionalFormatting>
  <conditionalFormatting sqref="S137">
    <cfRule type="cellIs" dxfId="72" priority="30" stopIfTrue="1" operator="equal">
      <formula>"WRONG"</formula>
    </cfRule>
  </conditionalFormatting>
  <conditionalFormatting sqref="S138">
    <cfRule type="cellIs" dxfId="71" priority="32" stopIfTrue="1" operator="equal">
      <formula>"Wrong"</formula>
    </cfRule>
  </conditionalFormatting>
  <conditionalFormatting sqref="S144:S145">
    <cfRule type="cellIs" dxfId="70" priority="25" stopIfTrue="1" operator="equal">
      <formula>"WRONG"</formula>
    </cfRule>
  </conditionalFormatting>
  <conditionalFormatting sqref="S147">
    <cfRule type="cellIs" dxfId="69" priority="26" stopIfTrue="1" operator="equal">
      <formula>"WRONG"</formula>
    </cfRule>
  </conditionalFormatting>
  <conditionalFormatting sqref="S148">
    <cfRule type="cellIs" dxfId="68" priority="28" stopIfTrue="1" operator="equal">
      <formula>"Wrong"</formula>
    </cfRule>
  </conditionalFormatting>
  <conditionalFormatting sqref="S154:S155">
    <cfRule type="cellIs" dxfId="67" priority="21" stopIfTrue="1" operator="equal">
      <formula>"WRONG"</formula>
    </cfRule>
  </conditionalFormatting>
  <conditionalFormatting sqref="S157">
    <cfRule type="cellIs" dxfId="66" priority="22" stopIfTrue="1" operator="equal">
      <formula>"WRONG"</formula>
    </cfRule>
  </conditionalFormatting>
  <conditionalFormatting sqref="S158">
    <cfRule type="cellIs" dxfId="65" priority="24" stopIfTrue="1" operator="equal">
      <formula>"Wrong"</formula>
    </cfRule>
  </conditionalFormatting>
  <conditionalFormatting sqref="S164:S165">
    <cfRule type="cellIs" dxfId="64" priority="17" stopIfTrue="1" operator="equal">
      <formula>"WRONG"</formula>
    </cfRule>
  </conditionalFormatting>
  <conditionalFormatting sqref="S167">
    <cfRule type="cellIs" dxfId="63" priority="18" stopIfTrue="1" operator="equal">
      <formula>"WRONG"</formula>
    </cfRule>
  </conditionalFormatting>
  <conditionalFormatting sqref="S168">
    <cfRule type="cellIs" dxfId="62" priority="20" stopIfTrue="1" operator="equal">
      <formula>"Wrong"</formula>
    </cfRule>
  </conditionalFormatting>
  <conditionalFormatting sqref="S174:S175">
    <cfRule type="cellIs" dxfId="61" priority="13" stopIfTrue="1" operator="equal">
      <formula>"WRONG"</formula>
    </cfRule>
  </conditionalFormatting>
  <conditionalFormatting sqref="S177">
    <cfRule type="cellIs" dxfId="60" priority="14" stopIfTrue="1" operator="equal">
      <formula>"WRONG"</formula>
    </cfRule>
  </conditionalFormatting>
  <conditionalFormatting sqref="S178">
    <cfRule type="cellIs" dxfId="59" priority="16" stopIfTrue="1" operator="equal">
      <formula>"Wrong"</formula>
    </cfRule>
  </conditionalFormatting>
  <conditionalFormatting sqref="S184:S185">
    <cfRule type="cellIs" dxfId="58" priority="9" stopIfTrue="1" operator="equal">
      <formula>"WRONG"</formula>
    </cfRule>
  </conditionalFormatting>
  <conditionalFormatting sqref="S187">
    <cfRule type="cellIs" dxfId="57" priority="10" stopIfTrue="1" operator="equal">
      <formula>"WRONG"</formula>
    </cfRule>
  </conditionalFormatting>
  <conditionalFormatting sqref="S188">
    <cfRule type="cellIs" dxfId="56" priority="12" stopIfTrue="1" operator="equal">
      <formula>"Wrong"</formula>
    </cfRule>
  </conditionalFormatting>
  <conditionalFormatting sqref="S194:S195">
    <cfRule type="cellIs" dxfId="55" priority="5" stopIfTrue="1" operator="equal">
      <formula>"WRONG"</formula>
    </cfRule>
  </conditionalFormatting>
  <conditionalFormatting sqref="S197">
    <cfRule type="cellIs" dxfId="54" priority="6" stopIfTrue="1" operator="equal">
      <formula>"WRONG"</formula>
    </cfRule>
  </conditionalFormatting>
  <conditionalFormatting sqref="S198">
    <cfRule type="cellIs" dxfId="53" priority="8" stopIfTrue="1" operator="equal">
      <formula>"Wrong"</formula>
    </cfRule>
  </conditionalFormatting>
  <conditionalFormatting sqref="S204:S205">
    <cfRule type="cellIs" dxfId="52" priority="1" stopIfTrue="1" operator="equal">
      <formula>"WRONG"</formula>
    </cfRule>
  </conditionalFormatting>
  <conditionalFormatting sqref="S207">
    <cfRule type="cellIs" dxfId="51" priority="2" stopIfTrue="1" operator="equal">
      <formula>"WRONG"</formula>
    </cfRule>
  </conditionalFormatting>
  <conditionalFormatting sqref="S208">
    <cfRule type="cellIs" dxfId="50" priority="4" stopIfTrue="1" operator="equal">
      <formula>"Wrong"</formula>
    </cfRule>
  </conditionalFormatting>
  <dataValidations count="1">
    <dataValidation type="whole" operator="greaterThan" allowBlank="1" showInputMessage="1" showErrorMessage="1" sqref="E10:F18 H10:H18 E34:F213 E21:F29 H21:H29 H34:H213" xr:uid="{00000000-0002-0000-0A00-000000000000}">
      <formula1>0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pageSetUpPr fitToPage="1"/>
  </sheetPr>
  <dimension ref="A1:O21"/>
  <sheetViews>
    <sheetView zoomScale="70" zoomScaleNormal="70" workbookViewId="0">
      <pane xSplit="3" ySplit="7" topLeftCell="D8" activePane="bottomRight" state="frozen"/>
      <selection pane="topRight" activeCell="P38" sqref="P38"/>
      <selection pane="bottomLeft" activeCell="P38" sqref="P38"/>
      <selection pane="bottomRight" activeCell="B1" sqref="B1"/>
    </sheetView>
  </sheetViews>
  <sheetFormatPr defaultRowHeight="15"/>
  <cols>
    <col min="3" max="3" width="19.85546875" bestFit="1" customWidth="1"/>
    <col min="10" max="11" width="9" customWidth="1"/>
    <col min="13" max="13" width="9" customWidth="1"/>
    <col min="14" max="14" width="9.140625" customWidth="1"/>
    <col min="15" max="15" width="20.28515625" bestFit="1" customWidth="1"/>
  </cols>
  <sheetData>
    <row r="1" spans="1:15" ht="23.25">
      <c r="A1" s="45"/>
      <c r="B1" s="259" t="s">
        <v>9</v>
      </c>
      <c r="C1" s="45"/>
      <c r="D1" s="45"/>
      <c r="E1" s="45"/>
      <c r="F1" s="45"/>
      <c r="G1" s="45"/>
      <c r="I1" s="45"/>
      <c r="J1" s="45"/>
      <c r="K1" s="45"/>
      <c r="L1" s="46"/>
      <c r="M1" s="45"/>
      <c r="O1" s="46">
        <v>43481</v>
      </c>
    </row>
    <row r="2" spans="1:15" ht="20.25">
      <c r="A2" s="45"/>
      <c r="B2" s="47" t="s">
        <v>8690</v>
      </c>
      <c r="C2" s="45"/>
      <c r="D2" s="45"/>
      <c r="E2" s="45"/>
      <c r="F2" s="45"/>
      <c r="G2" s="45"/>
    </row>
    <row r="3" spans="1:15">
      <c r="A3" s="45"/>
      <c r="B3" s="45"/>
      <c r="D3" s="45"/>
      <c r="E3" s="45"/>
      <c r="F3" s="45"/>
      <c r="G3" s="45"/>
    </row>
    <row r="4" spans="1:15">
      <c r="A4" s="45"/>
      <c r="B4" s="45"/>
      <c r="C4" s="45"/>
      <c r="D4" s="45"/>
      <c r="E4" s="45"/>
      <c r="F4" s="45"/>
      <c r="G4" s="45"/>
      <c r="H4" s="45"/>
      <c r="I4" s="48"/>
      <c r="L4" s="289" t="s">
        <v>8655</v>
      </c>
      <c r="M4" s="408">
        <f>MAX(L8:N211)</f>
        <v>2.3999999999944066E-3</v>
      </c>
      <c r="N4" s="289" t="s">
        <v>8656</v>
      </c>
    </row>
    <row r="5" spans="1:15">
      <c r="A5" s="45"/>
      <c r="B5" s="45"/>
      <c r="C5" s="45"/>
      <c r="D5" s="45"/>
      <c r="E5" s="45"/>
      <c r="F5" s="45"/>
      <c r="G5" s="45"/>
      <c r="H5" s="45"/>
      <c r="I5" s="49"/>
      <c r="J5" s="50"/>
      <c r="L5" s="289" t="s">
        <v>8651</v>
      </c>
      <c r="M5" s="406">
        <f>+E8</f>
        <v>5.0799999999999998E-2</v>
      </c>
      <c r="N5" s="407" t="str">
        <f>IF(M4&gt;M5,"Wrong","OK")</f>
        <v>OK</v>
      </c>
    </row>
    <row r="6" spans="1:15">
      <c r="A6" s="45"/>
      <c r="B6" s="45"/>
      <c r="C6" s="45"/>
      <c r="D6" s="45"/>
      <c r="E6" s="45"/>
      <c r="F6" s="45"/>
      <c r="G6" s="45"/>
      <c r="H6" s="45"/>
      <c r="I6" s="51" t="s">
        <v>8645</v>
      </c>
      <c r="J6" s="214"/>
      <c r="K6" s="226"/>
      <c r="L6" s="290" t="s">
        <v>8659</v>
      </c>
      <c r="M6" s="409"/>
      <c r="N6" s="410"/>
    </row>
    <row r="7" spans="1:15" ht="63.75">
      <c r="A7" s="45"/>
      <c r="B7" s="1" t="s">
        <v>26</v>
      </c>
      <c r="C7" s="1" t="s">
        <v>27</v>
      </c>
      <c r="D7" s="2" t="s">
        <v>8691</v>
      </c>
      <c r="E7" s="2" t="s">
        <v>8692</v>
      </c>
      <c r="F7" s="2" t="s">
        <v>42</v>
      </c>
      <c r="G7" s="3" t="s">
        <v>43</v>
      </c>
      <c r="H7" s="3" t="s">
        <v>8693</v>
      </c>
      <c r="I7" s="67" t="s">
        <v>8646</v>
      </c>
      <c r="J7" s="8" t="s">
        <v>8647</v>
      </c>
      <c r="K7" s="226" t="s">
        <v>8648</v>
      </c>
      <c r="L7" s="411" t="s">
        <v>8646</v>
      </c>
      <c r="M7" s="412" t="s">
        <v>8647</v>
      </c>
      <c r="N7" s="413" t="s">
        <v>8648</v>
      </c>
    </row>
    <row r="8" spans="1:15">
      <c r="B8" s="102" t="s">
        <v>431</v>
      </c>
      <c r="C8" s="175" t="s">
        <v>436</v>
      </c>
      <c r="D8" s="177" t="s">
        <v>14</v>
      </c>
      <c r="E8" s="177">
        <v>5.0799999999999998E-2</v>
      </c>
      <c r="F8" s="178">
        <v>100</v>
      </c>
      <c r="G8" s="117"/>
      <c r="H8" s="117"/>
      <c r="I8" s="246">
        <v>225.9074</v>
      </c>
      <c r="J8" s="246">
        <v>121.1039</v>
      </c>
      <c r="K8" s="246">
        <v>160.38890000000001</v>
      </c>
      <c r="L8" s="293">
        <f>ABS(I8-I9)</f>
        <v>2.3999999999944066E-3</v>
      </c>
      <c r="M8" s="293">
        <f>ABS(J8-J9)</f>
        <v>2.299999999991087E-3</v>
      </c>
      <c r="N8" s="293">
        <f>ABS(K8-K9)</f>
        <v>2.0000000000095497E-3</v>
      </c>
    </row>
    <row r="9" spans="1:15">
      <c r="B9" s="102" t="s">
        <v>440</v>
      </c>
      <c r="C9" s="175" t="s">
        <v>445</v>
      </c>
      <c r="D9" s="177" t="s">
        <v>14</v>
      </c>
      <c r="E9" s="177">
        <v>5.0799999999999998E-2</v>
      </c>
      <c r="F9" s="178">
        <v>100</v>
      </c>
      <c r="G9" s="117"/>
      <c r="H9" s="117"/>
      <c r="I9" s="246">
        <v>225.905</v>
      </c>
      <c r="J9" s="246">
        <v>121.1016</v>
      </c>
      <c r="K9" s="246">
        <v>160.3869</v>
      </c>
      <c r="L9" s="294"/>
      <c r="M9" s="294"/>
      <c r="N9" s="294"/>
    </row>
    <row r="10" spans="1:15">
      <c r="B10" s="102" t="s">
        <v>453</v>
      </c>
      <c r="C10" s="175" t="s">
        <v>458</v>
      </c>
      <c r="D10" s="177" t="s">
        <v>459</v>
      </c>
      <c r="E10" s="177">
        <v>5.0799999999999998E-2</v>
      </c>
      <c r="F10" s="178">
        <v>100</v>
      </c>
      <c r="G10" s="117"/>
      <c r="H10" s="117"/>
      <c r="I10" s="246">
        <v>232.1404</v>
      </c>
      <c r="J10" s="246">
        <v>131.59119999999999</v>
      </c>
      <c r="K10" s="246">
        <v>157.4435</v>
      </c>
      <c r="L10" s="293">
        <f>ABS(I10-I11)</f>
        <v>1.4999999999929514E-3</v>
      </c>
      <c r="M10" s="293">
        <f>ABS(J10-J11)</f>
        <v>1.6999999999995907E-3</v>
      </c>
      <c r="N10" s="354">
        <f>ABS(K10-K11)</f>
        <v>6.9999999999481588E-4</v>
      </c>
    </row>
    <row r="11" spans="1:15">
      <c r="B11" s="102" t="s">
        <v>461</v>
      </c>
      <c r="C11" s="175" t="s">
        <v>466</v>
      </c>
      <c r="D11" s="177" t="s">
        <v>459</v>
      </c>
      <c r="E11" s="177">
        <v>5.0799999999999998E-2</v>
      </c>
      <c r="F11" s="178">
        <v>100</v>
      </c>
      <c r="G11" s="117"/>
      <c r="H11" s="117"/>
      <c r="I11" s="246">
        <v>232.13890000000001</v>
      </c>
      <c r="J11" s="246">
        <v>131.59289999999999</v>
      </c>
      <c r="K11" s="246">
        <v>157.44280000000001</v>
      </c>
      <c r="L11" s="294"/>
      <c r="M11" s="294"/>
      <c r="N11" s="294"/>
    </row>
    <row r="12" spans="1:15">
      <c r="B12" s="102" t="s">
        <v>2720</v>
      </c>
      <c r="C12" s="175" t="s">
        <v>2725</v>
      </c>
      <c r="D12" s="177" t="s">
        <v>2726</v>
      </c>
      <c r="E12" s="177">
        <v>5.0799999999999998E-2</v>
      </c>
      <c r="F12" s="195">
        <v>100</v>
      </c>
      <c r="G12" s="117"/>
      <c r="H12" s="117"/>
      <c r="I12" s="246">
        <v>234.31379999999999</v>
      </c>
      <c r="J12" s="246">
        <v>127.7834</v>
      </c>
      <c r="K12" s="246">
        <v>135.8989</v>
      </c>
      <c r="L12" s="293">
        <f>ABS(I12-I13)</f>
        <v>3.9999999998485691E-4</v>
      </c>
      <c r="M12" s="293">
        <f>ABS(J12-J13)</f>
        <v>1.0999999999938836E-3</v>
      </c>
      <c r="N12" s="354">
        <f>ABS(K12-K13)</f>
        <v>1.6999999999995907E-3</v>
      </c>
    </row>
    <row r="13" spans="1:15">
      <c r="B13" s="102" t="s">
        <v>2728</v>
      </c>
      <c r="C13" s="175" t="s">
        <v>2733</v>
      </c>
      <c r="D13" s="177" t="s">
        <v>2726</v>
      </c>
      <c r="E13" s="177">
        <v>5.0799999999999998E-2</v>
      </c>
      <c r="F13" s="195">
        <v>100</v>
      </c>
      <c r="G13" s="117"/>
      <c r="H13" s="117"/>
      <c r="I13" s="246">
        <v>234.3134</v>
      </c>
      <c r="J13" s="246">
        <v>127.78230000000001</v>
      </c>
      <c r="K13" s="246">
        <v>135.9006</v>
      </c>
      <c r="L13" s="294"/>
      <c r="M13" s="294"/>
      <c r="N13" s="294"/>
    </row>
    <row r="14" spans="1:15">
      <c r="B14" s="102" t="s">
        <v>2928</v>
      </c>
      <c r="C14" s="175" t="s">
        <v>2933</v>
      </c>
      <c r="D14" s="177" t="s">
        <v>2934</v>
      </c>
      <c r="E14" s="177">
        <v>5.0799999999999998E-2</v>
      </c>
      <c r="F14" s="200">
        <v>100</v>
      </c>
      <c r="G14" s="117"/>
      <c r="H14" s="117"/>
      <c r="I14" s="246">
        <v>217.24359999999999</v>
      </c>
      <c r="J14" s="246">
        <v>147.5067</v>
      </c>
      <c r="K14" s="246">
        <v>164.19210000000001</v>
      </c>
      <c r="L14" s="293">
        <f>ABS(I14-I15)</f>
        <v>2.200000000016189E-3</v>
      </c>
      <c r="M14" s="293">
        <f>ABS(J14-J15)</f>
        <v>1.2999999999863121E-3</v>
      </c>
      <c r="N14" s="354">
        <f>ABS(K14-K15)</f>
        <v>1.90000000000623E-3</v>
      </c>
    </row>
    <row r="15" spans="1:15">
      <c r="B15" s="102" t="s">
        <v>2936</v>
      </c>
      <c r="C15" s="175" t="s">
        <v>2941</v>
      </c>
      <c r="D15" s="177" t="s">
        <v>2934</v>
      </c>
      <c r="E15" s="177">
        <v>5.0799999999999998E-2</v>
      </c>
      <c r="F15" s="200">
        <v>100</v>
      </c>
      <c r="G15" s="117"/>
      <c r="H15" s="117"/>
      <c r="I15" s="246">
        <v>217.2458</v>
      </c>
      <c r="J15" s="246">
        <v>147.50540000000001</v>
      </c>
      <c r="K15" s="246">
        <v>164.1902</v>
      </c>
      <c r="L15" s="294"/>
      <c r="M15" s="294"/>
      <c r="N15" s="294"/>
    </row>
    <row r="16" spans="1:15" ht="13.5" customHeight="1"/>
    <row r="17" ht="13.5" customHeight="1"/>
    <row r="18" ht="13.5" customHeight="1"/>
    <row r="19" ht="13.5" customHeight="1"/>
    <row r="20" ht="13.5" customHeight="1"/>
    <row r="21" ht="13.5" customHeight="1"/>
  </sheetData>
  <phoneticPr fontId="11"/>
  <conditionalFormatting sqref="E8:E15 H8:H15">
    <cfRule type="expression" dxfId="49" priority="7" stopIfTrue="1">
      <formula>AND(D8&lt;&gt;"",E8="")</formula>
    </cfRule>
  </conditionalFormatting>
  <conditionalFormatting sqref="F8:F15">
    <cfRule type="expression" dxfId="48" priority="8" stopIfTrue="1">
      <formula>AND(D8&lt;&gt;"",F8="")</formula>
    </cfRule>
  </conditionalFormatting>
  <conditionalFormatting sqref="I4:I5">
    <cfRule type="cellIs" dxfId="47" priority="122" stopIfTrue="1" operator="equal">
      <formula>"WRONG"</formula>
    </cfRule>
  </conditionalFormatting>
  <conditionalFormatting sqref="L9:M9">
    <cfRule type="expression" dxfId="46" priority="101">
      <formula>L9&gt;H$4</formula>
    </cfRule>
  </conditionalFormatting>
  <conditionalFormatting sqref="L11:M11">
    <cfRule type="expression" dxfId="45" priority="73">
      <formula>L11&gt;H$4</formula>
    </cfRule>
  </conditionalFormatting>
  <conditionalFormatting sqref="L13:M13">
    <cfRule type="expression" dxfId="44" priority="71">
      <formula>L13&gt;H$4</formula>
    </cfRule>
  </conditionalFormatting>
  <conditionalFormatting sqref="L15:M15">
    <cfRule type="expression" dxfId="43" priority="69">
      <formula>L15&gt;H$4</formula>
    </cfRule>
  </conditionalFormatting>
  <conditionalFormatting sqref="M5">
    <cfRule type="cellIs" dxfId="42" priority="1" stopIfTrue="1" operator="equal">
      <formula>"WRONG"</formula>
    </cfRule>
  </conditionalFormatting>
  <conditionalFormatting sqref="N5">
    <cfRule type="cellIs" dxfId="41" priority="2" stopIfTrue="1" operator="equal">
      <formula>"Wrong"</formula>
    </cfRule>
  </conditionalFormatting>
  <conditionalFormatting sqref="N9 N11 N13 N15">
    <cfRule type="expression" dxfId="40" priority="297">
      <formula>N9&gt;L$4</formula>
    </cfRule>
  </conditionalFormatting>
  <dataValidations count="1">
    <dataValidation type="whole" operator="greaterThan" allowBlank="1" showInputMessage="1" showErrorMessage="1" sqref="H8:H15 E8:F15" xr:uid="{00000000-0002-0000-0B00-000000000000}">
      <formula1>0</formula1>
    </dataValidation>
  </dataValidations>
  <pageMargins left="0.25" right="0.25" top="0.75" bottom="0.75" header="0.3" footer="0.3"/>
  <pageSetup paperSize="9" scale="36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3"/>
  <dimension ref="B1:W59"/>
  <sheetViews>
    <sheetView topLeftCell="B44"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9" style="45" customWidth="1"/>
    <col min="4" max="5" width="9" style="45"/>
    <col min="6" max="6" width="12.7109375" style="45" customWidth="1"/>
    <col min="7" max="7" width="9" style="45"/>
    <col min="8" max="8" width="10.42578125" style="45" customWidth="1"/>
    <col min="9" max="9" width="17.28515625" style="45" customWidth="1"/>
    <col min="10" max="15" width="10.85546875" style="45" bestFit="1" customWidth="1"/>
    <col min="16" max="18" width="9.85546875" style="45" customWidth="1"/>
    <col min="19" max="20" width="9" style="45"/>
    <col min="21" max="21" width="10.85546875" style="45" bestFit="1" customWidth="1"/>
    <col min="22" max="22" width="9" style="45"/>
    <col min="23" max="23" width="4.7109375" style="45" bestFit="1" customWidth="1"/>
    <col min="24" max="16384" width="9" style="45"/>
  </cols>
  <sheetData>
    <row r="1" spans="2:22" ht="23.25">
      <c r="B1" s="259" t="s">
        <v>9</v>
      </c>
    </row>
    <row r="2" spans="2:22" ht="18">
      <c r="B2" s="429" t="s">
        <v>8694</v>
      </c>
    </row>
    <row r="8" spans="2:22">
      <c r="J8" s="51" t="s">
        <v>8645</v>
      </c>
      <c r="K8" s="263"/>
      <c r="L8" s="258"/>
    </row>
    <row r="9" spans="2:22" ht="64.5" thickBot="1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99" t="s">
        <v>8646</v>
      </c>
      <c r="K9" s="227" t="s">
        <v>8647</v>
      </c>
      <c r="L9" s="258" t="s">
        <v>8648</v>
      </c>
    </row>
    <row r="10" spans="2:22" ht="15">
      <c r="B10" s="355" t="s">
        <v>3484</v>
      </c>
      <c r="C10" s="250" t="s">
        <v>3485</v>
      </c>
      <c r="D10" s="430"/>
      <c r="E10" s="430"/>
      <c r="F10" s="430"/>
      <c r="G10" s="256" t="s">
        <v>3486</v>
      </c>
      <c r="H10" s="275">
        <v>2.54</v>
      </c>
      <c r="I10" s="45" t="s">
        <v>8695</v>
      </c>
      <c r="J10" s="247">
        <v>382.18896000000001</v>
      </c>
      <c r="K10" s="247">
        <v>382.18694799999997</v>
      </c>
      <c r="L10" s="247">
        <v>382.13316300000002</v>
      </c>
      <c r="Q10"/>
      <c r="T10" s="51" t="str">
        <f>+B2</f>
        <v>TDAU</v>
      </c>
      <c r="U10" s="270"/>
      <c r="V10" s="229"/>
    </row>
    <row r="11" spans="2:22" ht="15">
      <c r="B11" s="367"/>
      <c r="C11" s="175"/>
      <c r="D11" s="431"/>
      <c r="E11" s="431"/>
      <c r="F11" s="431"/>
      <c r="G11" s="204"/>
      <c r="H11" s="276"/>
      <c r="I11" s="45" t="s">
        <v>8696</v>
      </c>
      <c r="J11" s="247">
        <v>382.19768900000003</v>
      </c>
      <c r="K11" s="247">
        <v>382.172437</v>
      </c>
      <c r="L11" s="247">
        <v>382.148777</v>
      </c>
      <c r="Q11"/>
      <c r="T11" s="227" t="s">
        <v>8649</v>
      </c>
      <c r="U11" s="228">
        <f>MAX(J10:L19)</f>
        <v>382.19768900000003</v>
      </c>
      <c r="V11" s="49"/>
    </row>
    <row r="12" spans="2:22" ht="15">
      <c r="B12" s="367" t="s">
        <v>3490</v>
      </c>
      <c r="C12" s="175" t="s">
        <v>3491</v>
      </c>
      <c r="D12" s="431"/>
      <c r="E12" s="431"/>
      <c r="F12" s="431"/>
      <c r="G12" s="204" t="s">
        <v>3486</v>
      </c>
      <c r="H12" s="276">
        <v>2.54</v>
      </c>
      <c r="I12" s="45" t="s">
        <v>8697</v>
      </c>
      <c r="J12" s="247">
        <v>382.15068000000002</v>
      </c>
      <c r="K12" s="247">
        <v>382.182457</v>
      </c>
      <c r="L12" s="247">
        <v>382.14752199999998</v>
      </c>
      <c r="Q12"/>
      <c r="T12" s="227" t="s">
        <v>8650</v>
      </c>
      <c r="U12" s="228">
        <f>MIN(J10:L19)</f>
        <v>382.11182500000001</v>
      </c>
      <c r="V12" s="45" t="s">
        <v>8651</v>
      </c>
    </row>
    <row r="13" spans="2:22" ht="15">
      <c r="B13" s="367"/>
      <c r="C13" s="175"/>
      <c r="D13" s="431"/>
      <c r="E13" s="431"/>
      <c r="F13" s="431"/>
      <c r="G13" s="204"/>
      <c r="H13" s="276"/>
      <c r="I13" s="45" t="s">
        <v>8698</v>
      </c>
      <c r="J13" s="247">
        <v>382.11182500000001</v>
      </c>
      <c r="K13" s="247">
        <v>382.12955099999999</v>
      </c>
      <c r="L13" s="247">
        <v>382.175907</v>
      </c>
      <c r="Q13"/>
      <c r="T13" s="227" t="s">
        <v>8652</v>
      </c>
      <c r="U13" s="228">
        <f>U11-U12</f>
        <v>8.5864000000015039E-2</v>
      </c>
      <c r="V13" s="49">
        <f>+H10</f>
        <v>2.54</v>
      </c>
    </row>
    <row r="14" spans="2:22" ht="15">
      <c r="B14" s="367" t="s">
        <v>3488</v>
      </c>
      <c r="C14" s="175" t="s">
        <v>3489</v>
      </c>
      <c r="D14" s="431"/>
      <c r="E14" s="431"/>
      <c r="F14" s="431"/>
      <c r="G14" s="204" t="s">
        <v>3486</v>
      </c>
      <c r="H14" s="276">
        <v>2.54</v>
      </c>
      <c r="I14" s="45" t="s">
        <v>8699</v>
      </c>
      <c r="J14" s="247">
        <v>382.13831399999998</v>
      </c>
      <c r="K14" s="247">
        <v>382.16398099999998</v>
      </c>
      <c r="L14" s="247">
        <v>382.162802</v>
      </c>
      <c r="Q14"/>
      <c r="V14" s="50" t="str">
        <f>IF(U13&gt;V13,"Wrong","OK")</f>
        <v>OK</v>
      </c>
    </row>
    <row r="15" spans="2:22" ht="15">
      <c r="B15" s="367"/>
      <c r="C15" s="175"/>
      <c r="D15" s="431"/>
      <c r="E15" s="431"/>
      <c r="F15" s="431"/>
      <c r="G15" s="204"/>
      <c r="H15" s="276"/>
      <c r="I15" s="45" t="s">
        <v>8700</v>
      </c>
      <c r="J15" s="247">
        <v>382.14821999999998</v>
      </c>
      <c r="K15" s="247">
        <v>382.12766199999999</v>
      </c>
      <c r="L15" s="247">
        <v>382.13508000000002</v>
      </c>
      <c r="Q15"/>
      <c r="T15"/>
      <c r="U15"/>
      <c r="V15"/>
    </row>
    <row r="16" spans="2:22">
      <c r="B16" s="367" t="s">
        <v>3492</v>
      </c>
      <c r="C16" s="175" t="s">
        <v>3493</v>
      </c>
      <c r="D16" s="431"/>
      <c r="E16" s="431"/>
      <c r="F16" s="431"/>
      <c r="G16" s="204" t="s">
        <v>3486</v>
      </c>
      <c r="H16" s="276">
        <v>2.54</v>
      </c>
      <c r="I16" s="45" t="s">
        <v>8701</v>
      </c>
      <c r="J16" s="247">
        <v>382.19509299999999</v>
      </c>
      <c r="K16" s="247">
        <v>382.15075000000002</v>
      </c>
      <c r="L16" s="247">
        <v>382.17822999999999</v>
      </c>
    </row>
    <row r="17" spans="2:23" ht="15" thickBot="1">
      <c r="B17" s="371"/>
      <c r="C17" s="251"/>
      <c r="D17" s="432"/>
      <c r="E17" s="432"/>
      <c r="F17" s="432"/>
      <c r="G17" s="257"/>
      <c r="H17" s="277"/>
      <c r="I17" s="45" t="s">
        <v>8702</v>
      </c>
      <c r="J17" s="247">
        <v>382.18110899999999</v>
      </c>
      <c r="K17" s="247">
        <v>382.16308400000003</v>
      </c>
      <c r="L17" s="247">
        <v>382.17277899999999</v>
      </c>
    </row>
    <row r="24" spans="2:23" ht="18">
      <c r="B24" s="429" t="s">
        <v>8703</v>
      </c>
      <c r="J24" s="51" t="s">
        <v>8645</v>
      </c>
      <c r="K24" s="263"/>
      <c r="L24" s="258"/>
      <c r="Q24"/>
      <c r="T24" s="51" t="str">
        <f>+B24</f>
        <v>MATCH LOOP &amp; SYNC</v>
      </c>
      <c r="U24" s="270"/>
      <c r="V24" s="229"/>
    </row>
    <row r="25" spans="2:23" ht="15.75" thickBot="1">
      <c r="B25" s="45" t="s">
        <v>8704</v>
      </c>
      <c r="J25" s="299" t="s">
        <v>8646</v>
      </c>
      <c r="K25" s="227" t="s">
        <v>8647</v>
      </c>
      <c r="L25" s="258" t="s">
        <v>8648</v>
      </c>
      <c r="Q25"/>
      <c r="T25" s="227" t="s">
        <v>8649</v>
      </c>
      <c r="U25" s="228">
        <f>MAX(J24:L33)</f>
        <v>330.46539999999999</v>
      </c>
      <c r="V25">
        <v>20</v>
      </c>
      <c r="W25" s="45" t="s">
        <v>8705</v>
      </c>
    </row>
    <row r="26" spans="2:23">
      <c r="B26" s="433"/>
      <c r="C26" s="434" t="s">
        <v>8706</v>
      </c>
      <c r="D26" s="435"/>
      <c r="E26" s="435"/>
      <c r="F26" s="435"/>
      <c r="G26" s="435"/>
      <c r="H26" s="435"/>
      <c r="J26" s="247">
        <v>330.43490000000003</v>
      </c>
      <c r="K26" s="247">
        <v>330.43369999999999</v>
      </c>
      <c r="L26" s="247">
        <v>330.46539999999999</v>
      </c>
      <c r="T26" s="227" t="s">
        <v>8650</v>
      </c>
      <c r="U26" s="228">
        <f>MIN(J24:L33)</f>
        <v>330.43369999999999</v>
      </c>
      <c r="V26" s="45" t="s">
        <v>8651</v>
      </c>
    </row>
    <row r="27" spans="2:23" ht="15" thickBot="1">
      <c r="B27" s="436"/>
      <c r="C27" s="437" t="s">
        <v>4201</v>
      </c>
      <c r="D27" s="438"/>
      <c r="E27" s="438"/>
      <c r="F27" s="438"/>
      <c r="G27" s="438"/>
      <c r="H27" s="438"/>
      <c r="T27" s="227" t="s">
        <v>8652</v>
      </c>
      <c r="U27" s="228">
        <f>U25-U26</f>
        <v>3.1700000000000728E-2</v>
      </c>
      <c r="V27" s="49">
        <f>+V25*0.0254</f>
        <v>0.50800000000000001</v>
      </c>
    </row>
    <row r="28" spans="2:23" ht="15">
      <c r="Q28"/>
      <c r="V28" s="50" t="str">
        <f>IF(U27&gt;V27,"Wrong","OK")</f>
        <v>OK</v>
      </c>
    </row>
    <row r="29" spans="2:23" ht="15">
      <c r="Q29"/>
      <c r="T29"/>
      <c r="U29"/>
      <c r="V29"/>
    </row>
    <row r="36" spans="2:22">
      <c r="H36" s="45">
        <v>100</v>
      </c>
    </row>
    <row r="37" spans="2:22">
      <c r="H37" s="45">
        <f>+H36*0.0254</f>
        <v>2.54</v>
      </c>
    </row>
    <row r="38" spans="2:22">
      <c r="T38" s="51" t="str">
        <f>+B39</f>
        <v>SENSE</v>
      </c>
      <c r="U38" s="270"/>
      <c r="V38" s="229"/>
    </row>
    <row r="39" spans="2:22" ht="18">
      <c r="B39" s="429" t="s">
        <v>8707</v>
      </c>
      <c r="C39" s="439"/>
      <c r="D39" s="439"/>
      <c r="E39" s="439"/>
      <c r="F39" s="439"/>
      <c r="G39" s="439"/>
      <c r="H39" s="439"/>
      <c r="J39" s="51" t="s">
        <v>8708</v>
      </c>
      <c r="K39" s="263"/>
      <c r="L39" s="258"/>
      <c r="M39" s="51" t="s">
        <v>8658</v>
      </c>
      <c r="N39" s="263"/>
      <c r="O39" s="258"/>
      <c r="P39" s="51" t="s">
        <v>8645</v>
      </c>
      <c r="Q39" s="263"/>
      <c r="R39" s="258"/>
      <c r="T39" s="227" t="s">
        <v>8649</v>
      </c>
      <c r="U39" s="228">
        <f>MAX(P41:R42)</f>
        <v>349.31000000000006</v>
      </c>
      <c r="V39" s="49"/>
    </row>
    <row r="40" spans="2:22">
      <c r="B40" s="439"/>
      <c r="C40" s="439"/>
      <c r="D40" s="439"/>
      <c r="E40" s="439"/>
      <c r="F40" s="439"/>
      <c r="G40" s="439"/>
      <c r="H40" s="439"/>
      <c r="J40" s="299" t="s">
        <v>8646</v>
      </c>
      <c r="K40" s="227" t="s">
        <v>8647</v>
      </c>
      <c r="L40" s="258" t="s">
        <v>8648</v>
      </c>
      <c r="M40" s="299" t="s">
        <v>8646</v>
      </c>
      <c r="N40" s="227" t="s">
        <v>8647</v>
      </c>
      <c r="O40" s="258" t="s">
        <v>8648</v>
      </c>
      <c r="P40" s="299" t="s">
        <v>8646</v>
      </c>
      <c r="Q40" s="227" t="s">
        <v>8647</v>
      </c>
      <c r="R40" s="258" t="s">
        <v>8648</v>
      </c>
      <c r="T40" s="227" t="s">
        <v>8650</v>
      </c>
      <c r="U40" s="228">
        <f>MIN(P41:R42)</f>
        <v>348.81849999999997</v>
      </c>
      <c r="V40" s="45" t="s">
        <v>8651</v>
      </c>
    </row>
    <row r="41" spans="2:22">
      <c r="B41" s="231" t="s">
        <v>3500</v>
      </c>
      <c r="C41" s="175" t="s">
        <v>8709</v>
      </c>
      <c r="D41" s="431"/>
      <c r="E41" s="431"/>
      <c r="F41" s="431"/>
      <c r="G41" s="205" t="s">
        <v>3502</v>
      </c>
      <c r="H41" s="206">
        <v>2.54</v>
      </c>
      <c r="J41" s="247">
        <v>80.476299999999995</v>
      </c>
      <c r="K41" s="247">
        <v>80.541600000000003</v>
      </c>
      <c r="L41" s="247">
        <v>80.4315</v>
      </c>
      <c r="M41" s="247">
        <v>268.654</v>
      </c>
      <c r="N41" s="247">
        <v>268.47680000000003</v>
      </c>
      <c r="O41" s="247">
        <v>268.53469999999999</v>
      </c>
      <c r="P41" s="247">
        <f>+J41+M41</f>
        <v>349.13029999999998</v>
      </c>
      <c r="Q41" s="247">
        <f>+K41+N41</f>
        <v>349.01840000000004</v>
      </c>
      <c r="R41" s="247">
        <f>+L41+O41</f>
        <v>348.96619999999996</v>
      </c>
      <c r="T41" s="227" t="s">
        <v>8652</v>
      </c>
      <c r="U41" s="228">
        <f>U39-U40</f>
        <v>0.49150000000008731</v>
      </c>
      <c r="V41" s="49">
        <f>+H42</f>
        <v>2.54</v>
      </c>
    </row>
    <row r="42" spans="2:22">
      <c r="B42" s="231" t="s">
        <v>3538</v>
      </c>
      <c r="C42" s="175" t="s">
        <v>3539</v>
      </c>
      <c r="D42" s="431"/>
      <c r="E42" s="431"/>
      <c r="F42" s="431"/>
      <c r="G42" s="206" t="s">
        <v>3502</v>
      </c>
      <c r="H42" s="207">
        <v>2.54</v>
      </c>
      <c r="J42" s="247">
        <v>80.409700000000001</v>
      </c>
      <c r="K42" s="247">
        <v>80.541799999999995</v>
      </c>
      <c r="L42" s="247">
        <v>80.739900000000006</v>
      </c>
      <c r="M42" s="247">
        <v>268.40879999999999</v>
      </c>
      <c r="N42" s="247">
        <v>268.50240000000002</v>
      </c>
      <c r="O42" s="247">
        <v>268.57010000000002</v>
      </c>
      <c r="P42" s="247">
        <f t="shared" ref="P42:R45" si="0">+J42+M42</f>
        <v>348.81849999999997</v>
      </c>
      <c r="Q42" s="247">
        <f t="shared" si="0"/>
        <v>349.04420000000005</v>
      </c>
      <c r="R42" s="247">
        <f t="shared" si="0"/>
        <v>349.31000000000006</v>
      </c>
      <c r="V42" s="50" t="str">
        <f>IF(U41&gt;V41,"Wrong","OK")</f>
        <v>OK</v>
      </c>
    </row>
    <row r="44" spans="2:22">
      <c r="B44" s="231" t="s">
        <v>3504</v>
      </c>
      <c r="C44" s="175" t="s">
        <v>3505</v>
      </c>
      <c r="D44" s="431"/>
      <c r="E44" s="431"/>
      <c r="F44" s="431"/>
      <c r="G44" s="207" t="s">
        <v>3506</v>
      </c>
      <c r="H44" s="207">
        <v>2.54</v>
      </c>
      <c r="J44" s="247">
        <v>43.552900000000001</v>
      </c>
      <c r="K44" s="247">
        <v>43.250500000000002</v>
      </c>
      <c r="L44" s="247">
        <v>43.644799999999996</v>
      </c>
      <c r="M44" s="247">
        <v>253.41550000000001</v>
      </c>
      <c r="N44" s="247">
        <v>253.54140000000001</v>
      </c>
      <c r="O44" s="247">
        <v>253.58359999999999</v>
      </c>
      <c r="P44" s="247">
        <f t="shared" si="0"/>
        <v>296.96840000000003</v>
      </c>
      <c r="Q44" s="247">
        <f t="shared" si="0"/>
        <v>296.7919</v>
      </c>
      <c r="R44" s="247">
        <f t="shared" si="0"/>
        <v>297.22839999999997</v>
      </c>
      <c r="T44" s="227" t="s">
        <v>8649</v>
      </c>
      <c r="U44" s="228">
        <f>MAX(P44:R45)</f>
        <v>297.22839999999997</v>
      </c>
      <c r="V44" s="49"/>
    </row>
    <row r="45" spans="2:22">
      <c r="B45" s="231" t="s">
        <v>3540</v>
      </c>
      <c r="C45" s="175" t="s">
        <v>3541</v>
      </c>
      <c r="D45" s="431"/>
      <c r="E45" s="431"/>
      <c r="F45" s="431"/>
      <c r="G45" s="207" t="s">
        <v>3506</v>
      </c>
      <c r="H45" s="207">
        <v>2.54</v>
      </c>
      <c r="J45" s="247">
        <v>43.357900000000001</v>
      </c>
      <c r="K45" s="247">
        <v>43.2879</v>
      </c>
      <c r="L45" s="247">
        <v>43.527000000000001</v>
      </c>
      <c r="M45" s="247">
        <v>253.6011</v>
      </c>
      <c r="N45" s="247">
        <v>253.36840000000001</v>
      </c>
      <c r="O45" s="247">
        <v>253.48750000000001</v>
      </c>
      <c r="P45" s="247">
        <f t="shared" si="0"/>
        <v>296.959</v>
      </c>
      <c r="Q45" s="247">
        <f t="shared" si="0"/>
        <v>296.65629999999999</v>
      </c>
      <c r="R45" s="247">
        <f t="shared" si="0"/>
        <v>297.0145</v>
      </c>
      <c r="T45" s="227" t="s">
        <v>8650</v>
      </c>
      <c r="U45" s="228">
        <f>MIN(P44:R45)</f>
        <v>296.65629999999999</v>
      </c>
      <c r="V45" s="45" t="s">
        <v>8651</v>
      </c>
    </row>
    <row r="46" spans="2:22">
      <c r="T46" s="227" t="s">
        <v>8652</v>
      </c>
      <c r="U46" s="228">
        <f>U44-U45</f>
        <v>0.57209999999997763</v>
      </c>
      <c r="V46" s="49">
        <f>+H45</f>
        <v>2.54</v>
      </c>
    </row>
    <row r="47" spans="2:22">
      <c r="V47" s="50" t="str">
        <f>IF(U46&gt;V46,"Wrong","OK")</f>
        <v>OK</v>
      </c>
    </row>
    <row r="48" spans="2:22">
      <c r="B48" s="231" t="s">
        <v>3507</v>
      </c>
      <c r="C48" s="175" t="s">
        <v>3508</v>
      </c>
      <c r="D48" s="431"/>
      <c r="E48" s="431"/>
      <c r="F48" s="431"/>
      <c r="G48" s="208" t="s">
        <v>2630</v>
      </c>
      <c r="H48" s="208">
        <v>2.54</v>
      </c>
      <c r="J48" s="247">
        <v>82.466399999999993</v>
      </c>
      <c r="K48" s="247">
        <v>82.530299999999997</v>
      </c>
      <c r="L48" s="247">
        <v>82.736400000000003</v>
      </c>
      <c r="M48" s="247">
        <v>255.40950000000001</v>
      </c>
      <c r="N48" s="247">
        <v>255.37129999999999</v>
      </c>
      <c r="O48" s="247">
        <v>255.46129999999999</v>
      </c>
      <c r="P48" s="247">
        <f t="shared" ref="P48:R50" si="1">+J48+M48</f>
        <v>337.8759</v>
      </c>
      <c r="Q48" s="247">
        <f t="shared" si="1"/>
        <v>337.90159999999997</v>
      </c>
      <c r="R48" s="247">
        <f t="shared" si="1"/>
        <v>338.1977</v>
      </c>
    </row>
    <row r="49" spans="2:22">
      <c r="B49" s="231" t="s">
        <v>3509</v>
      </c>
      <c r="C49" s="175" t="s">
        <v>3510</v>
      </c>
      <c r="D49" s="431"/>
      <c r="E49" s="431"/>
      <c r="F49" s="431"/>
      <c r="G49" s="205" t="s">
        <v>2630</v>
      </c>
      <c r="H49" s="205">
        <v>2.54</v>
      </c>
      <c r="J49" s="247">
        <v>82.371200000000002</v>
      </c>
      <c r="K49" s="247">
        <v>82.439899999999994</v>
      </c>
      <c r="L49" s="247">
        <v>82.479600000000005</v>
      </c>
      <c r="M49" s="247">
        <v>255.6953</v>
      </c>
      <c r="N49" s="247">
        <v>255.49930000000001</v>
      </c>
      <c r="O49" s="247">
        <v>255.4187</v>
      </c>
      <c r="P49" s="247">
        <f t="shared" si="1"/>
        <v>338.06650000000002</v>
      </c>
      <c r="Q49" s="247">
        <f t="shared" si="1"/>
        <v>337.93920000000003</v>
      </c>
      <c r="R49" s="247">
        <f t="shared" si="1"/>
        <v>337.89830000000001</v>
      </c>
      <c r="T49" s="227" t="s">
        <v>8649</v>
      </c>
      <c r="U49" s="228">
        <f>MAX(P48:R50)</f>
        <v>338.26400000000001</v>
      </c>
      <c r="V49" s="49"/>
    </row>
    <row r="50" spans="2:22">
      <c r="B50" s="231" t="s">
        <v>3536</v>
      </c>
      <c r="C50" s="175" t="s">
        <v>3537</v>
      </c>
      <c r="D50" s="431"/>
      <c r="E50" s="431"/>
      <c r="F50" s="431"/>
      <c r="G50" s="205" t="s">
        <v>2630</v>
      </c>
      <c r="H50" s="206">
        <v>2.54</v>
      </c>
      <c r="J50" s="247">
        <v>82.466399999999993</v>
      </c>
      <c r="K50" s="247">
        <v>82.381900000000002</v>
      </c>
      <c r="L50" s="247">
        <v>82.495900000000006</v>
      </c>
      <c r="M50" s="247">
        <v>255.79759999999999</v>
      </c>
      <c r="N50" s="247">
        <v>255.53729999999999</v>
      </c>
      <c r="O50" s="247">
        <v>255.44239999999999</v>
      </c>
      <c r="P50" s="247">
        <f t="shared" si="1"/>
        <v>338.26400000000001</v>
      </c>
      <c r="Q50" s="247">
        <f t="shared" si="1"/>
        <v>337.91919999999999</v>
      </c>
      <c r="R50" s="247">
        <f t="shared" si="1"/>
        <v>337.93830000000003</v>
      </c>
      <c r="T50" s="227" t="s">
        <v>8650</v>
      </c>
      <c r="U50" s="228">
        <f>MIN(P48:R50)</f>
        <v>337.8759</v>
      </c>
      <c r="V50" s="45" t="s">
        <v>8651</v>
      </c>
    </row>
    <row r="51" spans="2:22">
      <c r="B51" s="439"/>
      <c r="C51" s="439"/>
      <c r="D51" s="439"/>
      <c r="E51" s="439"/>
      <c r="F51" s="439"/>
      <c r="G51" s="439"/>
      <c r="H51" s="439"/>
      <c r="T51" s="227" t="s">
        <v>8652</v>
      </c>
      <c r="U51" s="228">
        <f>U49-U50</f>
        <v>0.38810000000000855</v>
      </c>
      <c r="V51" s="49">
        <f>+H50</f>
        <v>2.54</v>
      </c>
    </row>
    <row r="52" spans="2:22">
      <c r="B52" s="439"/>
      <c r="C52" s="439"/>
      <c r="D52" s="439"/>
      <c r="E52" s="439"/>
      <c r="F52" s="439"/>
      <c r="G52" s="439"/>
      <c r="H52" s="439"/>
      <c r="V52" s="50" t="str">
        <f>IF(U51&gt;V51,"Wrong","OK")</f>
        <v>OK</v>
      </c>
    </row>
    <row r="53" spans="2:22">
      <c r="B53" s="439"/>
      <c r="C53" s="439"/>
      <c r="D53" s="439"/>
      <c r="E53" s="439"/>
      <c r="F53" s="439"/>
      <c r="G53" s="439"/>
      <c r="H53" s="439"/>
    </row>
    <row r="54" spans="2:22">
      <c r="B54" s="439"/>
      <c r="C54" s="439"/>
      <c r="D54" s="439"/>
      <c r="E54" s="439"/>
      <c r="F54" s="439"/>
      <c r="G54" s="439"/>
      <c r="H54" s="439"/>
    </row>
    <row r="55" spans="2:22">
      <c r="B55" s="439"/>
      <c r="C55" s="439"/>
      <c r="D55" s="439"/>
      <c r="E55" s="439"/>
      <c r="F55" s="439"/>
      <c r="G55" s="439"/>
      <c r="H55" s="439"/>
    </row>
    <row r="56" spans="2:22">
      <c r="B56" s="439"/>
      <c r="C56" s="439"/>
      <c r="D56" s="439"/>
      <c r="E56" s="439"/>
      <c r="F56" s="439"/>
      <c r="G56" s="439"/>
      <c r="H56" s="439"/>
    </row>
    <row r="57" spans="2:22">
      <c r="B57" s="439"/>
      <c r="C57" s="439"/>
      <c r="D57" s="439"/>
      <c r="E57" s="439"/>
      <c r="F57" s="439"/>
      <c r="G57" s="439"/>
      <c r="H57" s="439"/>
    </row>
    <row r="58" spans="2:22">
      <c r="B58" s="439"/>
      <c r="C58" s="439"/>
      <c r="D58" s="439"/>
      <c r="E58" s="439"/>
      <c r="F58" s="439"/>
      <c r="G58" s="439"/>
      <c r="H58" s="439"/>
    </row>
    <row r="59" spans="2:22">
      <c r="B59" s="439"/>
      <c r="C59" s="439"/>
      <c r="D59" s="439"/>
      <c r="E59" s="439"/>
      <c r="F59" s="439"/>
      <c r="G59" s="439"/>
      <c r="H59" s="439"/>
    </row>
  </sheetData>
  <phoneticPr fontId="24"/>
  <conditionalFormatting sqref="E10:E17 H10:H17">
    <cfRule type="expression" dxfId="39" priority="20" stopIfTrue="1">
      <formula>AND(D10&lt;&gt;"",E10="")</formula>
    </cfRule>
  </conditionalFormatting>
  <conditionalFormatting sqref="E26:E27 H26:H27">
    <cfRule type="expression" dxfId="38" priority="24" stopIfTrue="1">
      <formula>AND(D26&lt;&gt;"",E26="")</formula>
    </cfRule>
  </conditionalFormatting>
  <conditionalFormatting sqref="E41:E42 H41:H42 E44:E45 H44:H45 E48:E50 H48:H50">
    <cfRule type="expression" dxfId="37" priority="22" stopIfTrue="1">
      <formula>AND(D41&lt;&gt;"",E41="")</formula>
    </cfRule>
  </conditionalFormatting>
  <conditionalFormatting sqref="F10:F17">
    <cfRule type="expression" dxfId="36" priority="21" stopIfTrue="1">
      <formula>AND(D10&lt;&gt;"",F10="")</formula>
    </cfRule>
  </conditionalFormatting>
  <conditionalFormatting sqref="F26:F27">
    <cfRule type="expression" dxfId="35" priority="25" stopIfTrue="1">
      <formula>AND(D26&lt;&gt;"",F26="")</formula>
    </cfRule>
  </conditionalFormatting>
  <conditionalFormatting sqref="F41:F42 F44:F45 F48:F50">
    <cfRule type="expression" dxfId="34" priority="23" stopIfTrue="1">
      <formula>AND(D41&lt;&gt;"",F41="")</formula>
    </cfRule>
  </conditionalFormatting>
  <conditionalFormatting sqref="V10:V11">
    <cfRule type="cellIs" dxfId="33" priority="15" stopIfTrue="1" operator="equal">
      <formula>"WRONG"</formula>
    </cfRule>
  </conditionalFormatting>
  <conditionalFormatting sqref="V13">
    <cfRule type="cellIs" dxfId="32" priority="16" stopIfTrue="1" operator="equal">
      <formula>"WRONG"</formula>
    </cfRule>
  </conditionalFormatting>
  <conditionalFormatting sqref="V14">
    <cfRule type="cellIs" dxfId="31" priority="18" stopIfTrue="1" operator="equal">
      <formula>"Wrong"</formula>
    </cfRule>
  </conditionalFormatting>
  <conditionalFormatting sqref="V24">
    <cfRule type="cellIs" dxfId="30" priority="13" stopIfTrue="1" operator="equal">
      <formula>"WRONG"</formula>
    </cfRule>
  </conditionalFormatting>
  <conditionalFormatting sqref="V27">
    <cfRule type="cellIs" dxfId="29" priority="12" stopIfTrue="1" operator="equal">
      <formula>"WRONG"</formula>
    </cfRule>
  </conditionalFormatting>
  <conditionalFormatting sqref="V28">
    <cfRule type="cellIs" dxfId="28" priority="14" stopIfTrue="1" operator="equal">
      <formula>"Wrong"</formula>
    </cfRule>
  </conditionalFormatting>
  <conditionalFormatting sqref="V38:V39">
    <cfRule type="cellIs" dxfId="27" priority="7" stopIfTrue="1" operator="equal">
      <formula>"WRONG"</formula>
    </cfRule>
  </conditionalFormatting>
  <conditionalFormatting sqref="V41">
    <cfRule type="cellIs" dxfId="26" priority="8" stopIfTrue="1" operator="equal">
      <formula>"WRONG"</formula>
    </cfRule>
  </conditionalFormatting>
  <conditionalFormatting sqref="V42">
    <cfRule type="cellIs" dxfId="25" priority="10" stopIfTrue="1" operator="equal">
      <formula>"Wrong"</formula>
    </cfRule>
  </conditionalFormatting>
  <conditionalFormatting sqref="V44">
    <cfRule type="cellIs" dxfId="24" priority="4" stopIfTrue="1" operator="equal">
      <formula>"WRONG"</formula>
    </cfRule>
  </conditionalFormatting>
  <conditionalFormatting sqref="V46">
    <cfRule type="cellIs" dxfId="23" priority="5" stopIfTrue="1" operator="equal">
      <formula>"WRONG"</formula>
    </cfRule>
  </conditionalFormatting>
  <conditionalFormatting sqref="V47">
    <cfRule type="cellIs" dxfId="22" priority="6" stopIfTrue="1" operator="equal">
      <formula>"Wrong"</formula>
    </cfRule>
  </conditionalFormatting>
  <conditionalFormatting sqref="V49">
    <cfRule type="cellIs" dxfId="21" priority="1" stopIfTrue="1" operator="equal">
      <formula>"WRONG"</formula>
    </cfRule>
  </conditionalFormatting>
  <conditionalFormatting sqref="V51">
    <cfRule type="cellIs" dxfId="20" priority="2" stopIfTrue="1" operator="equal">
      <formula>"WRONG"</formula>
    </cfRule>
  </conditionalFormatting>
  <conditionalFormatting sqref="V52">
    <cfRule type="cellIs" dxfId="19" priority="3" stopIfTrue="1" operator="equal">
      <formula>"Wrong"</formula>
    </cfRule>
  </conditionalFormatting>
  <dataValidations count="1">
    <dataValidation type="whole" operator="greaterThan" allowBlank="1" showInputMessage="1" showErrorMessage="1" sqref="E48:F50 H26:H27 H48:H50 E26:F27 H41:H42 E41:F42 E44:F45 H44:H45 E10:F16 H10:H16" xr:uid="{00000000-0002-0000-0C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46"/>
  <sheetViews>
    <sheetView topLeftCell="A26" zoomScale="85" zoomScaleNormal="85" workbookViewId="0">
      <selection activeCell="H33" sqref="H33"/>
    </sheetView>
  </sheetViews>
  <sheetFormatPr defaultColWidth="9" defaultRowHeight="14.25"/>
  <cols>
    <col min="1" max="1" width="9" style="45"/>
    <col min="2" max="2" width="17" style="45" customWidth="1"/>
    <col min="3" max="3" width="10.85546875" style="45" bestFit="1" customWidth="1"/>
    <col min="4" max="4" width="7.5703125" style="45" customWidth="1"/>
    <col min="5" max="5" width="10" style="45" bestFit="1" customWidth="1"/>
    <col min="6" max="6" width="5.85546875" style="45" customWidth="1"/>
    <col min="7" max="8" width="9" style="45"/>
    <col min="9" max="9" width="18.42578125" style="45" customWidth="1"/>
    <col min="10" max="16384" width="9" style="45"/>
  </cols>
  <sheetData>
    <row r="1" spans="2:9" ht="23.25">
      <c r="B1" s="259" t="s">
        <v>9</v>
      </c>
      <c r="I1" s="46">
        <v>43482</v>
      </c>
    </row>
    <row r="7" spans="2:9" ht="18">
      <c r="B7" s="429" t="s">
        <v>8710</v>
      </c>
      <c r="E7" s="45" t="s">
        <v>8651</v>
      </c>
    </row>
    <row r="8" spans="2:9">
      <c r="E8" s="49">
        <v>1.27</v>
      </c>
    </row>
    <row r="9" spans="2:9" ht="15">
      <c r="C9" s="227" t="s">
        <v>8646</v>
      </c>
      <c r="D9" s="290" t="s">
        <v>8659</v>
      </c>
      <c r="E9" s="410"/>
    </row>
    <row r="10" spans="2:9">
      <c r="B10" s="45" t="s">
        <v>8711</v>
      </c>
      <c r="C10" s="247">
        <v>247.55850000000001</v>
      </c>
      <c r="D10" s="464">
        <f>ABS(C10-C11)</f>
        <v>1.5999999999991132E-2</v>
      </c>
      <c r="E10" s="463" t="str">
        <f>IF(D10&gt;E$8,"Wrong","OK")</f>
        <v>OK</v>
      </c>
    </row>
    <row r="11" spans="2:9">
      <c r="B11" s="45" t="s">
        <v>8712</v>
      </c>
      <c r="C11" s="247">
        <v>247.5745</v>
      </c>
      <c r="D11" s="462"/>
      <c r="E11" s="462"/>
    </row>
    <row r="12" spans="2:9">
      <c r="C12" s="247"/>
      <c r="D12" s="289"/>
      <c r="E12" s="289"/>
    </row>
    <row r="13" spans="2:9">
      <c r="B13" s="45" t="s">
        <v>8713</v>
      </c>
      <c r="C13" s="247">
        <v>245.44399999999999</v>
      </c>
      <c r="D13" s="464">
        <f>ABS(C13-C14)</f>
        <v>3.7399999999990996E-2</v>
      </c>
      <c r="E13" s="463" t="str">
        <f>IF(D13&gt;E$8,"Wrong","OK")</f>
        <v>OK</v>
      </c>
    </row>
    <row r="14" spans="2:9">
      <c r="B14" s="45" t="s">
        <v>8714</v>
      </c>
      <c r="C14" s="247">
        <v>245.4066</v>
      </c>
      <c r="D14" s="462"/>
      <c r="E14" s="462"/>
    </row>
    <row r="15" spans="2:9">
      <c r="C15" s="227"/>
      <c r="D15" s="289"/>
      <c r="E15" s="289"/>
    </row>
    <row r="16" spans="2:9">
      <c r="B16" s="45" t="str">
        <f>"J1313_R1PF"&amp;A16&amp;"IP"</f>
        <v>J1313_R1PFIP</v>
      </c>
      <c r="C16" s="247">
        <v>173.81899999999999</v>
      </c>
      <c r="D16" s="464">
        <f>ABS(C16-C17)</f>
        <v>0.42619999999999436</v>
      </c>
      <c r="E16" s="463" t="str">
        <f>IF(D16&gt;E$8,"Wrong","OK")</f>
        <v>OK</v>
      </c>
    </row>
    <row r="17" spans="2:5">
      <c r="B17" s="45" t="str">
        <f>"J1313_R1PF"&amp;A17&amp;"IM"</f>
        <v>J1313_R1PFIM</v>
      </c>
      <c r="C17" s="247">
        <v>173.39279999999999</v>
      </c>
      <c r="D17" s="462"/>
      <c r="E17" s="462"/>
    </row>
    <row r="18" spans="2:5">
      <c r="C18" s="247"/>
      <c r="D18" s="289"/>
      <c r="E18" s="289"/>
    </row>
    <row r="19" spans="2:5">
      <c r="B19" s="45" t="str">
        <f>"J1313_R1PF"&amp;A19&amp;"VP"</f>
        <v>J1313_R1PFVP</v>
      </c>
      <c r="C19" s="247">
        <v>178.6703</v>
      </c>
      <c r="D19" s="464">
        <f>ABS(C19-C20)</f>
        <v>0.41749999999998977</v>
      </c>
      <c r="E19" s="463" t="str">
        <f>IF(D19&gt;E$8,"Wrong","OK")</f>
        <v>OK</v>
      </c>
    </row>
    <row r="20" spans="2:5">
      <c r="B20" s="45" t="str">
        <f>"J1313_R1PF"&amp;A20&amp;"VM"</f>
        <v>J1313_R1PFVM</v>
      </c>
      <c r="C20" s="247">
        <v>178.25280000000001</v>
      </c>
      <c r="D20" s="462"/>
      <c r="E20" s="462"/>
    </row>
    <row r="22" spans="2:5" ht="15">
      <c r="C22" s="227" t="s">
        <v>8647</v>
      </c>
      <c r="D22" s="290" t="s">
        <v>8659</v>
      </c>
      <c r="E22" s="410"/>
    </row>
    <row r="23" spans="2:5">
      <c r="B23" s="45" t="str">
        <f>"J1413"&amp;RIGHT(B10,8)</f>
        <v>J1413_R1PF1IP</v>
      </c>
      <c r="C23" s="247">
        <v>163.53700000000001</v>
      </c>
      <c r="D23" s="464">
        <f>ABS(C23-C24)</f>
        <v>0.10470000000000823</v>
      </c>
      <c r="E23" s="463" t="str">
        <f>IF(D23&gt;E$8,"Wrong","OK")</f>
        <v>OK</v>
      </c>
    </row>
    <row r="24" spans="2:5">
      <c r="B24" s="45" t="str">
        <f>"J1413"&amp;RIGHT(B11,8)</f>
        <v>J1413_R1PF1IM</v>
      </c>
      <c r="C24" s="247">
        <v>163.4323</v>
      </c>
      <c r="D24" s="462"/>
      <c r="E24" s="462"/>
    </row>
    <row r="25" spans="2:5">
      <c r="C25" s="247"/>
      <c r="D25" s="289"/>
      <c r="E25" s="289"/>
    </row>
    <row r="26" spans="2:5">
      <c r="B26" s="45" t="str">
        <f>"J1413"&amp;RIGHT(B13,8)</f>
        <v>J1413_R1PF1VP</v>
      </c>
      <c r="C26" s="247">
        <v>163.42449999999999</v>
      </c>
      <c r="D26" s="464">
        <f>ABS(C26-C27)</f>
        <v>1.7400000000009186E-2</v>
      </c>
      <c r="E26" s="463" t="str">
        <f>IF(D26&gt;E$8,"Wrong","OK")</f>
        <v>OK</v>
      </c>
    </row>
    <row r="27" spans="2:5">
      <c r="B27" s="45" t="str">
        <f>"J1413"&amp;RIGHT(B14,8)</f>
        <v>J1413_R1PF1VM</v>
      </c>
      <c r="C27" s="247">
        <v>163.4419</v>
      </c>
      <c r="D27" s="462"/>
      <c r="E27" s="462"/>
    </row>
    <row r="28" spans="2:5">
      <c r="C28" s="227"/>
      <c r="D28" s="289"/>
      <c r="E28" s="289"/>
    </row>
    <row r="29" spans="2:5">
      <c r="B29" s="45" t="str">
        <f>"J1413"&amp;RIGHT(B16,8)</f>
        <v>J14133_R1PFIP</v>
      </c>
      <c r="C29" s="247">
        <v>217.29150000000001</v>
      </c>
      <c r="D29" s="464">
        <f>ABS(C29-C30)</f>
        <v>8.3199999999976626E-2</v>
      </c>
      <c r="E29" s="463" t="str">
        <f>IF(D29&gt;E$8,"Wrong","OK")</f>
        <v>OK</v>
      </c>
    </row>
    <row r="30" spans="2:5">
      <c r="B30" s="45" t="str">
        <f>"J1413"&amp;RIGHT(B17,8)</f>
        <v>J14133_R1PFIM</v>
      </c>
      <c r="C30" s="247">
        <v>217.37469999999999</v>
      </c>
      <c r="D30" s="462"/>
      <c r="E30" s="462"/>
    </row>
    <row r="31" spans="2:5">
      <c r="C31" s="247"/>
      <c r="D31" s="289"/>
      <c r="E31" s="289"/>
    </row>
    <row r="32" spans="2:5">
      <c r="B32" s="45" t="str">
        <f>"J1413"&amp;RIGHT(B19,8)</f>
        <v>J14133_R1PFVP</v>
      </c>
      <c r="C32" s="247">
        <v>217.37809999999999</v>
      </c>
      <c r="D32" s="464">
        <f>ABS(C32-C33)</f>
        <v>8.7400000000002365E-2</v>
      </c>
      <c r="E32" s="463" t="str">
        <f>IF(D32&gt;E$8,"Wrong","OK")</f>
        <v>OK</v>
      </c>
    </row>
    <row r="33" spans="2:5">
      <c r="B33" s="45" t="str">
        <f>"J1413"&amp;RIGHT(B20,8)</f>
        <v>J14133_R1PFVM</v>
      </c>
      <c r="C33" s="247">
        <v>217.46549999999999</v>
      </c>
      <c r="D33" s="462"/>
      <c r="E33" s="462"/>
    </row>
    <row r="35" spans="2:5" ht="15">
      <c r="C35" s="227" t="s">
        <v>8648</v>
      </c>
      <c r="D35" s="290" t="s">
        <v>8659</v>
      </c>
      <c r="E35" s="410"/>
    </row>
    <row r="36" spans="2:5">
      <c r="B36" s="45" t="str">
        <f>"J1313_R2"&amp;RIGHT(B23,5)</f>
        <v>J1313_R2PF1IP</v>
      </c>
      <c r="C36" s="247">
        <v>105.411</v>
      </c>
      <c r="D36" s="464">
        <f>ABS(C36-C37)</f>
        <v>0.53140000000000498</v>
      </c>
      <c r="E36" s="463" t="str">
        <f>IF(D36&gt;E$8,"Wrong","OK")</f>
        <v>OK</v>
      </c>
    </row>
    <row r="37" spans="2:5">
      <c r="B37" s="45" t="str">
        <f>"J1313_R2"&amp;RIGHT(B24,5)</f>
        <v>J1313_R2PF1IM</v>
      </c>
      <c r="C37" s="247">
        <v>105.94240000000001</v>
      </c>
      <c r="D37" s="462"/>
      <c r="E37" s="462"/>
    </row>
    <row r="38" spans="2:5">
      <c r="C38" s="247"/>
      <c r="D38" s="289"/>
      <c r="E38" s="289"/>
    </row>
    <row r="39" spans="2:5">
      <c r="B39" s="45" t="str">
        <f>"J1313_R2"&amp;RIGHT(B26,5)</f>
        <v>J1313_R2PF1VP</v>
      </c>
      <c r="C39" s="247">
        <v>111.1759</v>
      </c>
      <c r="D39" s="464">
        <f>ABS(C39-C40)</f>
        <v>0.26350000000000762</v>
      </c>
      <c r="E39" s="463" t="str">
        <f>IF(D39&gt;E$8,"Wrong","OK")</f>
        <v>OK</v>
      </c>
    </row>
    <row r="40" spans="2:5">
      <c r="B40" s="45" t="str">
        <f>"J1313_R2"&amp;RIGHT(B27,5)</f>
        <v>J1313_R2PF1VM</v>
      </c>
      <c r="C40" s="247">
        <v>111.43940000000001</v>
      </c>
      <c r="D40" s="462"/>
      <c r="E40" s="462"/>
    </row>
    <row r="41" spans="2:5">
      <c r="C41" s="227"/>
      <c r="D41" s="289"/>
      <c r="E41" s="289"/>
    </row>
    <row r="42" spans="2:5">
      <c r="B42" s="45" t="str">
        <f>"J1313_R2"&amp;RIGHT(B29,5)</f>
        <v>J1313_R21PFIP</v>
      </c>
      <c r="C42" s="247">
        <v>69.941400000000002</v>
      </c>
      <c r="D42" s="464">
        <f>ABS(C42-C43)</f>
        <v>0.5438000000000045</v>
      </c>
      <c r="E42" s="463" t="str">
        <f>IF(D42&gt;E$8,"Wrong","OK")</f>
        <v>OK</v>
      </c>
    </row>
    <row r="43" spans="2:5">
      <c r="B43" s="45" t="str">
        <f>"J1313_R2"&amp;RIGHT(B30,5)</f>
        <v>J1313_R21PFIM</v>
      </c>
      <c r="C43" s="247">
        <v>69.397599999999997</v>
      </c>
      <c r="D43" s="462"/>
      <c r="E43" s="462"/>
    </row>
    <row r="44" spans="2:5">
      <c r="C44" s="247"/>
      <c r="D44" s="289"/>
      <c r="E44" s="289"/>
    </row>
    <row r="45" spans="2:5">
      <c r="B45" s="45" t="str">
        <f>"J1313_R2"&amp;RIGHT(B32,5)</f>
        <v>J1313_R21PFVP</v>
      </c>
      <c r="C45" s="247">
        <v>72.232799999999997</v>
      </c>
      <c r="D45" s="464">
        <f>ABS(C45-C46)</f>
        <v>0.27049999999999841</v>
      </c>
      <c r="E45" s="463" t="str">
        <f>IF(D45&gt;E$8,"Wrong","OK")</f>
        <v>OK</v>
      </c>
    </row>
    <row r="46" spans="2:5">
      <c r="B46" s="45" t="str">
        <f>"J1313_R2"&amp;RIGHT(B33,5)</f>
        <v>J1313_R21PFVM</v>
      </c>
      <c r="C46" s="247">
        <v>72.503299999999996</v>
      </c>
      <c r="D46" s="462"/>
      <c r="E46" s="462"/>
    </row>
  </sheetData>
  <phoneticPr fontId="47"/>
  <conditionalFormatting sqref="E8">
    <cfRule type="cellIs" dxfId="18" priority="12" stopIfTrue="1" operator="equal">
      <formula>"WRONG"</formula>
    </cfRule>
  </conditionalFormatting>
  <conditionalFormatting sqref="E10">
    <cfRule type="cellIs" dxfId="17" priority="13" stopIfTrue="1" operator="equal">
      <formula>"Wrong"</formula>
    </cfRule>
  </conditionalFormatting>
  <conditionalFormatting sqref="E13">
    <cfRule type="cellIs" dxfId="16" priority="11" stopIfTrue="1" operator="equal">
      <formula>"Wrong"</formula>
    </cfRule>
  </conditionalFormatting>
  <conditionalFormatting sqref="E16">
    <cfRule type="cellIs" dxfId="15" priority="10" stopIfTrue="1" operator="equal">
      <formula>"Wrong"</formula>
    </cfRule>
  </conditionalFormatting>
  <conditionalFormatting sqref="E19">
    <cfRule type="cellIs" dxfId="14" priority="9" stopIfTrue="1" operator="equal">
      <formula>"Wrong"</formula>
    </cfRule>
  </conditionalFormatting>
  <conditionalFormatting sqref="E23">
    <cfRule type="cellIs" dxfId="13" priority="8" stopIfTrue="1" operator="equal">
      <formula>"Wrong"</formula>
    </cfRule>
  </conditionalFormatting>
  <conditionalFormatting sqref="E26">
    <cfRule type="cellIs" dxfId="12" priority="7" stopIfTrue="1" operator="equal">
      <formula>"Wrong"</formula>
    </cfRule>
  </conditionalFormatting>
  <conditionalFormatting sqref="E29">
    <cfRule type="cellIs" dxfId="11" priority="6" stopIfTrue="1" operator="equal">
      <formula>"Wrong"</formula>
    </cfRule>
  </conditionalFormatting>
  <conditionalFormatting sqref="E32">
    <cfRule type="cellIs" dxfId="10" priority="5" stopIfTrue="1" operator="equal">
      <formula>"Wrong"</formula>
    </cfRule>
  </conditionalFormatting>
  <conditionalFormatting sqref="E36">
    <cfRule type="cellIs" dxfId="9" priority="4" stopIfTrue="1" operator="equal">
      <formula>"Wrong"</formula>
    </cfRule>
  </conditionalFormatting>
  <conditionalFormatting sqref="E39">
    <cfRule type="cellIs" dxfId="8" priority="3" stopIfTrue="1" operator="equal">
      <formula>"Wrong"</formula>
    </cfRule>
  </conditionalFormatting>
  <conditionalFormatting sqref="E42">
    <cfRule type="cellIs" dxfId="7" priority="2" stopIfTrue="1" operator="equal">
      <formula>"Wrong"</formula>
    </cfRule>
  </conditionalFormatting>
  <conditionalFormatting sqref="E45">
    <cfRule type="cellIs" dxfId="6" priority="1" stopIfTrue="1" operator="equal">
      <formula>"Wrong"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J17"/>
  <sheetViews>
    <sheetView zoomScale="85" zoomScaleNormal="85" workbookViewId="0">
      <selection activeCell="B35" sqref="B35"/>
    </sheetView>
  </sheetViews>
  <sheetFormatPr defaultColWidth="9" defaultRowHeight="15"/>
  <cols>
    <col min="1" max="1" width="9" style="7"/>
    <col min="2" max="2" width="27.85546875" style="7" customWidth="1"/>
    <col min="3" max="3" width="6" style="7" bestFit="1" customWidth="1"/>
    <col min="4" max="4" width="3.5703125" style="7" bestFit="1" customWidth="1"/>
    <col min="5" max="5" width="44" style="7" customWidth="1"/>
    <col min="6" max="6" width="29.42578125" style="7" customWidth="1"/>
    <col min="7" max="7" width="44" style="7" customWidth="1"/>
    <col min="8" max="8" width="30" style="7" bestFit="1" customWidth="1"/>
    <col min="9" max="9" width="44" style="7" customWidth="1"/>
    <col min="10" max="10" width="30" style="7" bestFit="1" customWidth="1"/>
    <col min="11" max="16384" width="9" style="7"/>
  </cols>
  <sheetData>
    <row r="1" spans="1:10" ht="23.25">
      <c r="A1" s="259" t="s">
        <v>9</v>
      </c>
      <c r="B1" s="74"/>
      <c r="D1" s="75"/>
      <c r="E1" s="75"/>
      <c r="F1" s="46">
        <v>43475</v>
      </c>
      <c r="G1" s="75"/>
      <c r="H1" s="76">
        <v>0</v>
      </c>
      <c r="I1" s="75"/>
    </row>
    <row r="2" spans="1:10" ht="26.25">
      <c r="A2" s="73" t="s">
        <v>8715</v>
      </c>
      <c r="B2" s="74"/>
      <c r="D2" s="75"/>
      <c r="E2" s="75"/>
      <c r="F2" s="74"/>
      <c r="G2" s="75"/>
      <c r="H2" s="77"/>
      <c r="I2" s="75"/>
    </row>
    <row r="3" spans="1:10">
      <c r="A3" s="74"/>
      <c r="B3" s="74"/>
      <c r="D3" s="75"/>
      <c r="E3" s="75"/>
      <c r="F3" s="74"/>
      <c r="G3" s="75"/>
      <c r="H3" s="77"/>
      <c r="I3" s="75"/>
    </row>
    <row r="4" spans="1:10">
      <c r="B4" s="74"/>
      <c r="C4" s="75"/>
      <c r="D4" s="75"/>
      <c r="E4" s="278" t="s">
        <v>8716</v>
      </c>
      <c r="F4" s="279"/>
      <c r="G4" s="278" t="s">
        <v>8717</v>
      </c>
      <c r="H4" s="279"/>
      <c r="I4" s="278" t="s">
        <v>8718</v>
      </c>
      <c r="J4" s="279"/>
    </row>
    <row r="5" spans="1:10">
      <c r="B5" s="280"/>
      <c r="C5" s="281" t="s">
        <v>8719</v>
      </c>
      <c r="D5" s="282" t="s">
        <v>8720</v>
      </c>
      <c r="E5" s="280" t="s">
        <v>8721</v>
      </c>
      <c r="F5" s="283" t="s">
        <v>8722</v>
      </c>
      <c r="G5" s="280" t="s">
        <v>8721</v>
      </c>
      <c r="H5" s="283" t="s">
        <v>8722</v>
      </c>
      <c r="I5" s="280" t="s">
        <v>8721</v>
      </c>
      <c r="J5" s="283" t="s">
        <v>8722</v>
      </c>
    </row>
    <row r="6" spans="1:10" ht="45">
      <c r="B6" s="280" t="s">
        <v>8723</v>
      </c>
      <c r="C6" s="281">
        <v>11</v>
      </c>
      <c r="D6" s="281"/>
      <c r="E6" s="283" t="s">
        <v>8724</v>
      </c>
      <c r="F6" s="283" t="s">
        <v>8725</v>
      </c>
      <c r="G6" s="283" t="s">
        <v>8726</v>
      </c>
      <c r="H6" s="283" t="s">
        <v>8725</v>
      </c>
      <c r="I6" s="283" t="s">
        <v>8727</v>
      </c>
      <c r="J6" s="283" t="s">
        <v>8725</v>
      </c>
    </row>
    <row r="7" spans="1:10">
      <c r="B7" s="280" t="s">
        <v>8728</v>
      </c>
      <c r="C7" s="281">
        <v>4</v>
      </c>
      <c r="D7" s="281"/>
      <c r="E7" s="280" t="s">
        <v>8729</v>
      </c>
      <c r="F7" s="283" t="s">
        <v>8730</v>
      </c>
      <c r="G7" s="280" t="s">
        <v>8731</v>
      </c>
      <c r="H7" s="283" t="s">
        <v>8730</v>
      </c>
      <c r="I7" s="280" t="s">
        <v>8732</v>
      </c>
      <c r="J7" s="283" t="s">
        <v>8730</v>
      </c>
    </row>
    <row r="8" spans="1:10">
      <c r="B8" s="280" t="s">
        <v>8733</v>
      </c>
      <c r="C8" s="284">
        <v>1</v>
      </c>
      <c r="D8" s="284"/>
      <c r="E8" s="338" t="s">
        <v>8734</v>
      </c>
      <c r="F8" s="283" t="s">
        <v>8735</v>
      </c>
      <c r="G8" s="338" t="s">
        <v>8736</v>
      </c>
      <c r="H8" s="283" t="s">
        <v>8735</v>
      </c>
      <c r="I8" s="338" t="s">
        <v>8737</v>
      </c>
      <c r="J8" s="283" t="s">
        <v>8735</v>
      </c>
    </row>
    <row r="9" spans="1:10">
      <c r="B9" s="280" t="s">
        <v>8738</v>
      </c>
      <c r="C9" s="284"/>
      <c r="D9" s="284">
        <v>4</v>
      </c>
      <c r="E9" s="280" t="s">
        <v>8739</v>
      </c>
      <c r="F9" s="283" t="s">
        <v>8740</v>
      </c>
      <c r="G9" s="280" t="s">
        <v>8741</v>
      </c>
      <c r="H9" s="283" t="s">
        <v>8740</v>
      </c>
      <c r="I9" s="280" t="s">
        <v>8742</v>
      </c>
      <c r="J9" s="283" t="s">
        <v>8740</v>
      </c>
    </row>
    <row r="10" spans="1:10">
      <c r="B10" s="280" t="s">
        <v>8743</v>
      </c>
      <c r="C10" s="284"/>
      <c r="D10" s="284">
        <v>4</v>
      </c>
      <c r="E10" s="280" t="s">
        <v>8744</v>
      </c>
      <c r="F10" s="283" t="s">
        <v>8745</v>
      </c>
      <c r="G10" s="280" t="s">
        <v>8746</v>
      </c>
      <c r="H10" s="283" t="s">
        <v>8745</v>
      </c>
      <c r="I10" s="280" t="s">
        <v>8747</v>
      </c>
      <c r="J10" s="283" t="s">
        <v>8745</v>
      </c>
    </row>
    <row r="11" spans="1:10">
      <c r="B11" s="280" t="s">
        <v>8748</v>
      </c>
      <c r="C11" s="281"/>
      <c r="D11" s="281">
        <v>1</v>
      </c>
      <c r="E11" s="338" t="s">
        <v>8749</v>
      </c>
      <c r="F11" s="283" t="s">
        <v>8750</v>
      </c>
      <c r="G11" s="338" t="s">
        <v>8751</v>
      </c>
      <c r="H11" s="283" t="s">
        <v>8750</v>
      </c>
      <c r="I11" s="338" t="s">
        <v>8752</v>
      </c>
      <c r="J11" s="283" t="s">
        <v>8750</v>
      </c>
    </row>
    <row r="12" spans="1:10">
      <c r="B12" s="280" t="s">
        <v>8753</v>
      </c>
      <c r="C12" s="284"/>
      <c r="D12" s="284">
        <v>1</v>
      </c>
      <c r="E12" s="338" t="s">
        <v>8754</v>
      </c>
      <c r="F12" s="283" t="s">
        <v>8750</v>
      </c>
      <c r="G12" s="338" t="s">
        <v>8755</v>
      </c>
      <c r="H12" s="283" t="s">
        <v>8750</v>
      </c>
      <c r="I12" s="338" t="s">
        <v>8756</v>
      </c>
      <c r="J12" s="283" t="s">
        <v>8750</v>
      </c>
    </row>
    <row r="13" spans="1:10">
      <c r="B13" s="280" t="s">
        <v>8757</v>
      </c>
      <c r="C13" s="284"/>
      <c r="D13" s="284">
        <v>1</v>
      </c>
      <c r="E13" s="338" t="s">
        <v>8758</v>
      </c>
      <c r="F13" s="283" t="s">
        <v>8740</v>
      </c>
      <c r="G13" s="338" t="s">
        <v>8759</v>
      </c>
      <c r="H13" s="283" t="s">
        <v>8740</v>
      </c>
      <c r="I13" s="338" t="s">
        <v>8760</v>
      </c>
      <c r="J13" s="283" t="s">
        <v>8740</v>
      </c>
    </row>
    <row r="14" spans="1:10">
      <c r="B14" s="280" t="s">
        <v>8761</v>
      </c>
      <c r="C14" s="284"/>
      <c r="D14" s="284">
        <v>1</v>
      </c>
      <c r="E14" s="338" t="s">
        <v>8762</v>
      </c>
      <c r="F14" s="283" t="s">
        <v>8745</v>
      </c>
      <c r="G14" s="338" t="s">
        <v>8763</v>
      </c>
      <c r="H14" s="283" t="s">
        <v>8745</v>
      </c>
      <c r="I14" s="338" t="s">
        <v>8764</v>
      </c>
      <c r="J14" s="283" t="s">
        <v>8745</v>
      </c>
    </row>
    <row r="15" spans="1:10">
      <c r="B15" s="280" t="s">
        <v>8765</v>
      </c>
      <c r="C15" s="284"/>
      <c r="D15" s="284">
        <v>1</v>
      </c>
      <c r="E15" s="338" t="s">
        <v>8766</v>
      </c>
      <c r="F15" s="283" t="s">
        <v>8745</v>
      </c>
      <c r="G15" s="338" t="s">
        <v>8767</v>
      </c>
      <c r="H15" s="283" t="s">
        <v>8745</v>
      </c>
      <c r="I15" s="338" t="s">
        <v>8768</v>
      </c>
      <c r="J15" s="283" t="s">
        <v>8745</v>
      </c>
    </row>
    <row r="16" spans="1:10">
      <c r="B16" s="280" t="s">
        <v>8769</v>
      </c>
      <c r="C16" s="284"/>
      <c r="D16" s="284">
        <v>1</v>
      </c>
      <c r="E16" s="338" t="s">
        <v>8770</v>
      </c>
      <c r="F16" s="283" t="s">
        <v>8771</v>
      </c>
      <c r="G16" s="338" t="s">
        <v>8772</v>
      </c>
      <c r="H16" s="283" t="s">
        <v>8771</v>
      </c>
      <c r="I16" s="338" t="s">
        <v>8773</v>
      </c>
      <c r="J16" s="283" t="s">
        <v>8771</v>
      </c>
    </row>
    <row r="17" spans="7:7">
      <c r="G17" s="440" t="s">
        <v>8774</v>
      </c>
    </row>
  </sheetData>
  <phoneticPr fontId="13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N14"/>
  <sheetViews>
    <sheetView zoomScale="85" zoomScaleNormal="85" workbookViewId="0">
      <selection activeCell="M24" sqref="M24"/>
    </sheetView>
  </sheetViews>
  <sheetFormatPr defaultRowHeight="15"/>
  <cols>
    <col min="3" max="3" width="15" bestFit="1" customWidth="1"/>
    <col min="6" max="6" width="2.42578125" customWidth="1"/>
    <col min="7" max="7" width="12.7109375" customWidth="1"/>
    <col min="8" max="8" width="10.42578125" customWidth="1"/>
    <col min="12" max="12" width="12.42578125" customWidth="1"/>
    <col min="13" max="13" width="10.42578125" customWidth="1"/>
    <col min="14" max="14" width="15.85546875" customWidth="1"/>
  </cols>
  <sheetData>
    <row r="1" spans="2:14" s="45" customFormat="1" ht="23.25">
      <c r="B1" s="259" t="s">
        <v>9</v>
      </c>
      <c r="N1" s="46">
        <v>43482</v>
      </c>
    </row>
    <row r="9" spans="2:14" s="45" customFormat="1" ht="14.25">
      <c r="G9" s="261" t="s">
        <v>8775</v>
      </c>
      <c r="H9" s="258"/>
      <c r="J9" s="260"/>
      <c r="L9" s="244" t="s">
        <v>8776</v>
      </c>
      <c r="M9" s="258"/>
    </row>
    <row r="10" spans="2:14" s="45" customFormat="1" ht="14.25">
      <c r="G10" s="244" t="s">
        <v>8777</v>
      </c>
      <c r="H10" s="309" t="s">
        <v>8659</v>
      </c>
      <c r="J10" s="244" t="s">
        <v>8777</v>
      </c>
      <c r="K10" s="244" t="s">
        <v>8778</v>
      </c>
      <c r="L10" s="248" t="s">
        <v>8645</v>
      </c>
      <c r="M10" s="309" t="s">
        <v>8659</v>
      </c>
    </row>
    <row r="11" spans="2:14" s="45" customFormat="1">
      <c r="B11" s="8" t="s">
        <v>8779</v>
      </c>
      <c r="C11" s="227" t="s">
        <v>8780</v>
      </c>
      <c r="D11" s="232">
        <v>5.0799999999999998E-2</v>
      </c>
      <c r="E11" s="201">
        <v>100</v>
      </c>
      <c r="G11" s="247">
        <v>150.89609999999999</v>
      </c>
      <c r="H11" s="293">
        <f>ABS(G12-G11)</f>
        <v>0</v>
      </c>
      <c r="J11" s="247">
        <v>150.89609999999999</v>
      </c>
      <c r="K11" s="247">
        <v>265.2276</v>
      </c>
      <c r="L11" s="247">
        <f>+J11+K11</f>
        <v>416.12369999999999</v>
      </c>
      <c r="M11" s="293">
        <f>ABS(L12-L11)</f>
        <v>0</v>
      </c>
    </row>
    <row r="12" spans="2:14" s="45" customFormat="1">
      <c r="B12" s="8" t="s">
        <v>8781</v>
      </c>
      <c r="C12" s="227" t="s">
        <v>8782</v>
      </c>
      <c r="D12" s="232">
        <v>5.0799999999999998E-2</v>
      </c>
      <c r="E12" s="201">
        <v>100</v>
      </c>
      <c r="G12" s="247">
        <v>150.89609999999999</v>
      </c>
      <c r="H12" s="294"/>
      <c r="J12" s="247">
        <v>150.89609999999999</v>
      </c>
      <c r="K12" s="247">
        <v>265.2276</v>
      </c>
      <c r="L12" s="247">
        <f>+J12+K12</f>
        <v>416.12369999999999</v>
      </c>
      <c r="M12" s="294"/>
    </row>
    <row r="13" spans="2:14" s="45" customFormat="1">
      <c r="B13" s="8" t="s">
        <v>8783</v>
      </c>
      <c r="C13" s="227" t="s">
        <v>8784</v>
      </c>
      <c r="D13" s="232">
        <v>5.0799999999999998E-2</v>
      </c>
      <c r="E13" s="201">
        <v>100</v>
      </c>
      <c r="G13" s="247">
        <v>119.69840000000001</v>
      </c>
      <c r="H13" s="293">
        <f>ABS(G14-G13)</f>
        <v>0</v>
      </c>
      <c r="J13" s="247">
        <v>119.69840000000001</v>
      </c>
      <c r="K13" s="247">
        <v>265.2276</v>
      </c>
      <c r="L13" s="247">
        <f>+J13+K13</f>
        <v>384.92599999999999</v>
      </c>
      <c r="M13" s="293">
        <f>ABS(L14-L13)</f>
        <v>0</v>
      </c>
    </row>
    <row r="14" spans="2:14" s="45" customFormat="1">
      <c r="B14" s="8" t="s">
        <v>8785</v>
      </c>
      <c r="C14" s="227" t="s">
        <v>8786</v>
      </c>
      <c r="D14" s="232">
        <v>5.0799999999999998E-2</v>
      </c>
      <c r="E14" s="201">
        <v>100</v>
      </c>
      <c r="G14" s="247">
        <v>119.69840000000001</v>
      </c>
      <c r="H14" s="294"/>
      <c r="J14" s="247">
        <v>119.69840000000001</v>
      </c>
      <c r="K14" s="247">
        <v>265.2276</v>
      </c>
      <c r="L14" s="247">
        <f>+J14+K14</f>
        <v>384.92599999999999</v>
      </c>
      <c r="M14" s="294"/>
    </row>
  </sheetData>
  <phoneticPr fontId="47"/>
  <conditionalFormatting sqref="D11:D14">
    <cfRule type="expression" dxfId="5" priority="9" stopIfTrue="1">
      <formula>AND(C11&lt;&gt;"",D11="")</formula>
    </cfRule>
  </conditionalFormatting>
  <conditionalFormatting sqref="E11:E14">
    <cfRule type="expression" dxfId="4" priority="10" stopIfTrue="1">
      <formula>AND(C11&lt;&gt;"",E11="")</formula>
    </cfRule>
  </conditionalFormatting>
  <conditionalFormatting sqref="H12">
    <cfRule type="expression" dxfId="3" priority="4">
      <formula>H12&gt;F$4</formula>
    </cfRule>
  </conditionalFormatting>
  <conditionalFormatting sqref="H14">
    <cfRule type="expression" dxfId="2" priority="3">
      <formula>H14&gt;F$4</formula>
    </cfRule>
  </conditionalFormatting>
  <conditionalFormatting sqref="M12">
    <cfRule type="expression" dxfId="1" priority="2">
      <formula>M12&gt;K$4</formula>
    </cfRule>
  </conditionalFormatting>
  <conditionalFormatting sqref="M14">
    <cfRule type="expression" dxfId="0" priority="1">
      <formula>M14&gt;K$4</formula>
    </cfRule>
  </conditionalFormatting>
  <dataValidations count="1">
    <dataValidation type="whole" operator="greaterThan" allowBlank="1" showInputMessage="1" showErrorMessage="1" sqref="D11:E14" xr:uid="{00000000-0002-0000-0E00-000000000000}">
      <formula1>0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8"/>
  <sheetViews>
    <sheetView topLeftCell="A7" workbookViewId="0">
      <selection activeCell="I31" sqref="I31"/>
    </sheetView>
  </sheetViews>
  <sheetFormatPr defaultRowHeight="15"/>
  <cols>
    <col min="2" max="2" width="7.28515625" bestFit="1" customWidth="1"/>
    <col min="3" max="3" width="15" customWidth="1"/>
    <col min="4" max="4" width="15.42578125" bestFit="1" customWidth="1"/>
    <col min="5" max="5" width="22.85546875" customWidth="1"/>
    <col min="7" max="7" width="2.7109375" customWidth="1"/>
    <col min="8" max="8" width="10.42578125" bestFit="1" customWidth="1"/>
    <col min="9" max="10" width="10.42578125" customWidth="1"/>
  </cols>
  <sheetData>
    <row r="1" spans="1:10" ht="23.25">
      <c r="A1" s="446" t="s">
        <v>9</v>
      </c>
    </row>
    <row r="2" spans="1:10">
      <c r="A2" s="445" t="s">
        <v>8787</v>
      </c>
    </row>
    <row r="10" spans="1:10" ht="25.5">
      <c r="C10" s="444" t="s">
        <v>8788</v>
      </c>
      <c r="D10" s="444" t="s">
        <v>8789</v>
      </c>
      <c r="E10" s="444" t="s">
        <v>8790</v>
      </c>
      <c r="F10" s="444" t="s">
        <v>8791</v>
      </c>
      <c r="H10" s="466" t="s">
        <v>8792</v>
      </c>
      <c r="I10" s="467"/>
      <c r="J10" s="468"/>
    </row>
    <row r="11" spans="1:10">
      <c r="C11" s="444"/>
      <c r="D11" s="444"/>
      <c r="E11" s="444"/>
      <c r="F11" s="444"/>
      <c r="H11" s="444" t="s">
        <v>8793</v>
      </c>
      <c r="I11" s="444" t="s">
        <v>8647</v>
      </c>
      <c r="J11" s="444" t="s">
        <v>8648</v>
      </c>
    </row>
    <row r="12" spans="1:10">
      <c r="B12" s="8" t="s">
        <v>8794</v>
      </c>
      <c r="C12" s="442" t="s">
        <v>8795</v>
      </c>
      <c r="D12" s="442" t="s">
        <v>8795</v>
      </c>
      <c r="E12" s="442" t="s">
        <v>8795</v>
      </c>
      <c r="F12" s="442" t="s">
        <v>8795</v>
      </c>
      <c r="H12" s="442"/>
      <c r="I12" s="442"/>
      <c r="J12" s="442"/>
    </row>
    <row r="13" spans="1:10">
      <c r="B13" s="8" t="s">
        <v>8796</v>
      </c>
      <c r="C13" s="442" t="s">
        <v>8795</v>
      </c>
      <c r="D13" s="442" t="s">
        <v>8795</v>
      </c>
      <c r="E13" s="442" t="s">
        <v>8795</v>
      </c>
      <c r="F13" s="442" t="s">
        <v>8795</v>
      </c>
      <c r="H13" s="442"/>
      <c r="I13" s="442"/>
      <c r="J13" s="442"/>
    </row>
    <row r="14" spans="1:10">
      <c r="B14" s="8" t="s">
        <v>8797</v>
      </c>
      <c r="C14" s="442" t="s">
        <v>8795</v>
      </c>
      <c r="D14" s="442" t="s">
        <v>8795</v>
      </c>
      <c r="E14" s="442" t="s">
        <v>8795</v>
      </c>
      <c r="F14" s="442" t="s">
        <v>8795</v>
      </c>
      <c r="H14" s="442"/>
      <c r="I14" s="442"/>
      <c r="J14" s="442"/>
    </row>
    <row r="15" spans="1:10">
      <c r="B15" s="8" t="s">
        <v>8798</v>
      </c>
      <c r="C15" s="442" t="s">
        <v>8795</v>
      </c>
      <c r="D15" s="442" t="s">
        <v>8795</v>
      </c>
      <c r="E15" s="442" t="s">
        <v>8795</v>
      </c>
      <c r="F15" s="442" t="s">
        <v>8795</v>
      </c>
      <c r="H15" s="442"/>
      <c r="I15" s="442"/>
      <c r="J15" s="442"/>
    </row>
    <row r="16" spans="1:10">
      <c r="B16" s="8" t="s">
        <v>8799</v>
      </c>
      <c r="C16" s="442" t="s">
        <v>8795</v>
      </c>
      <c r="D16" s="442" t="s">
        <v>8795</v>
      </c>
      <c r="E16" s="442" t="s">
        <v>8795</v>
      </c>
      <c r="F16" s="442" t="s">
        <v>8795</v>
      </c>
      <c r="H16" s="442"/>
      <c r="I16" s="442"/>
      <c r="J16" s="442"/>
    </row>
    <row r="17" spans="2:10">
      <c r="B17" s="8" t="s">
        <v>8800</v>
      </c>
      <c r="C17" s="442" t="s">
        <v>8795</v>
      </c>
      <c r="D17" s="442" t="s">
        <v>8795</v>
      </c>
      <c r="E17" s="442" t="s">
        <v>8795</v>
      </c>
      <c r="F17" s="442" t="s">
        <v>8795</v>
      </c>
      <c r="H17" s="442"/>
      <c r="I17" s="442"/>
      <c r="J17" s="442"/>
    </row>
    <row r="18" spans="2:10">
      <c r="B18" s="8" t="s">
        <v>8801</v>
      </c>
      <c r="C18" s="442" t="s">
        <v>8795</v>
      </c>
      <c r="D18" s="442" t="s">
        <v>8795</v>
      </c>
      <c r="E18" s="442" t="s">
        <v>8795</v>
      </c>
      <c r="F18" s="442" t="s">
        <v>8795</v>
      </c>
      <c r="H18" s="442"/>
      <c r="I18" s="442"/>
      <c r="J18" s="442"/>
    </row>
    <row r="19" spans="2:10">
      <c r="B19" s="425" t="s">
        <v>8802</v>
      </c>
      <c r="C19" s="465" t="s">
        <v>8803</v>
      </c>
      <c r="D19" s="465" t="s">
        <v>8804</v>
      </c>
      <c r="E19" s="442" t="s">
        <v>8805</v>
      </c>
      <c r="F19" s="465" t="s">
        <v>8806</v>
      </c>
      <c r="H19" s="465" t="s">
        <v>8807</v>
      </c>
      <c r="I19" s="465" t="s">
        <v>8808</v>
      </c>
      <c r="J19" s="465" t="s">
        <v>8809</v>
      </c>
    </row>
    <row r="20" spans="2:10">
      <c r="B20" s="443"/>
      <c r="C20" s="465"/>
      <c r="D20" s="465"/>
      <c r="E20" s="442" t="s">
        <v>8810</v>
      </c>
      <c r="F20" s="465"/>
      <c r="H20" s="465"/>
      <c r="I20" s="465"/>
      <c r="J20" s="465"/>
    </row>
    <row r="21" spans="2:10">
      <c r="B21" s="8" t="s">
        <v>8811</v>
      </c>
      <c r="C21" s="442" t="s">
        <v>8795</v>
      </c>
      <c r="D21" s="442" t="s">
        <v>8795</v>
      </c>
      <c r="E21" s="442" t="s">
        <v>8795</v>
      </c>
      <c r="F21" s="442" t="s">
        <v>8795</v>
      </c>
      <c r="H21" s="442"/>
      <c r="I21" s="442"/>
      <c r="J21" s="442"/>
    </row>
    <row r="22" spans="2:10">
      <c r="B22" s="8" t="s">
        <v>8812</v>
      </c>
      <c r="C22" s="442" t="s">
        <v>8795</v>
      </c>
      <c r="D22" s="442" t="s">
        <v>8795</v>
      </c>
      <c r="E22" s="442" t="s">
        <v>8795</v>
      </c>
      <c r="F22" s="442" t="s">
        <v>8795</v>
      </c>
      <c r="H22" s="442"/>
      <c r="I22" s="442"/>
      <c r="J22" s="442"/>
    </row>
    <row r="23" spans="2:10">
      <c r="B23" s="8" t="s">
        <v>8813</v>
      </c>
      <c r="C23" s="442" t="s">
        <v>8795</v>
      </c>
      <c r="D23" s="442" t="s">
        <v>8795</v>
      </c>
      <c r="E23" s="442" t="s">
        <v>8795</v>
      </c>
      <c r="F23" s="442" t="s">
        <v>8814</v>
      </c>
      <c r="H23" s="442"/>
      <c r="I23" s="442"/>
      <c r="J23" s="442"/>
    </row>
    <row r="24" spans="2:10">
      <c r="B24" s="8" t="s">
        <v>8815</v>
      </c>
      <c r="C24" s="442" t="s">
        <v>8795</v>
      </c>
      <c r="D24" s="442" t="s">
        <v>8795</v>
      </c>
      <c r="E24" s="442" t="s">
        <v>8795</v>
      </c>
      <c r="F24" s="442" t="s">
        <v>8795</v>
      </c>
      <c r="H24" s="442"/>
      <c r="I24" s="442"/>
      <c r="J24" s="442"/>
    </row>
    <row r="25" spans="2:10">
      <c r="B25" s="8" t="s">
        <v>8816</v>
      </c>
      <c r="C25" s="442" t="s">
        <v>8795</v>
      </c>
      <c r="D25" s="442" t="s">
        <v>8795</v>
      </c>
      <c r="E25" s="442" t="s">
        <v>8795</v>
      </c>
      <c r="F25" s="442" t="s">
        <v>8795</v>
      </c>
      <c r="H25" s="442"/>
      <c r="I25" s="442"/>
      <c r="J25" s="442"/>
    </row>
    <row r="26" spans="2:10">
      <c r="B26" s="8" t="s">
        <v>8817</v>
      </c>
      <c r="C26" s="442" t="s">
        <v>8795</v>
      </c>
      <c r="D26" s="442" t="s">
        <v>8795</v>
      </c>
      <c r="E26" s="442" t="s">
        <v>8795</v>
      </c>
      <c r="F26" s="442" t="s">
        <v>8795</v>
      </c>
      <c r="H26" s="442"/>
      <c r="I26" s="442"/>
      <c r="J26" s="442"/>
    </row>
    <row r="27" spans="2:10">
      <c r="B27" s="8" t="s">
        <v>8818</v>
      </c>
      <c r="C27" s="442" t="s">
        <v>8795</v>
      </c>
      <c r="D27" s="442" t="s">
        <v>8795</v>
      </c>
      <c r="E27" s="442" t="s">
        <v>8795</v>
      </c>
      <c r="F27" s="442" t="s">
        <v>8795</v>
      </c>
      <c r="H27" s="442"/>
      <c r="I27" s="442"/>
      <c r="J27" s="442"/>
    </row>
    <row r="28" spans="2:10">
      <c r="B28" s="8" t="s">
        <v>8819</v>
      </c>
      <c r="C28" s="442" t="s">
        <v>8795</v>
      </c>
      <c r="D28" s="442" t="s">
        <v>8795</v>
      </c>
      <c r="E28" s="442" t="s">
        <v>8795</v>
      </c>
      <c r="F28" s="442" t="s">
        <v>8795</v>
      </c>
      <c r="H28" s="442"/>
      <c r="I28" s="442"/>
      <c r="J28" s="442"/>
    </row>
  </sheetData>
  <mergeCells count="7">
    <mergeCell ref="H19:H20"/>
    <mergeCell ref="C19:C20"/>
    <mergeCell ref="D19:D20"/>
    <mergeCell ref="F19:F20"/>
    <mergeCell ref="H10:J10"/>
    <mergeCell ref="I19:I20"/>
    <mergeCell ref="J19:J20"/>
  </mergeCells>
  <phoneticPr fontId="4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2"/>
  <sheetViews>
    <sheetView topLeftCell="A5" workbookViewId="0">
      <selection activeCell="I31" sqref="I31"/>
    </sheetView>
  </sheetViews>
  <sheetFormatPr defaultRowHeight="15"/>
  <cols>
    <col min="2" max="2" width="16" bestFit="1" customWidth="1"/>
    <col min="3" max="3" width="14.7109375" bestFit="1" customWidth="1"/>
    <col min="4" max="4" width="3" customWidth="1"/>
    <col min="5" max="5" width="16" bestFit="1" customWidth="1"/>
    <col min="6" max="6" width="13.85546875" bestFit="1" customWidth="1"/>
    <col min="7" max="7" width="2.5703125" customWidth="1"/>
    <col min="8" max="8" width="16" bestFit="1" customWidth="1"/>
    <col min="9" max="9" width="14.7109375" bestFit="1" customWidth="1"/>
  </cols>
  <sheetData>
    <row r="1" spans="1:9" ht="23.25">
      <c r="A1" s="446" t="s">
        <v>9</v>
      </c>
    </row>
    <row r="2" spans="1:9">
      <c r="A2" t="s">
        <v>8820</v>
      </c>
    </row>
    <row r="6" spans="1:9" ht="15.75" thickBot="1"/>
    <row r="7" spans="1:9" ht="15.75" thickBot="1">
      <c r="B7" s="460" t="s">
        <v>8793</v>
      </c>
      <c r="C7" s="459"/>
      <c r="D7" s="461"/>
      <c r="E7" s="460" t="s">
        <v>8821</v>
      </c>
      <c r="F7" s="459"/>
      <c r="G7" s="461"/>
      <c r="H7" s="460" t="s">
        <v>8822</v>
      </c>
      <c r="I7" s="459"/>
    </row>
    <row r="8" spans="1:9" ht="15.75" thickBot="1">
      <c r="B8" s="448" t="s">
        <v>8823</v>
      </c>
      <c r="C8" s="458" t="s">
        <v>8824</v>
      </c>
      <c r="D8" s="451"/>
      <c r="E8" s="448" t="s">
        <v>8823</v>
      </c>
      <c r="F8" s="458" t="s">
        <v>8824</v>
      </c>
      <c r="G8" s="451"/>
      <c r="H8" s="448" t="s">
        <v>8823</v>
      </c>
      <c r="I8" s="458" t="s">
        <v>8824</v>
      </c>
    </row>
    <row r="9" spans="1:9">
      <c r="B9" s="457" t="s">
        <v>8825</v>
      </c>
      <c r="C9" s="452" t="s">
        <v>8826</v>
      </c>
      <c r="E9" s="457" t="s">
        <v>8827</v>
      </c>
      <c r="F9" s="452" t="s">
        <v>8828</v>
      </c>
      <c r="H9" s="457" t="s">
        <v>8829</v>
      </c>
      <c r="I9" s="452" t="s">
        <v>8830</v>
      </c>
    </row>
    <row r="10" spans="1:9">
      <c r="B10" s="450"/>
      <c r="C10" s="452" t="s">
        <v>8831</v>
      </c>
      <c r="E10" s="450"/>
      <c r="F10" s="452" t="s">
        <v>8832</v>
      </c>
      <c r="H10" s="450"/>
      <c r="I10" s="452" t="s">
        <v>8833</v>
      </c>
    </row>
    <row r="11" spans="1:9">
      <c r="B11" s="450"/>
      <c r="C11" s="452" t="s">
        <v>8834</v>
      </c>
      <c r="E11" s="450"/>
      <c r="F11" s="452" t="s">
        <v>8835</v>
      </c>
      <c r="H11" s="450"/>
      <c r="I11" s="452" t="s">
        <v>8836</v>
      </c>
    </row>
    <row r="12" spans="1:9" ht="15.75" thickBot="1">
      <c r="B12" s="450"/>
      <c r="C12" s="456" t="s">
        <v>8837</v>
      </c>
      <c r="E12" s="450"/>
      <c r="F12" s="456" t="s">
        <v>8838</v>
      </c>
      <c r="H12" s="450"/>
      <c r="I12" s="456" t="s">
        <v>8839</v>
      </c>
    </row>
    <row r="13" spans="1:9">
      <c r="B13" s="454" t="s">
        <v>8840</v>
      </c>
      <c r="C13" s="453" t="s">
        <v>8841</v>
      </c>
      <c r="D13" s="455"/>
      <c r="E13" s="454" t="s">
        <v>8842</v>
      </c>
      <c r="F13" s="453" t="s">
        <v>8843</v>
      </c>
      <c r="G13" s="455"/>
      <c r="H13" s="454" t="s">
        <v>8844</v>
      </c>
      <c r="I13" s="453" t="s">
        <v>8845</v>
      </c>
    </row>
    <row r="14" spans="1:9">
      <c r="B14" s="450"/>
      <c r="C14" s="452" t="s">
        <v>8846</v>
      </c>
      <c r="E14" s="450"/>
      <c r="F14" s="452" t="s">
        <v>8847</v>
      </c>
      <c r="H14" s="450"/>
      <c r="I14" s="452" t="s">
        <v>8848</v>
      </c>
    </row>
    <row r="15" spans="1:9">
      <c r="B15" s="450"/>
      <c r="C15" s="452" t="s">
        <v>8849</v>
      </c>
      <c r="E15" s="450"/>
      <c r="F15" s="452" t="s">
        <v>8850</v>
      </c>
      <c r="H15" s="450"/>
      <c r="I15" s="452" t="s">
        <v>8851</v>
      </c>
    </row>
    <row r="16" spans="1:9" ht="15.75" thickBot="1">
      <c r="B16" s="448"/>
      <c r="C16" s="447" t="s">
        <v>8852</v>
      </c>
      <c r="D16" s="451"/>
      <c r="E16" s="448"/>
      <c r="F16" s="447" t="s">
        <v>8853</v>
      </c>
      <c r="G16" s="451"/>
      <c r="H16" s="448"/>
      <c r="I16" s="447" t="s">
        <v>8854</v>
      </c>
    </row>
    <row r="17" spans="2:9">
      <c r="B17" s="454" t="s">
        <v>8855</v>
      </c>
      <c r="C17" s="453" t="s">
        <v>8856</v>
      </c>
      <c r="D17" s="455"/>
      <c r="E17" s="454" t="s">
        <v>8857</v>
      </c>
      <c r="F17" s="453" t="s">
        <v>8858</v>
      </c>
      <c r="G17" s="455"/>
      <c r="H17" s="454" t="s">
        <v>8859</v>
      </c>
      <c r="I17" s="453" t="s">
        <v>8860</v>
      </c>
    </row>
    <row r="18" spans="2:9">
      <c r="B18" s="450"/>
      <c r="C18" s="452" t="s">
        <v>8861</v>
      </c>
      <c r="E18" s="450"/>
      <c r="F18" s="452" t="s">
        <v>8862</v>
      </c>
      <c r="H18" s="450"/>
      <c r="I18" s="452" t="s">
        <v>8863</v>
      </c>
    </row>
    <row r="19" spans="2:9">
      <c r="B19" s="450"/>
      <c r="C19" s="452" t="s">
        <v>8864</v>
      </c>
      <c r="E19" s="450"/>
      <c r="F19" s="452" t="s">
        <v>8865</v>
      </c>
      <c r="H19" s="450"/>
      <c r="I19" s="452" t="s">
        <v>8866</v>
      </c>
    </row>
    <row r="20" spans="2:9" ht="15.75" thickBot="1">
      <c r="B20" s="448"/>
      <c r="C20" s="447" t="s">
        <v>8867</v>
      </c>
      <c r="D20" s="451"/>
      <c r="E20" s="448"/>
      <c r="F20" s="447" t="s">
        <v>8868</v>
      </c>
      <c r="G20" s="451"/>
      <c r="H20" s="448"/>
      <c r="I20" s="447" t="s">
        <v>8869</v>
      </c>
    </row>
    <row r="21" spans="2:9">
      <c r="B21" s="450" t="s">
        <v>8870</v>
      </c>
      <c r="C21" s="449" t="s">
        <v>8871</v>
      </c>
      <c r="E21" s="450" t="s">
        <v>8872</v>
      </c>
      <c r="F21" s="449" t="s">
        <v>8873</v>
      </c>
      <c r="H21" s="450" t="s">
        <v>8874</v>
      </c>
      <c r="I21" s="449" t="s">
        <v>8875</v>
      </c>
    </row>
    <row r="22" spans="2:9" ht="15.75" thickBot="1">
      <c r="B22" s="448"/>
      <c r="C22" s="447" t="s">
        <v>8876</v>
      </c>
      <c r="E22" s="448"/>
      <c r="F22" s="447" t="s">
        <v>8877</v>
      </c>
      <c r="H22" s="448"/>
      <c r="I22" s="447" t="s">
        <v>8875</v>
      </c>
    </row>
  </sheetData>
  <phoneticPr fontId="4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51861e72add5d311a08e091b8a88d9d4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25de9bf10bbff386c0c7b0e44b399570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9F20FC-91D1-45F8-B2A8-6C87493AA52A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2.xml><?xml version="1.0" encoding="utf-8"?>
<ds:datastoreItem xmlns:ds="http://schemas.openxmlformats.org/officeDocument/2006/customXml" ds:itemID="{E3F4B870-433D-47B9-92FD-3897067739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8A5535-64A7-4F6A-84E1-C12238861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Revision</vt:lpstr>
      <vt:lpstr>Sheet1</vt:lpstr>
      <vt:lpstr>SITE1</vt:lpstr>
      <vt:lpstr>SITE3</vt:lpstr>
      <vt:lpstr>SITE5</vt:lpstr>
      <vt:lpstr>CLAssign</vt:lpstr>
      <vt:lpstr>TD</vt:lpstr>
      <vt:lpstr>M01</vt:lpstr>
      <vt:lpstr>M02,03,04,37</vt:lpstr>
      <vt:lpstr>M05,09,10</vt:lpstr>
      <vt:lpstr>M06,16,17,38-42</vt:lpstr>
      <vt:lpstr>M07,08,DDR(M18-36)</vt:lpstr>
      <vt:lpstr>DP</vt:lpstr>
      <vt:lpstr>TDAU,MATCH LOOP,SENSE</vt:lpstr>
      <vt:lpstr>HIMONI</vt:lpstr>
      <vt:lpstr>POWER</vt:lpstr>
      <vt:lpstr>COUPON</vt:lpstr>
      <vt:lpstr>RELAY</vt:lpstr>
      <vt:lpstr>TRG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at043984</dc:creator>
  <cp:keywords/>
  <dc:description/>
  <cp:lastModifiedBy>Hoang, Anh DucX</cp:lastModifiedBy>
  <cp:revision/>
  <dcterms:created xsi:type="dcterms:W3CDTF">2017-10-31T08:28:34Z</dcterms:created>
  <dcterms:modified xsi:type="dcterms:W3CDTF">2025-11-01T14:45:49Z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1980400</vt:r8>
  </property>
  <property fmtid="{D5CDD505-2E9C-101B-9397-08002B2CF9AE}" pid="4" name="MediaServiceImageTags">
    <vt:lpwstr/>
  </property>
</Properties>
</file>