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Học tập\PTIT\Năm 3\Kỳ 2\CSDL Phân Tán - Distributed Database\"/>
    </mc:Choice>
  </mc:AlternateContent>
  <xr:revisionPtr revIDLastSave="0" documentId="13_ncr:1_{3E6F429E-15EB-4AF1-80E2-F6B3E528CB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7" i="1"/>
  <c r="E20" i="1"/>
  <c r="E25" i="1"/>
  <c r="E13" i="1"/>
  <c r="D26" i="1" s="1"/>
  <c r="F26" i="1"/>
  <c r="F25" i="1"/>
  <c r="F24" i="1"/>
  <c r="E24" i="1"/>
  <c r="F23" i="1"/>
  <c r="F22" i="1"/>
  <c r="E22" i="1"/>
  <c r="L15" i="1"/>
  <c r="E14" i="1"/>
  <c r="D27" i="1" s="1"/>
  <c r="E12" i="1"/>
  <c r="D25" i="1" s="1"/>
  <c r="E11" i="1"/>
  <c r="D24" i="1" s="1"/>
  <c r="C11" i="1"/>
  <c r="E10" i="1"/>
  <c r="D23" i="1" s="1"/>
  <c r="E9" i="1"/>
  <c r="D22" i="1" s="1"/>
  <c r="E8" i="1"/>
  <c r="D21" i="1" s="1"/>
  <c r="D20" i="1"/>
  <c r="E30" i="1" l="1"/>
  <c r="G27" i="1"/>
  <c r="H27" i="1" s="1"/>
  <c r="C10" i="1"/>
  <c r="C7" i="1"/>
  <c r="G25" i="1"/>
  <c r="H25" i="1" s="1"/>
  <c r="G21" i="1"/>
  <c r="H21" i="1" s="1"/>
  <c r="G22" i="1"/>
  <c r="H22" i="1" s="1"/>
  <c r="G24" i="1"/>
  <c r="H24" i="1" s="1"/>
  <c r="G20" i="1"/>
  <c r="H20" i="1" s="1"/>
  <c r="C14" i="1"/>
  <c r="E15" i="1"/>
  <c r="G23" i="1"/>
  <c r="H23" i="1" s="1"/>
  <c r="G26" i="1"/>
  <c r="H26" i="1" s="1"/>
  <c r="C8" i="1"/>
  <c r="C12" i="1"/>
  <c r="C9" i="1"/>
  <c r="C13" i="1"/>
</calcChain>
</file>

<file path=xl/sharedStrings.xml><?xml version="1.0" encoding="utf-8"?>
<sst xmlns="http://schemas.openxmlformats.org/spreadsheetml/2006/main" count="69" uniqueCount="58">
  <si>
    <t>Phân chia điểm N6 - CSDL Phân tán 2022</t>
  </si>
  <si>
    <t>Điểm trung bình bài nhóm:</t>
  </si>
  <si>
    <t>3,4</t>
  </si>
  <si>
    <r>
      <rPr>
        <sz val="10"/>
        <color theme="1"/>
        <rFont val="Arial"/>
      </rPr>
      <t xml:space="preserve">*note: muốn thêm điểm hoặc thắc mặc có thể viết trực tiếp tại đây hoặc ib trực tiếp. Chốt vào </t>
    </r>
    <r>
      <rPr>
        <b/>
        <sz val="10"/>
        <color theme="1"/>
        <rFont val="Arial"/>
      </rPr>
      <t>22h 25-05-2022</t>
    </r>
  </si>
  <si>
    <t>không thay đổi được</t>
  </si>
  <si>
    <t>báo với cô điểm này</t>
  </si>
  <si>
    <t>Tên</t>
  </si>
  <si>
    <t xml:space="preserve">Điểm </t>
  </si>
  <si>
    <t>Điểm thực hành</t>
  </si>
  <si>
    <t>Điểm chốt</t>
  </si>
  <si>
    <t>Điểm đề xuất</t>
  </si>
  <si>
    <t>Ghi chú</t>
  </si>
  <si>
    <t>Thắc mắc</t>
  </si>
  <si>
    <t>note</t>
  </si>
  <si>
    <t>Nguyễn Hoàng Dương - B19DCCN153</t>
  </si>
  <si>
    <t>Nhóm trưởng; thực hiện nhiều cv</t>
  </si>
  <si>
    <t>share cho Công</t>
  </si>
  <si>
    <t>Đoàn Anh Hiếu - B19DCCN239</t>
  </si>
  <si>
    <t>Thực hiện lý thuyết + cài đặt đơn giản</t>
  </si>
  <si>
    <t>Nguyên Đăng Chương - B19DCCN107</t>
  </si>
  <si>
    <t>Thực hiện nhiều phần cài đặt + nhiều ý kiến đóng góp</t>
  </si>
  <si>
    <t>Lê Văn Công - B19DCCN071</t>
  </si>
  <si>
    <t>Tích cực hoạt động, ý kiến khi họp (đặc biệt họp onl)</t>
  </si>
  <si>
    <t>share từ Dương, Sơn, Chương</t>
  </si>
  <si>
    <t>Phạm Văn Dũng - B19DCCN131</t>
  </si>
  <si>
    <t>share từ Chương, Cường</t>
  </si>
  <si>
    <t>Nguyễn Đình Nguyên - B19DCCN478</t>
  </si>
  <si>
    <t>Đào Thanh Sơn - B19DCCN550</t>
  </si>
  <si>
    <t>Thực hiện lý thuyết + cài đặt</t>
  </si>
  <si>
    <t>Nguyễn Mạnh Cường - B19DCCN083</t>
  </si>
  <si>
    <t>share cho Dũng</t>
  </si>
  <si>
    <t xml:space="preserve">Cô không tính theo cách này nữa </t>
  </si>
  <si>
    <t>Điểm làm được trong buổi thực hành</t>
  </si>
  <si>
    <t>Điểm bài tập lớn chốt, tính theo điểm đề xuất và điểm do các cá nhân hỗ trợ nhau</t>
  </si>
  <si>
    <t>Điểm đề xuất do nhóm trưởng đề xuất theo các tiêu chí đánh giá:- Tần suất tham gia họp
- Đóng góp ý kiến 
- Mức độ công việc đảm nhận (số lượng + chất lượng)</t>
  </si>
  <si>
    <t>Tính theo nhóm 5 là điểm này là điểm bài tập nhóm thứ 2, hệ 4 -&gt; hệ 10</t>
  </si>
  <si>
    <t>Điểm bài tập lớn lý thuyết</t>
  </si>
  <si>
    <t>Tính theo điểm demo chuyển sang hệ 10</t>
  </si>
  <si>
    <t>Điểm thi (60%)</t>
  </si>
  <si>
    <t>Trung bình</t>
  </si>
  <si>
    <t>Xếp loại</t>
  </si>
  <si>
    <t>Hệ số</t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</si>
  <si>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</si>
  <si>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</si>
  <si>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</si>
  <si>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</si>
  <si>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</si>
  <si>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</si>
  <si>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</si>
  <si>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</si>
  <si>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</si>
  <si>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Mã SV</t>
  </si>
  <si>
    <t>TBKT (10%) (Hệ 4: 3.4)</t>
  </si>
  <si>
    <t>CC (10%)</t>
  </si>
  <si>
    <t>Điểm TT (20%) (TB: 5)</t>
  </si>
  <si>
    <t>Nguyễn Danh Việt Hoàng</t>
  </si>
  <si>
    <t>Bỏ thi</t>
  </si>
  <si>
    <t>Không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</si>
</sst>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0" xfId="0" applyFont="1" applyAlignment="1"/>
    <xf numFmtId="0" fontId="3" fillId="2" borderId="0" xfId="0" quotePrefix="1" applyFont="1" applyFill="1" applyAlignment="1"/>
    <xf numFmtId="0" fontId="4" fillId="0" borderId="0" xfId="0" applyFont="1" applyAlignment="1"/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3" borderId="0" xfId="0" applyFont="1" applyFill="1" applyAlignment="1"/>
    <xf numFmtId="0" fontId="7" fillId="0" borderId="4" xfId="0" applyFont="1" applyBorder="1" applyAlignment="1"/>
    <xf numFmtId="0" fontId="7" fillId="4" borderId="4" xfId="0" applyFont="1" applyFill="1" applyBorder="1" applyAlignment="1"/>
    <xf numFmtId="0" fontId="4" fillId="0" borderId="4" xfId="0" applyFont="1" applyBorder="1" applyAlignment="1"/>
    <xf numFmtId="0" fontId="4" fillId="0" borderId="0" xfId="0" applyFont="1"/>
    <xf numFmtId="0" fontId="4" fillId="0" borderId="4" xfId="0" applyFont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5" borderId="4" xfId="0" applyFont="1" applyFill="1" applyBorder="1" applyAlignment="1"/>
    <xf numFmtId="0" fontId="3" fillId="5" borderId="0" xfId="0" applyFont="1" applyFill="1" applyAlignment="1"/>
    <xf numFmtId="0" fontId="3" fillId="5" borderId="4" xfId="0" applyFont="1" applyFill="1" applyBorder="1" applyAlignment="1">
      <alignment horizontal="center"/>
    </xf>
    <xf numFmtId="0" fontId="4" fillId="0" borderId="4" xfId="0" applyFont="1" applyBorder="1"/>
    <xf numFmtId="9" fontId="4" fillId="6" borderId="4" xfId="0" applyNumberFormat="1" applyFont="1" applyFill="1" applyBorder="1" applyAlignment="1">
      <alignment horizontal="center"/>
    </xf>
    <xf numFmtId="0" fontId="4" fillId="6" borderId="4" xfId="0" applyFont="1" applyFill="1" applyBorder="1" applyAlignment="1"/>
    <xf numFmtId="0" fontId="4" fillId="0" borderId="0" xfId="0" applyFont="1" applyAlignment="1">
      <alignment wrapText="1"/>
    </xf>
    <xf numFmtId="0" fontId="4" fillId="0" borderId="2" xfId="0" applyFont="1" applyBorder="1"/>
    <xf numFmtId="0" fontId="2" fillId="0" borderId="2" xfId="0" applyFont="1" applyBorder="1"/>
    <xf numFmtId="0" fontId="4" fillId="0" borderId="2" xfId="0" applyFont="1" applyBorder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6" fillId="3" borderId="1" xfId="0" applyFont="1" applyFill="1" applyBorder="1" applyAlignment="1">
      <alignment horizontal="center"/>
    </xf>
    <xf numFmtId="0" fontId="4" fillId="0" borderId="5" xfId="0" applyFont="1" applyBorder="1" applyAlignment="1"/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7" fillId="0" borderId="6" xfId="0" applyFont="1" applyFill="1" applyBorder="1" applyAlignment="1"/>
    <xf numFmtId="0" fontId="4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3"/>
  <sheetViews>
    <sheetView tabSelected="1" workbookViewId="0">
      <selection activeCell="F22" sqref="F22"/>
    </sheetView>
  </sheetViews>
  <sheetFormatPr defaultColWidth="12.6640625" defaultRowHeight="15.75" customHeight="1" x14ac:dyDescent="0.25"/>
  <cols>
    <col min="1" max="1" width="42" customWidth="1"/>
    <col min="2" max="2" width="19.5546875" customWidth="1"/>
    <col min="3" max="3" width="10.77734375" customWidth="1"/>
    <col min="4" max="4" width="23.5546875" customWidth="1"/>
    <col min="5" max="5" width="20.5546875" customWidth="1"/>
    <col min="10" max="10" width="8.21875" customWidth="1"/>
    <col min="11" max="11" width="0.33203125" customWidth="1"/>
    <col min="13" max="13" width="13.6640625" customWidth="1"/>
  </cols>
  <sheetData>
    <row r="1" spans="1:13" ht="15.75" customHeight="1" x14ac:dyDescent="0.5">
      <c r="A1" s="25" t="s">
        <v>0</v>
      </c>
      <c r="B1" s="30"/>
      <c r="C1" s="22"/>
      <c r="D1" s="22"/>
      <c r="E1" s="22"/>
      <c r="F1" s="22"/>
      <c r="G1" s="22"/>
      <c r="H1" s="22"/>
      <c r="I1" s="22"/>
      <c r="J1" s="22"/>
      <c r="K1" s="22"/>
      <c r="L1" s="26"/>
    </row>
    <row r="3" spans="1:13" ht="13.2" x14ac:dyDescent="0.25">
      <c r="A3" s="1" t="s">
        <v>1</v>
      </c>
      <c r="B3" s="1"/>
      <c r="C3" s="1"/>
      <c r="D3" s="1"/>
      <c r="E3" s="1"/>
      <c r="F3" s="2" t="s">
        <v>2</v>
      </c>
    </row>
    <row r="4" spans="1:13" ht="13.2" x14ac:dyDescent="0.25">
      <c r="A4" s="3" t="s">
        <v>3</v>
      </c>
      <c r="B4" s="13"/>
    </row>
    <row r="5" spans="1:13" ht="13.2" x14ac:dyDescent="0.25">
      <c r="D5" s="3" t="s">
        <v>4</v>
      </c>
      <c r="E5" s="3" t="s">
        <v>5</v>
      </c>
    </row>
    <row r="6" spans="1:13" ht="13.2" x14ac:dyDescent="0.25">
      <c r="A6" s="4" t="s">
        <v>6</v>
      </c>
      <c r="B6" s="4"/>
      <c r="C6" s="5" t="s">
        <v>7</v>
      </c>
      <c r="D6" s="6" t="s">
        <v>8</v>
      </c>
      <c r="E6" s="4" t="s">
        <v>9</v>
      </c>
      <c r="F6" s="4" t="s">
        <v>10</v>
      </c>
      <c r="G6" s="27" t="s">
        <v>11</v>
      </c>
      <c r="H6" s="22"/>
      <c r="I6" s="22"/>
      <c r="J6" s="22"/>
      <c r="K6" s="26"/>
      <c r="L6" s="4" t="s">
        <v>12</v>
      </c>
      <c r="M6" s="3" t="s">
        <v>13</v>
      </c>
    </row>
    <row r="7" spans="1:13" ht="13.8" x14ac:dyDescent="0.25">
      <c r="A7" s="7" t="s">
        <v>14</v>
      </c>
      <c r="B7" s="7"/>
      <c r="C7" s="8">
        <f t="shared" ref="C7:C14" si="0">D7+E7</f>
        <v>8</v>
      </c>
      <c r="D7" s="9">
        <v>3.5</v>
      </c>
      <c r="E7" s="7">
        <v>4.5</v>
      </c>
      <c r="F7" s="9">
        <v>3.6</v>
      </c>
      <c r="G7" s="28" t="s">
        <v>15</v>
      </c>
      <c r="H7" s="29"/>
      <c r="I7" s="29"/>
      <c r="J7" s="29"/>
      <c r="K7" s="29"/>
      <c r="L7" s="9">
        <v>-0.1</v>
      </c>
      <c r="M7" s="3" t="s">
        <v>16</v>
      </c>
    </row>
    <row r="8" spans="1:13" ht="13.8" x14ac:dyDescent="0.25">
      <c r="A8" s="7" t="s">
        <v>17</v>
      </c>
      <c r="B8" s="7"/>
      <c r="C8" s="8">
        <f t="shared" si="0"/>
        <v>5.0999999999999996</v>
      </c>
      <c r="D8" s="9">
        <v>2</v>
      </c>
      <c r="E8" s="7">
        <f t="shared" ref="E7:E14" si="1">F8+L8</f>
        <v>3.1</v>
      </c>
      <c r="F8" s="9">
        <v>3.1</v>
      </c>
      <c r="G8" s="23" t="s">
        <v>18</v>
      </c>
      <c r="H8" s="22"/>
      <c r="I8" s="22"/>
      <c r="J8" s="22"/>
      <c r="K8" s="22"/>
      <c r="L8" s="9">
        <v>0</v>
      </c>
    </row>
    <row r="9" spans="1:13" ht="13.8" x14ac:dyDescent="0.25">
      <c r="A9" s="7" t="s">
        <v>19</v>
      </c>
      <c r="B9" s="7"/>
      <c r="C9" s="8">
        <f t="shared" si="0"/>
        <v>6.6</v>
      </c>
      <c r="D9" s="9">
        <v>3</v>
      </c>
      <c r="E9" s="7">
        <f t="shared" si="1"/>
        <v>3.6</v>
      </c>
      <c r="F9" s="9">
        <v>3.7</v>
      </c>
      <c r="G9" s="23" t="s">
        <v>20</v>
      </c>
      <c r="H9" s="22"/>
      <c r="I9" s="22"/>
      <c r="J9" s="22"/>
      <c r="K9" s="22"/>
      <c r="L9" s="9">
        <v>-0.1</v>
      </c>
      <c r="M9" s="3" t="s">
        <v>16</v>
      </c>
    </row>
    <row r="10" spans="1:13" ht="13.8" x14ac:dyDescent="0.25">
      <c r="A10" s="7" t="s">
        <v>21</v>
      </c>
      <c r="B10" s="7"/>
      <c r="C10" s="8">
        <f t="shared" si="0"/>
        <v>4.2</v>
      </c>
      <c r="D10" s="9">
        <v>0.5</v>
      </c>
      <c r="E10" s="7">
        <f t="shared" si="1"/>
        <v>3.7</v>
      </c>
      <c r="F10" s="9">
        <v>3.5</v>
      </c>
      <c r="G10" s="23" t="s">
        <v>22</v>
      </c>
      <c r="H10" s="22"/>
      <c r="I10" s="22"/>
      <c r="J10" s="22"/>
      <c r="K10" s="22"/>
      <c r="L10" s="9">
        <v>0.2</v>
      </c>
      <c r="M10" s="3" t="s">
        <v>23</v>
      </c>
    </row>
    <row r="11" spans="1:13" ht="13.8" x14ac:dyDescent="0.25">
      <c r="A11" s="7" t="s">
        <v>24</v>
      </c>
      <c r="B11" s="7"/>
      <c r="C11" s="8">
        <f t="shared" si="0"/>
        <v>4.8499999999999996</v>
      </c>
      <c r="D11" s="9">
        <v>1.5</v>
      </c>
      <c r="E11" s="7">
        <f t="shared" si="1"/>
        <v>3.35</v>
      </c>
      <c r="F11" s="9">
        <v>3.35</v>
      </c>
      <c r="G11" s="21"/>
      <c r="H11" s="22"/>
      <c r="I11" s="22"/>
      <c r="J11" s="22"/>
      <c r="K11" s="22"/>
      <c r="L11" s="9">
        <v>0</v>
      </c>
      <c r="M11" s="3" t="s">
        <v>25</v>
      </c>
    </row>
    <row r="12" spans="1:13" ht="13.8" x14ac:dyDescent="0.25">
      <c r="A12" s="7" t="s">
        <v>26</v>
      </c>
      <c r="B12" s="7"/>
      <c r="C12" s="8">
        <f t="shared" si="0"/>
        <v>5.9</v>
      </c>
      <c r="D12" s="9">
        <v>2.5</v>
      </c>
      <c r="E12" s="7">
        <f t="shared" si="1"/>
        <v>3.4</v>
      </c>
      <c r="F12" s="9">
        <v>3.4</v>
      </c>
      <c r="G12" s="21"/>
      <c r="H12" s="22"/>
      <c r="I12" s="22"/>
      <c r="J12" s="22"/>
      <c r="K12" s="22"/>
      <c r="L12" s="9">
        <v>0</v>
      </c>
    </row>
    <row r="13" spans="1:13" ht="13.8" x14ac:dyDescent="0.25">
      <c r="A13" s="7" t="s">
        <v>27</v>
      </c>
      <c r="B13" s="7"/>
      <c r="C13" s="8">
        <f t="shared" si="0"/>
        <v>4.5999999999999996</v>
      </c>
      <c r="D13" s="9">
        <v>1.5</v>
      </c>
      <c r="E13" s="7">
        <f t="shared" si="1"/>
        <v>3.1</v>
      </c>
      <c r="F13" s="9">
        <v>3.1</v>
      </c>
      <c r="G13" s="23" t="s">
        <v>28</v>
      </c>
      <c r="H13" s="22"/>
      <c r="I13" s="22"/>
      <c r="J13" s="22"/>
      <c r="K13" s="22"/>
      <c r="L13" s="9">
        <v>0</v>
      </c>
      <c r="M13" s="3" t="s">
        <v>16</v>
      </c>
    </row>
    <row r="14" spans="1:13" ht="13.8" x14ac:dyDescent="0.25">
      <c r="A14" s="7" t="s">
        <v>29</v>
      </c>
      <c r="B14" s="7"/>
      <c r="C14" s="8">
        <f t="shared" si="0"/>
        <v>7.45</v>
      </c>
      <c r="D14" s="9">
        <v>4</v>
      </c>
      <c r="E14" s="7">
        <f t="shared" si="1"/>
        <v>3.45</v>
      </c>
      <c r="F14" s="9">
        <v>3.45</v>
      </c>
      <c r="G14" s="23"/>
      <c r="H14" s="22"/>
      <c r="I14" s="22"/>
      <c r="J14" s="22"/>
      <c r="K14" s="22"/>
      <c r="L14" s="9">
        <v>0</v>
      </c>
      <c r="M14" s="3" t="s">
        <v>30</v>
      </c>
    </row>
    <row r="15" spans="1:13" ht="13.2" x14ac:dyDescent="0.25">
      <c r="E15" s="10">
        <f>SUM(E7:E14) - 3.4*8</f>
        <v>1</v>
      </c>
      <c r="G15" s="24"/>
      <c r="H15" s="24"/>
      <c r="I15" s="24"/>
      <c r="J15" s="24"/>
      <c r="L15" s="10">
        <f>SUM(L7:L14)</f>
        <v>0</v>
      </c>
    </row>
    <row r="16" spans="1:13" ht="13.2" x14ac:dyDescent="0.25">
      <c r="C16" s="11" t="s">
        <v>31</v>
      </c>
      <c r="D16" s="11" t="s">
        <v>32</v>
      </c>
      <c r="E16" s="11" t="s">
        <v>33</v>
      </c>
      <c r="F16" s="11" t="s">
        <v>34</v>
      </c>
    </row>
    <row r="17" spans="1:10" ht="13.2" x14ac:dyDescent="0.25">
      <c r="C17" s="12"/>
      <c r="D17" s="12"/>
      <c r="E17" s="12"/>
      <c r="F17" s="12"/>
    </row>
    <row r="18" spans="1:10" ht="13.2" x14ac:dyDescent="0.25">
      <c r="D18" s="13" t="s">
        <v>35</v>
      </c>
      <c r="E18" s="13" t="s">
        <v>36</v>
      </c>
      <c r="F18" s="13" t="s">
        <v>37</v>
      </c>
    </row>
    <row r="19" spans="1:10" ht="13.2" x14ac:dyDescent="0.25">
      <c r="A19" s="4" t="s">
        <v>6</v>
      </c>
      <c r="B19" s="4" t="s">
        <v>51</v>
      </c>
      <c r="C19" s="14" t="s">
        <v>53</v>
      </c>
      <c r="D19" s="14" t="s">
        <v>52</v>
      </c>
      <c r="E19" s="14" t="s">
        <v>54</v>
      </c>
      <c r="F19" s="14" t="s">
        <v>38</v>
      </c>
      <c r="G19" s="14" t="s">
        <v>39</v>
      </c>
      <c r="H19" s="15" t="s">
        <v>40</v>
      </c>
      <c r="I19" s="16" t="s">
        <v>41</v>
      </c>
    </row>
    <row r="20" spans="1:10" ht="13.8" x14ac:dyDescent="0.25">
      <c r="A20" s="7" t="s">
        <v>14</v>
      </c>
      <c r="B20" s="7"/>
      <c r="C20" s="9">
        <v>10</v>
      </c>
      <c r="D20" s="17">
        <f>E7 * 10/4</f>
        <v>11.25</v>
      </c>
      <c r="E20" s="17">
        <f>$E$29</f>
        <v>5</v>
      </c>
      <c r="F20" s="17">
        <v>7.5</v>
      </c>
      <c r="G20" s="17">
        <f>C20*$I$20 + D20*$I$21+E20*$I$22+F20*$I$23</f>
        <v>7.625</v>
      </c>
      <c r="H20" s="17" t="str">
        <f>IF(G20&lt;$I$25,$J$25,IF(G20&lt;$I$26,$J$26,IF(G20&lt;$I$27,$J$27,IF(G20&lt;$I$28,$J$28,IF(G20&lt;$I$29,$J$29,IF(G20&lt;$I$30,$J$30,IF(G20&lt;$I$31,$J$31,IF(G20&lt;$I$32,$J$32,$J$33))))))))</f>
        <v>B</v>
      </c>
      <c r="I20" s="18">
        <v>0.1</v>
      </c>
    </row>
    <row r="21" spans="1:10" ht="13.8" x14ac:dyDescent="0.25">
      <c r="A21" s="7" t="s">
        <v>17</v>
      </c>
      <c r="B21" s="7"/>
      <c r="C21" s="9">
        <v>9</v>
      </c>
      <c r="D21" s="17">
        <f>E8 * 10/4</f>
        <v>7.75</v>
      </c>
      <c r="E21" s="17">
        <f t="shared" ref="E20:E27" si="2">$E$29</f>
        <v>5</v>
      </c>
      <c r="F21" s="17">
        <v>5.8</v>
      </c>
      <c r="G21" s="17">
        <f>C21*$I$20 + D21*$I$21+E21*$I$22+F21*$I$23</f>
        <v>6.1549999999999994</v>
      </c>
      <c r="H21" s="17" t="str">
        <f>IF(G21&lt;$I$25,$J$25,IF(G21&lt;$I$26,$J$26,IF(G21&lt;$I$27,$J$27,IF(G21&lt;$I$28,$J$28,IF(G21&lt;$I$29,$J$29,IF(G21&lt;$I$30,$J$30,IF(G21&lt;$I$31,$J$31,IF(G21&lt;$I$32,$J$32,$J$33))))))))</f>
        <v>C</v>
      </c>
      <c r="I21" s="18">
        <v>0.1</v>
      </c>
    </row>
    <row r="22" spans="1:10" ht="13.8" x14ac:dyDescent="0.25">
      <c r="A22" s="7" t="s">
        <v>19</v>
      </c>
      <c r="B22" s="7"/>
      <c r="C22" s="9">
        <v>9</v>
      </c>
      <c r="D22" s="17">
        <f>E9 * 10/4</f>
        <v>9</v>
      </c>
      <c r="E22" s="17">
        <f t="shared" si="2"/>
        <v>5</v>
      </c>
      <c r="F22" s="17">
        <f>D9*10/6</f>
        <v>5</v>
      </c>
      <c r="G22" s="17">
        <f>C22*$I$20 + D22*$I$21+E22*$I$22+F22*$I$23</f>
        <v>5.8</v>
      </c>
      <c r="H22" s="17" t="str">
        <f>IF(G22&lt;$I$25,$J$25,IF(G22&lt;$I$26,$J$26,IF(G22&lt;$I$27,$J$27,IF(G22&lt;$I$28,$J$28,IF(G22&lt;$I$29,$J$29,IF(G22&lt;$I$30,$J$30,IF(G22&lt;$I$31,$J$31,IF(G22&lt;$I$32,$J$32,$J$33))))))))</f>
        <v>C</v>
      </c>
      <c r="I22" s="18">
        <v>0.2</v>
      </c>
    </row>
    <row r="23" spans="1:10" ht="13.8" x14ac:dyDescent="0.25">
      <c r="A23" s="7" t="s">
        <v>21</v>
      </c>
      <c r="B23" s="7"/>
      <c r="C23" s="9">
        <v>9</v>
      </c>
      <c r="D23" s="17">
        <f>E10 * 10/4</f>
        <v>9.25</v>
      </c>
      <c r="E23" s="17">
        <v>8.4</v>
      </c>
      <c r="F23" s="17">
        <f>D10*10/6</f>
        <v>0.83333333333333337</v>
      </c>
      <c r="G23" s="17">
        <f>C23*$I$20 + D23*$I$21+E23*$I$22+F23*$I$23</f>
        <v>4.0050000000000008</v>
      </c>
      <c r="H23" s="17" t="str">
        <f>IF(G23&lt;$I$25,$J$25,IF(G23&lt;$I$26,$J$26,IF(G23&lt;$I$27,$J$27,IF(G23&lt;$I$28,$J$28,IF(G23&lt;$I$29,$J$29,IF(G23&lt;$I$30,$J$30,IF(G23&lt;$I$31,$J$31,IF(G23&lt;$I$32,$J$32,$J$33))))))))</f>
        <v>D</v>
      </c>
      <c r="I23" s="18">
        <v>0.6</v>
      </c>
    </row>
    <row r="24" spans="1:10" ht="13.8" x14ac:dyDescent="0.25">
      <c r="A24" s="7" t="s">
        <v>24</v>
      </c>
      <c r="B24" s="7"/>
      <c r="C24" s="9">
        <v>9</v>
      </c>
      <c r="D24" s="17">
        <f>E11 * 10/4</f>
        <v>8.375</v>
      </c>
      <c r="E24" s="17">
        <f t="shared" si="2"/>
        <v>5</v>
      </c>
      <c r="F24" s="17">
        <f>D11*10/6</f>
        <v>2.5</v>
      </c>
      <c r="G24" s="17">
        <f>C24*$I$20 + D24*$I$21+E24*$I$22+F24*$I$23</f>
        <v>4.2374999999999998</v>
      </c>
      <c r="H24" s="17" t="str">
        <f>IF(G24&lt;$I$25,$J$25,IF(G24&lt;$I$26,$J$26,IF(G24&lt;$I$27,$J$27,IF(G24&lt;$I$28,$J$28,IF(G24&lt;$I$29,$J$29,IF(G24&lt;$I$30,$J$30,IF(G24&lt;$I$31,$J$31,IF(G24&lt;$I$32,$J$32,$J$33))))))))</f>
        <v>D</v>
      </c>
    </row>
    <row r="25" spans="1:10" ht="13.8" x14ac:dyDescent="0.25">
      <c r="A25" s="7" t="s">
        <v>26</v>
      </c>
      <c r="B25" s="7"/>
      <c r="C25" s="9">
        <v>9</v>
      </c>
      <c r="D25" s="17">
        <f>E12 * 10/4</f>
        <v>8.5</v>
      </c>
      <c r="E25" s="17">
        <f t="shared" si="2"/>
        <v>5</v>
      </c>
      <c r="F25" s="17">
        <f>D12*10/6</f>
        <v>4.166666666666667</v>
      </c>
      <c r="G25" s="17">
        <f>C25*$I$20 + D25*$I$21+E25*$I$22+F25*$I$23</f>
        <v>5.25</v>
      </c>
      <c r="H25" s="17" t="str">
        <f>IF(G25&lt;$I$25,$J$25,IF(G25&lt;$I$26,$J$26,IF(G25&lt;$I$27,$J$27,IF(G25&lt;$I$28,$J$28,IF(G25&lt;$I$29,$J$29,IF(G25&lt;$I$30,$J$30,IF(G25&lt;$I$31,$J$31,IF(G25&lt;$I$32,$J$32,$J$33))))))))</f>
        <v>D+</v>
      </c>
      <c r="I25" s="19">
        <v>4</v>
      </c>
      <c r="J25" s="19" t="s">
        <v>42</v>
      </c>
    </row>
    <row r="26" spans="1:10" ht="13.8" x14ac:dyDescent="0.25">
      <c r="A26" s="7" t="s">
        <v>27</v>
      </c>
      <c r="B26" s="7"/>
      <c r="C26" s="9">
        <v>7</v>
      </c>
      <c r="D26" s="17">
        <f>E13 * 10/4</f>
        <v>7.75</v>
      </c>
      <c r="E26" s="17">
        <v>5.15</v>
      </c>
      <c r="F26" s="17">
        <f>D13*10/6</f>
        <v>2.5</v>
      </c>
      <c r="G26" s="17">
        <f>C26*$I$20 + D26*$I$21+E26*$I$22+F26*$I$23</f>
        <v>4.0049999999999999</v>
      </c>
      <c r="H26" s="17" t="str">
        <f>IF(G26&lt;$I$25,$J$25,IF(G26&lt;$I$26,$J$26,IF(G26&lt;$I$27,$J$27,IF(G26&lt;$I$28,$J$28,IF(G26&lt;$I$29,$J$29,IF(G26&lt;$I$30,$J$30,IF(G26&lt;$I$31,$J$31,IF(G26&lt;$I$32,$J$32,$J$33))))))))</f>
        <v>D</v>
      </c>
      <c r="I26" s="19">
        <v>5</v>
      </c>
      <c r="J26" s="19" t="s">
        <v>43</v>
      </c>
    </row>
    <row r="27" spans="1:10" ht="13.8" x14ac:dyDescent="0.25">
      <c r="A27" s="7" t="s">
        <v>29</v>
      </c>
      <c r="B27" s="7"/>
      <c r="C27" s="9">
        <v>9</v>
      </c>
      <c r="D27" s="17">
        <f>E14 * 10/4</f>
        <v>8.625</v>
      </c>
      <c r="E27" s="17">
        <v>4.8499999999999996</v>
      </c>
      <c r="F27" s="17">
        <f>D14*10/6</f>
        <v>6.666666666666667</v>
      </c>
      <c r="G27" s="17">
        <f>C27*$I$20 + D27*$I$21+E27*$I$22+F27*$I$23</f>
        <v>6.7324999999999999</v>
      </c>
      <c r="H27" s="17" t="str">
        <f>IF(G27&lt;$I$25,$J$25,IF(G27&lt;$I$26,$J$26,IF(G27&lt;$I$27,$J$27,IF(G27&lt;$I$28,$J$28,IF(G27&lt;$I$29,$J$29,IF(G27&lt;$I$30,$J$30,IF(G27&lt;$I$31,$J$31,IF(G27&lt;$I$32,$J$32,$J$33))))))))</f>
        <v>C+</v>
      </c>
      <c r="I27" s="19">
        <v>5.5</v>
      </c>
      <c r="J27" s="19" t="s">
        <v>44</v>
      </c>
    </row>
    <row r="28" spans="1:10" ht="13.8" x14ac:dyDescent="0.25">
      <c r="A28" s="31" t="s">
        <v>55</v>
      </c>
      <c r="C28" s="32">
        <v>9</v>
      </c>
      <c r="D28" t="s">
        <v>57</v>
      </c>
      <c r="E28">
        <v>1.6</v>
      </c>
      <c r="F28" t="s">
        <v>56</v>
      </c>
      <c r="I28" s="19">
        <v>6.5</v>
      </c>
      <c r="J28" s="19" t="s">
        <v>45</v>
      </c>
    </row>
    <row r="29" spans="1:10" ht="13.2" x14ac:dyDescent="0.25">
      <c r="C29" s="3">
        <v>9</v>
      </c>
      <c r="E29" s="3">
        <v>5</v>
      </c>
      <c r="I29" s="19">
        <v>7</v>
      </c>
      <c r="J29" s="19" t="s">
        <v>46</v>
      </c>
    </row>
    <row r="30" spans="1:10" ht="13.2" x14ac:dyDescent="0.25">
      <c r="C30" s="20"/>
      <c r="E30">
        <f>SUM(E20:E28)</f>
        <v>45</v>
      </c>
      <c r="I30" s="19">
        <v>8</v>
      </c>
      <c r="J30" s="19" t="s">
        <v>47</v>
      </c>
    </row>
    <row r="31" spans="1:10" ht="13.2" x14ac:dyDescent="0.25">
      <c r="I31" s="19">
        <v>8.5</v>
      </c>
      <c r="J31" s="19" t="s">
        <v>48</v>
      </c>
    </row>
    <row r="32" spans="1:10" ht="13.2" x14ac:dyDescent="0.25">
      <c r="I32" s="19">
        <v>9</v>
      </c>
      <c r="J32" s="19" t="s">
        <v>49</v>
      </c>
    </row>
    <row r="33" spans="9:10" ht="13.2" x14ac:dyDescent="0.25">
      <c r="I33" s="19">
        <v>10</v>
      </c>
      <c r="J33" s="19" t="s">
        <v>50</v>
      </c>
    </row>
  </sheetData>
  <mergeCells count="11">
    <mergeCell ref="G12:K12"/>
    <mergeCell ref="G13:K13"/>
    <mergeCell ref="G14:K14"/>
    <mergeCell ref="G15:J15"/>
    <mergeCell ref="A1:L1"/>
    <mergeCell ref="G6:K6"/>
    <mergeCell ref="G7:K7"/>
    <mergeCell ref="G8:K8"/>
    <mergeCell ref="G9:K9"/>
    <mergeCell ref="G10:K10"/>
    <mergeCell ref="G11:K11"/>
  </mergeCells>
  <printOptions horizontalCentered="1" gridLines="1"/>
  <pageMargins left="0.7" right="0.7" top="0.75" bottom="0.75" header="0" footer="0"/>
  <pageSetup paperSize="9" pageOrder="overThenDown" orientation="landscape" cellComments="atEnd"/>
  <rowBreaks count="1" manualBreakCount="1">
    <brk id="14" man="1"/>
  </rowBreaks>
  <colBreaks count="1" manualBreakCount="1">
    <brk id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TGDD</cp:lastModifiedBy>
  <dcterms:modified xsi:type="dcterms:W3CDTF">2022-05-30T03:44:35Z</dcterms:modified>
</cp:coreProperties>
</file>