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05" windowWidth="14805" windowHeight="7110" activeTab="1"/>
  </bookViews>
  <sheets>
    <sheet name="mâu in" sheetId="1" r:id="rId1"/>
    <sheet name="Thông tin" sheetId="2" r:id="rId2"/>
    <sheet name="Sheet3" sheetId="3" r:id="rId3"/>
    <sheet name="Sheet1" sheetId="4" r:id="rId4"/>
  </sheets>
  <externalReferences>
    <externalReference r:id="rId5"/>
    <externalReference r:id="rId6"/>
    <externalReference r:id="rId7"/>
  </externalReferences>
  <definedNames>
    <definedName name="dslaodong">'[1]CTH-BHXH-DS'!$A$3:$BD$209</definedName>
    <definedName name="khachhang">'[2]TK khach hang'!$A$2:$J$523</definedName>
    <definedName name="phuluc">'Thông tin'!$A$6:$U$129</definedName>
  </definedNames>
  <calcPr calcId="144525"/>
</workbook>
</file>

<file path=xl/calcChain.xml><?xml version="1.0" encoding="utf-8"?>
<calcChain xmlns="http://schemas.openxmlformats.org/spreadsheetml/2006/main">
  <c r="H15" i="1" l="1"/>
  <c r="C15" i="1"/>
  <c r="C14" i="1"/>
  <c r="C13" i="1"/>
  <c r="G11" i="1"/>
  <c r="U118" i="2"/>
  <c r="U117" i="2"/>
  <c r="D17" i="1" l="1"/>
  <c r="U116" i="2"/>
  <c r="E11" i="1" l="1"/>
  <c r="U81" i="2"/>
  <c r="U58" i="2"/>
  <c r="U75" i="2"/>
  <c r="U107" i="2"/>
  <c r="U63" i="2"/>
  <c r="U7" i="2"/>
  <c r="U43" i="2"/>
  <c r="U31" i="2"/>
  <c r="U56" i="2"/>
  <c r="U115" i="2"/>
  <c r="U8" i="2"/>
  <c r="U88" i="2"/>
  <c r="U10" i="2"/>
  <c r="U51" i="2"/>
  <c r="U24" i="2"/>
  <c r="U53" i="2"/>
  <c r="U68" i="2"/>
  <c r="U66" i="2"/>
  <c r="U30" i="2"/>
  <c r="U33" i="2"/>
  <c r="U40" i="2"/>
  <c r="U111" i="2"/>
  <c r="U36" i="2"/>
  <c r="U77" i="2"/>
  <c r="U71" i="2"/>
  <c r="U86" i="2"/>
  <c r="U42" i="2"/>
  <c r="U59" i="2"/>
  <c r="U27" i="2"/>
  <c r="U84" i="2"/>
  <c r="U11" i="2"/>
  <c r="U101" i="2"/>
  <c r="U93" i="2"/>
  <c r="U48" i="2"/>
  <c r="U73" i="2"/>
  <c r="U109" i="2"/>
  <c r="U110" i="2"/>
  <c r="U82" i="2"/>
  <c r="U97" i="2"/>
  <c r="U57" i="2"/>
  <c r="U79" i="2"/>
  <c r="U23" i="2"/>
  <c r="U19" i="2"/>
  <c r="U38" i="2"/>
  <c r="U16" i="2"/>
  <c r="U18" i="2"/>
  <c r="U45" i="2"/>
  <c r="U25" i="2"/>
  <c r="U65" i="2"/>
  <c r="U12" i="2"/>
  <c r="U60" i="2"/>
  <c r="U39" i="2"/>
  <c r="U96" i="2"/>
  <c r="U62" i="2"/>
  <c r="U61" i="2"/>
  <c r="U15" i="2"/>
  <c r="U74" i="2"/>
  <c r="U98" i="2"/>
  <c r="U54" i="2"/>
  <c r="U69" i="2"/>
  <c r="U112" i="2"/>
  <c r="U14" i="2"/>
  <c r="U55" i="2"/>
  <c r="U91" i="2"/>
  <c r="U34" i="2"/>
  <c r="U80" i="2"/>
  <c r="U103" i="2"/>
  <c r="U102" i="2"/>
  <c r="U100" i="2"/>
  <c r="U95" i="2"/>
  <c r="U92" i="2"/>
  <c r="U52" i="2"/>
  <c r="U26" i="2"/>
  <c r="U85" i="2"/>
  <c r="U41" i="2"/>
  <c r="U13" i="2"/>
  <c r="U17" i="2"/>
  <c r="U50" i="2"/>
  <c r="U35" i="2"/>
  <c r="U104" i="2"/>
  <c r="U22" i="2"/>
  <c r="U20" i="2"/>
  <c r="U37" i="2"/>
  <c r="U21" i="2"/>
  <c r="U44" i="2"/>
  <c r="U32" i="2"/>
  <c r="U89" i="2"/>
  <c r="U94" i="2"/>
  <c r="U90" i="2"/>
  <c r="U83" i="2"/>
  <c r="U29" i="2"/>
  <c r="U106" i="2"/>
  <c r="U78" i="2"/>
  <c r="U113" i="2"/>
  <c r="U72" i="2"/>
  <c r="U47" i="2"/>
  <c r="U76" i="2"/>
  <c r="U49" i="2"/>
  <c r="U28" i="2"/>
  <c r="U87" i="2"/>
  <c r="U114" i="2"/>
  <c r="U46" i="2"/>
  <c r="U99" i="2"/>
  <c r="U9" i="2"/>
  <c r="U64" i="2"/>
  <c r="U67" i="2"/>
  <c r="U105" i="2"/>
  <c r="U70" i="2"/>
  <c r="D9" i="1" l="1"/>
  <c r="F21" i="1" s="1"/>
  <c r="AB10" i="4" l="1"/>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9" i="4"/>
  <c r="AE1" i="4"/>
  <c r="Y95" i="4" s="1"/>
  <c r="AE9" i="4"/>
  <c r="AE10" i="4"/>
  <c r="AE11" i="4"/>
  <c r="AE12" i="4"/>
  <c r="AE13" i="4"/>
  <c r="AE14" i="4"/>
  <c r="AE15" i="4"/>
  <c r="AE16" i="4"/>
  <c r="AE17" i="4"/>
  <c r="AE18" i="4"/>
  <c r="AE19" i="4"/>
  <c r="AE20" i="4"/>
  <c r="AE21" i="4"/>
  <c r="AE22" i="4"/>
  <c r="AE23" i="4"/>
  <c r="AE24" i="4"/>
  <c r="Y6" i="4"/>
  <c r="F23" i="1" l="1"/>
  <c r="A24" i="1"/>
  <c r="Y11" i="4"/>
  <c r="Y15" i="4"/>
  <c r="Y19" i="4"/>
  <c r="Y23" i="4"/>
  <c r="Y27" i="4"/>
  <c r="Y31" i="4"/>
  <c r="Y35" i="4"/>
  <c r="Y39" i="4"/>
  <c r="Y43" i="4"/>
  <c r="Y48" i="4"/>
  <c r="Y52" i="4"/>
  <c r="Y56" i="4"/>
  <c r="Y61" i="4"/>
  <c r="Y65" i="4"/>
  <c r="Y69" i="4"/>
  <c r="Y73" i="4"/>
  <c r="Y77" i="4"/>
  <c r="Y81" i="4"/>
  <c r="Y89" i="4"/>
  <c r="Y93" i="4"/>
  <c r="Y10" i="4"/>
  <c r="Y14" i="4"/>
  <c r="Y18" i="4"/>
  <c r="Y22" i="4"/>
  <c r="Y26" i="4"/>
  <c r="Y30" i="4"/>
  <c r="Y34" i="4"/>
  <c r="Y38" i="4"/>
  <c r="Y42" i="4"/>
  <c r="Y47" i="4"/>
  <c r="Y51" i="4"/>
  <c r="Y55" i="4"/>
  <c r="Y59" i="4"/>
  <c r="Y64" i="4"/>
  <c r="Y68" i="4"/>
  <c r="Y72" i="4"/>
  <c r="Y76" i="4"/>
  <c r="Y80" i="4"/>
  <c r="Y84" i="4"/>
  <c r="Y92" i="4"/>
  <c r="Y16" i="4"/>
  <c r="Y20" i="4"/>
  <c r="Y24" i="4"/>
  <c r="Y28" i="4"/>
  <c r="Y32" i="4"/>
  <c r="Y36" i="4"/>
  <c r="Y40" i="4"/>
  <c r="Y45" i="4"/>
  <c r="Y49" i="4"/>
  <c r="Y53" i="4"/>
  <c r="Y57" i="4"/>
  <c r="Y62" i="4"/>
  <c r="Y66" i="4"/>
  <c r="Y70" i="4"/>
  <c r="Y74" i="4"/>
  <c r="Y78" i="4"/>
  <c r="Y82" i="4"/>
  <c r="Y90" i="4"/>
  <c r="Y94" i="4"/>
  <c r="Y12" i="4"/>
  <c r="Y9" i="4"/>
  <c r="Y13" i="4"/>
  <c r="Y17" i="4"/>
  <c r="Y21" i="4"/>
  <c r="Y25" i="4"/>
  <c r="Y29" i="4"/>
  <c r="Y33" i="4"/>
  <c r="Y37" i="4"/>
  <c r="Y41" i="4"/>
  <c r="Y46" i="4"/>
  <c r="Y50" i="4"/>
  <c r="Y54" i="4"/>
  <c r="Y58" i="4"/>
  <c r="Y63" i="4"/>
  <c r="Y67" i="4"/>
  <c r="Y71" i="4"/>
  <c r="Y75" i="4"/>
  <c r="Y79" i="4"/>
  <c r="Y83" i="4"/>
  <c r="Y91" i="4"/>
  <c r="B4" i="1"/>
  <c r="C11" i="1"/>
  <c r="D23" i="1" l="1"/>
  <c r="A33" i="1"/>
  <c r="C20" i="1"/>
  <c r="I19" i="1"/>
  <c r="E19" i="1"/>
  <c r="C19" i="1"/>
  <c r="C18" i="1"/>
  <c r="G10" i="1"/>
  <c r="K9" i="1"/>
  <c r="E7" i="1"/>
  <c r="I9" i="1"/>
  <c r="G9" i="1"/>
  <c r="G22" i="1" l="1"/>
  <c r="H26" i="1" s="1"/>
</calcChain>
</file>

<file path=xl/sharedStrings.xml><?xml version="1.0" encoding="utf-8"?>
<sst xmlns="http://schemas.openxmlformats.org/spreadsheetml/2006/main" count="2101" uniqueCount="803">
  <si>
    <t>CỘNG HOÀ XÃ HỘI CHỦ NGHĨA VIỆT NAM</t>
  </si>
  <si>
    <t>Độc lập - Tự do - Hạnh phúc</t>
  </si>
  <si>
    <t>PHỤ LỤC HỢP ĐỒNG LAO ĐỘNG</t>
  </si>
  <si>
    <t>SỐ :</t>
  </si>
  <si>
    <t>- Căn cứ hợp đồng lao động số</t>
  </si>
  <si>
    <t>ký ngày</t>
  </si>
  <si>
    <t xml:space="preserve">tháng </t>
  </si>
  <si>
    <t>07</t>
  </si>
  <si>
    <t xml:space="preserve">năm </t>
  </si>
  <si>
    <t xml:space="preserve">Hôm nay, ngày </t>
  </si>
  <si>
    <t>năm</t>
  </si>
  <si>
    <t>1. BÊN A</t>
  </si>
  <si>
    <t>CÔNG TY CỔ PHẦN CAO SU HOÀNG ANH GIA LAI</t>
  </si>
  <si>
    <t>Địa chỉ :</t>
  </si>
  <si>
    <t>TRỊNH XUÂN NHÂN</t>
  </si>
  <si>
    <t>Chức danh :</t>
  </si>
  <si>
    <t>Tổng Giám Đốc</t>
  </si>
  <si>
    <t>2. BÊN B</t>
  </si>
  <si>
    <t>Ông (bà )</t>
  </si>
  <si>
    <t>NGUYỄN THỊ HẠNH THƯƠNG</t>
  </si>
  <si>
    <t>Sinh ngày :</t>
  </si>
  <si>
    <t>Cấp ngày</t>
  </si>
  <si>
    <t>cấp tại Công an tỉnh</t>
  </si>
  <si>
    <t>ĐIỀU 1</t>
  </si>
  <si>
    <t>về phụ cấp ( 9):</t>
  </si>
  <si>
    <t>đồng/tháng.</t>
  </si>
  <si>
    <t>ĐIỀU 2</t>
  </si>
  <si>
    <t>Các điều khoản  khác của Hợp đồng chính vẫn giữ nguyên không thay đổi.</t>
  </si>
  <si>
    <t>04</t>
  </si>
  <si>
    <t xml:space="preserve"> Hoàng Anh Gia Lai. Địa chỉ: Tầng 11 - 15 Trường Chinh - Pleiku - Gia Lai. Chúng tôi gồm :</t>
  </si>
  <si>
    <t>(Bằng chữ : Bốn triệu hai trăm đồng chẵn )</t>
  </si>
  <si>
    <t xml:space="preserve">Số CMND : </t>
  </si>
  <si>
    <t>ĐẠI DIỆN BÊN B</t>
  </si>
  <si>
    <t>ĐẠI DIỆN BÊN A</t>
  </si>
  <si>
    <t>STT</t>
  </si>
  <si>
    <t>SỐ HỢP ĐỒNG 
LAO ĐỘNG</t>
  </si>
  <si>
    <t>NGÀY KÝ HỢP ĐỒNG</t>
  </si>
  <si>
    <t>THÁNG</t>
  </si>
  <si>
    <t>NĂM</t>
  </si>
  <si>
    <t>NGÀY</t>
  </si>
  <si>
    <t>NGÀY KÝ PHỤ LỤC</t>
  </si>
  <si>
    <t>BÊN A</t>
  </si>
  <si>
    <t>TÊN CÔNG TY</t>
  </si>
  <si>
    <t>ĐỊA CHỈ</t>
  </si>
  <si>
    <t>ĐẠI DIỆN</t>
  </si>
  <si>
    <t>CHỨC DANH</t>
  </si>
  <si>
    <t>BÊN B</t>
  </si>
  <si>
    <t>HỌ VÀ TÊN</t>
  </si>
  <si>
    <t>SINH NGÀY</t>
  </si>
  <si>
    <t>SỐ CMND</t>
  </si>
  <si>
    <t>CẤP NGÀY</t>
  </si>
  <si>
    <t>NƠI CẤP</t>
  </si>
  <si>
    <t>Tầng 11- 15 Trường Chinh - Pleiku - Gia Lai</t>
  </si>
  <si>
    <t>GIA LAI</t>
  </si>
  <si>
    <t>526/7 Hùng Vương - Pleiku -Gia Lai</t>
  </si>
  <si>
    <t>SỐ TIỀN PHỤ CẤP</t>
  </si>
  <si>
    <t>Số:</t>
  </si>
  <si>
    <t>Phụ</t>
  </si>
  <si>
    <t xml:space="preserve">cấp trách nhiệm, công việc là </t>
  </si>
  <si>
    <t>bổ sung  Hợp đồng chính như sau:</t>
  </si>
  <si>
    <t>13-04-1989</t>
  </si>
  <si>
    <t>21-09-2004</t>
  </si>
  <si>
    <t>01</t>
  </si>
  <si>
    <t>Đại diện :Ông (bà)</t>
  </si>
  <si>
    <t>CÔNG TY CP CAO SU HOÀNG ANH GIA LAI</t>
  </si>
  <si>
    <t>15 Trường Chinh - Pleiku - Gia Lai</t>
  </si>
  <si>
    <t>DANH SÁCH NHÂN VIÊN CÔNG TY CỔ PHẦN CAO SU HOÀNG ANH GIA LAI THÁNG 05/2013</t>
  </si>
  <si>
    <t>Ngày:</t>
  </si>
  <si>
    <t>Giờ</t>
  </si>
  <si>
    <t>CHỨC VỤ</t>
  </si>
  <si>
    <t>GIỚI TINH</t>
  </si>
  <si>
    <t>NGÀY SINH</t>
  </si>
  <si>
    <t>TRÌNH ĐỘ CHUYÊN MÔN</t>
  </si>
  <si>
    <t>NGÀY CẤP</t>
  </si>
  <si>
    <t>NGÀY VÀO</t>
  </si>
  <si>
    <t>THỜI GIAN 
LÀM VIỆC</t>
  </si>
  <si>
    <t>MỨC LƯƠNG
( VND )</t>
  </si>
  <si>
    <t>SỐ ĐIỆN THOẠI</t>
  </si>
  <si>
    <t>GHI CHÚ</t>
  </si>
  <si>
    <t>TRƯỜNG</t>
  </si>
  <si>
    <t>CHUYÊN MÔN</t>
  </si>
  <si>
    <t>VÕ NGUYỄN CÔNG</t>
  </si>
  <si>
    <t>BỬU</t>
  </si>
  <si>
    <t>VÕ NGUYỄN CÔNG  BỬU</t>
  </si>
  <si>
    <t>Phó T. Giám Đốc</t>
  </si>
  <si>
    <t>Nam</t>
  </si>
  <si>
    <t>14 B Đoàn Thị Điểm, Pleiku, Gia Lai</t>
  </si>
  <si>
    <t>ĐH</t>
  </si>
  <si>
    <t xml:space="preserve"> Tây Nguyên</t>
  </si>
  <si>
    <t>Kỹ sư lâm nghiệp</t>
  </si>
  <si>
    <t>Kỹ sư</t>
  </si>
  <si>
    <t>lâm nghiệp</t>
  </si>
  <si>
    <t>Gia Lai</t>
  </si>
  <si>
    <t>0913.471.938</t>
  </si>
  <si>
    <t xml:space="preserve">HỒ THỊ TUYẾT </t>
  </si>
  <si>
    <t>LOAN</t>
  </si>
  <si>
    <t>HỒ THỊ TUYẾT   LOAN</t>
  </si>
  <si>
    <t>Kế toán trưởng</t>
  </si>
  <si>
    <t>Nữ</t>
  </si>
  <si>
    <t>412 Trường Chinh - Pleiku - Gia Lai</t>
  </si>
  <si>
    <t>Mở TP. HCM</t>
  </si>
  <si>
    <t>Cử nhân Kế toán</t>
  </si>
  <si>
    <t>Cử nhân</t>
  </si>
  <si>
    <t>Kế toán</t>
  </si>
  <si>
    <t>0903.993.789</t>
  </si>
  <si>
    <t xml:space="preserve">NGUYỄN THỊ HẢI </t>
  </si>
  <si>
    <t>YẾN</t>
  </si>
  <si>
    <t>NGUYỄN THỊ HẢI   YẾN</t>
  </si>
  <si>
    <t xml:space="preserve">Nhân viên kế toán </t>
  </si>
  <si>
    <t>296 Nguyễn Huệ, TT. Đăk Đoa, Gia Lai</t>
  </si>
  <si>
    <t xml:space="preserve"> Kinh Tế TP.HCM</t>
  </si>
  <si>
    <t>Cử nhân  kinh tế kế toán</t>
  </si>
  <si>
    <t xml:space="preserve"> kinh tế kế toán</t>
  </si>
  <si>
    <t>0907.497.697</t>
  </si>
  <si>
    <t xml:space="preserve">TRẦN QUANG </t>
  </si>
  <si>
    <t>DŨNG</t>
  </si>
  <si>
    <t>TRẦN QUANG   DŨNG</t>
  </si>
  <si>
    <t>CC. HAGl, 06 Hoàng Văn Thụ, Pleiku, Gia Lai</t>
  </si>
  <si>
    <t xml:space="preserve">ĐH </t>
  </si>
  <si>
    <t>Mở Hà Nội</t>
  </si>
  <si>
    <t>Cử nhân  kinh tế</t>
  </si>
  <si>
    <t xml:space="preserve"> kinh tế</t>
  </si>
  <si>
    <t>Bình Định</t>
  </si>
  <si>
    <t>0905.102.742</t>
  </si>
  <si>
    <t>ĐINH THỊ DIỆU</t>
  </si>
  <si>
    <t>THẢO</t>
  </si>
  <si>
    <t>ĐINH THỊ DIỆU  THẢO</t>
  </si>
  <si>
    <t>359 Hùng Vương, Pleiku, Gia Lai</t>
  </si>
  <si>
    <t>TC</t>
  </si>
  <si>
    <t xml:space="preserve"> Lâm Nghiệp Tây nguyên</t>
  </si>
  <si>
    <t>TC  kế toán</t>
  </si>
  <si>
    <t xml:space="preserve"> kế toán</t>
  </si>
  <si>
    <t>0979.319.819</t>
  </si>
  <si>
    <t xml:space="preserve">NGUYỄN THỊ HẠNH </t>
  </si>
  <si>
    <t>THƯƠNG</t>
  </si>
  <si>
    <t>NGUYỄN THỊ HẠNH   THƯƠNG</t>
  </si>
  <si>
    <t>526/7 Hùng Vương, Pleiku, Gia Lai</t>
  </si>
  <si>
    <t xml:space="preserve"> Đông Á </t>
  </si>
  <si>
    <t>CĐ  kế toán</t>
  </si>
  <si>
    <t>CĐ</t>
  </si>
  <si>
    <t>01685.072.797</t>
  </si>
  <si>
    <t xml:space="preserve">NGUYỄN THỊ </t>
  </si>
  <si>
    <t>MƠ</t>
  </si>
  <si>
    <t>NGUYỄN THỊ   MƠ</t>
  </si>
  <si>
    <t>Trưởng phòng kế hoạch</t>
  </si>
  <si>
    <t>269 Lê Duẩn, Pleiku, Gia Lai</t>
  </si>
  <si>
    <t xml:space="preserve">Nông Lâm </t>
  </si>
  <si>
    <t>01228.588.880</t>
  </si>
  <si>
    <t xml:space="preserve">NGUYỄN MẠNH </t>
  </si>
  <si>
    <t>TUÂN</t>
  </si>
  <si>
    <t>NGUYỄN MẠNH   TUÂN</t>
  </si>
  <si>
    <t>Nhân viên kế hoạch</t>
  </si>
  <si>
    <t>22/1 Cù Chính Lan, Pleiku, Gia Lai</t>
  </si>
  <si>
    <t>Tây Nguyên</t>
  </si>
  <si>
    <t>Cử nhân KT nông lâm</t>
  </si>
  <si>
    <t>KT nông lâm</t>
  </si>
  <si>
    <t>0905.458.282</t>
  </si>
  <si>
    <t xml:space="preserve">HỒ TRỌNG </t>
  </si>
  <si>
    <t>NGHĨA</t>
  </si>
  <si>
    <t>HỒ TRỌNG   NGHĨA</t>
  </si>
  <si>
    <t>Phường Hội Phú, Pleiku, Gia Lai</t>
  </si>
  <si>
    <t>kế toán Hoàng Giang</t>
  </si>
  <si>
    <t>TC   kế toán</t>
  </si>
  <si>
    <t xml:space="preserve">  kế toán</t>
  </si>
  <si>
    <t>0905.072.723</t>
  </si>
  <si>
    <t>PHẠM THỊ TUYẾT</t>
  </si>
  <si>
    <t>PHẠM THỊ TUYẾT  LOAN</t>
  </si>
  <si>
    <t>06 Tô Vĩnh Diện, Pleiku, Gia Lai</t>
  </si>
  <si>
    <t xml:space="preserve"> Kinh Tế- Luật TP.HCM</t>
  </si>
  <si>
    <t>Cử nhân  Kinh Tế</t>
  </si>
  <si>
    <t xml:space="preserve">Cử nhân </t>
  </si>
  <si>
    <t>Kinh Tế</t>
  </si>
  <si>
    <t>0908.465.875</t>
  </si>
  <si>
    <t xml:space="preserve">BÙI THỊ ÁNH </t>
  </si>
  <si>
    <t>NGỌC</t>
  </si>
  <si>
    <t>BÙI THỊ ÁNH   NGỌC</t>
  </si>
  <si>
    <t>32 Lê Lợi, P. Hội Thương, Pleiku, Gia Lai</t>
  </si>
  <si>
    <t>Cử nhân  Tài chính tiền tệ - TD</t>
  </si>
  <si>
    <t xml:space="preserve"> Tài chính tiền tệ - TD</t>
  </si>
  <si>
    <t>0913.450.615</t>
  </si>
  <si>
    <t xml:space="preserve">PHAN TRẦN LINH </t>
  </si>
  <si>
    <t>CHI</t>
  </si>
  <si>
    <t>PHAN TRẦN LINH   CHI</t>
  </si>
  <si>
    <t>02 Bùi Thị Xuân, Pleiku, Gia Lai</t>
  </si>
  <si>
    <t xml:space="preserve"> Hồng Bàng </t>
  </si>
  <si>
    <t>CĐ  Kế toán kiểm toán</t>
  </si>
  <si>
    <t xml:space="preserve">CĐ </t>
  </si>
  <si>
    <t>Kế toán kiểm toán</t>
  </si>
  <si>
    <t>0935.570.201</t>
  </si>
  <si>
    <t xml:space="preserve">ĐOÀN VĂN </t>
  </si>
  <si>
    <t>ĐOÀN VĂN   TUÂN</t>
  </si>
  <si>
    <t>31/04 Nguyễn Thái Học, Pleiku, Gia Lai</t>
  </si>
  <si>
    <t xml:space="preserve"> ĐH</t>
  </si>
  <si>
    <t xml:space="preserve"> Hùng Vương</t>
  </si>
  <si>
    <t>Cử nhân  Quản trị KD</t>
  </si>
  <si>
    <t>Quản trị KD</t>
  </si>
  <si>
    <t>0935.845.550</t>
  </si>
  <si>
    <t xml:space="preserve">LÊ VĂN </t>
  </si>
  <si>
    <t>PHÚ</t>
  </si>
  <si>
    <t>LÊ VĂN   PHÚ</t>
  </si>
  <si>
    <t>95 Nguyễn Viết Xuân, Pleiku, Gia Lai</t>
  </si>
  <si>
    <t>Nghề số 8</t>
  </si>
  <si>
    <t>CĐ Kế Toán  DN</t>
  </si>
  <si>
    <t>Kế Toán  DN</t>
  </si>
  <si>
    <t>0983.365.701</t>
  </si>
  <si>
    <t xml:space="preserve">LÊ THỊ HỒNG </t>
  </si>
  <si>
    <t>LIÊN</t>
  </si>
  <si>
    <t>LÊ THỊ HỒNG   LIÊN</t>
  </si>
  <si>
    <t>Tam Thành, Phú Ninh, Quảng Nam</t>
  </si>
  <si>
    <t xml:space="preserve"> Quảng Nam</t>
  </si>
  <si>
    <t>CĐ kế toán</t>
  </si>
  <si>
    <t>kế toán</t>
  </si>
  <si>
    <t>Quảng Nam</t>
  </si>
  <si>
    <t>0989.728.510</t>
  </si>
  <si>
    <t xml:space="preserve">ĐỖ THỊ THU </t>
  </si>
  <si>
    <t>HUYỀN</t>
  </si>
  <si>
    <t>ĐỖ THỊ THU   HUYỀN</t>
  </si>
  <si>
    <t>Hòa Hiệp, Cư kuin, Đăk Lăk</t>
  </si>
  <si>
    <t xml:space="preserve"> Công Nghiệp HCM</t>
  </si>
  <si>
    <t>Cử nhân  kế toán- kiểm toán</t>
  </si>
  <si>
    <t>kế toán- kiểm toán</t>
  </si>
  <si>
    <t>Đăk Lăk</t>
  </si>
  <si>
    <t>0932.118.066</t>
  </si>
  <si>
    <t xml:space="preserve">ĐỖ HỮU </t>
  </si>
  <si>
    <t>TUYÊN</t>
  </si>
  <si>
    <t>ĐỖ HỮU   TUYÊN</t>
  </si>
  <si>
    <t>Tổ 11, Hội Phú, Pleiku, Gia Lai</t>
  </si>
  <si>
    <t xml:space="preserve"> tài chính kế toán Quãng Ngãi</t>
  </si>
  <si>
    <t>0972.809.859</t>
  </si>
  <si>
    <t>NGUYỄN VĂN</t>
  </si>
  <si>
    <t>TIÊN</t>
  </si>
  <si>
    <t>NGUYỄN VĂN  TIÊN</t>
  </si>
  <si>
    <t>Bình Sa, Thăng Bình, Quảng Nam</t>
  </si>
  <si>
    <t>Công Nghiệp TP. HCM</t>
  </si>
  <si>
    <t>Cử nhân Kế toán - kiểm toán</t>
  </si>
  <si>
    <t>Kế toán - kiểm toán</t>
  </si>
  <si>
    <t>0977.335.799</t>
  </si>
  <si>
    <t>T3/2013</t>
  </si>
  <si>
    <t>NGUYỄN MINH</t>
  </si>
  <si>
    <t>QUÂN</t>
  </si>
  <si>
    <t>NGUYỄN MINH  QUÂN</t>
  </si>
  <si>
    <t>Thôn 2, Xã An Phú, Pleiku, Gia Lai</t>
  </si>
  <si>
    <t>Sài Gòn</t>
  </si>
  <si>
    <t>Cử nhân Tài chính ngân hàng</t>
  </si>
  <si>
    <t>Tài chính ngân hàng</t>
  </si>
  <si>
    <t>01674.558.651</t>
  </si>
  <si>
    <t xml:space="preserve">VÕ TẤN </t>
  </si>
  <si>
    <t>PHÚC</t>
  </si>
  <si>
    <t>VÕ TẤN   PHÚC</t>
  </si>
  <si>
    <t>Ân Thạnh, Hoài Ân, Bình Định</t>
  </si>
  <si>
    <t xml:space="preserve"> Đông Du</t>
  </si>
  <si>
    <t>CĐ  Kế toán</t>
  </si>
  <si>
    <t xml:space="preserve"> Kế toán</t>
  </si>
  <si>
    <t xml:space="preserve">NGUYỄN THỊ THÚY </t>
  </si>
  <si>
    <t>AN</t>
  </si>
  <si>
    <t>NGUYỄN THỊ THÚY   AN</t>
  </si>
  <si>
    <t>80A Lê Duẩn, Pleiku, Gia Lai</t>
  </si>
  <si>
    <t xml:space="preserve"> KHXH &amp; Nhân văn</t>
  </si>
  <si>
    <t>Cử nhân  Ngữ văn Anh</t>
  </si>
  <si>
    <t>Ngữ văn Anh</t>
  </si>
  <si>
    <t>0909.989.205</t>
  </si>
  <si>
    <t xml:space="preserve">TRẦN THỊ ÁNH </t>
  </si>
  <si>
    <t>HỒNG</t>
  </si>
  <si>
    <t>TRẦN THỊ ÁNH   HỒNG</t>
  </si>
  <si>
    <t>Nhân viên kỹ thuật</t>
  </si>
  <si>
    <t>03 Lê Lai, Pleiku, Gia Lao</t>
  </si>
  <si>
    <t xml:space="preserve"> công nghệ Văn Lang</t>
  </si>
  <si>
    <t>Thạc sĩ  nuôi cáy mô ĐH</t>
  </si>
  <si>
    <t xml:space="preserve">Thạc sĩ </t>
  </si>
  <si>
    <t>nuôi cáy mô ĐH</t>
  </si>
  <si>
    <t>0982.720.729</t>
  </si>
  <si>
    <t xml:space="preserve">NGUYỄN TUẤN </t>
  </si>
  <si>
    <t>ANH</t>
  </si>
  <si>
    <t>NGUYỄN TUẤN   ANH</t>
  </si>
  <si>
    <t>TT Chưprông, Chưprông, Gia lai</t>
  </si>
  <si>
    <t xml:space="preserve"> Nông Lâm TP.HCM</t>
  </si>
  <si>
    <t>Kỹ sư Nông học</t>
  </si>
  <si>
    <t>Nông học</t>
  </si>
  <si>
    <t>01265.281.259</t>
  </si>
  <si>
    <t xml:space="preserve">HỒ NHẬT </t>
  </si>
  <si>
    <t>TÂN</t>
  </si>
  <si>
    <t>HỒ NHẬT   TÂN</t>
  </si>
  <si>
    <t>Thôn 2, Xã Iahlốp, Chư Sê, Gia Lai</t>
  </si>
  <si>
    <t xml:space="preserve"> Nông Lâm</t>
  </si>
  <si>
    <t xml:space="preserve"> Kỹ sư  Bảo Vệ Thực Vật</t>
  </si>
  <si>
    <t xml:space="preserve"> Kỹ sư </t>
  </si>
  <si>
    <t>Bảo Vệ Thực Vật</t>
  </si>
  <si>
    <t>01643.980.177</t>
  </si>
  <si>
    <t xml:space="preserve">LÊ THỊ </t>
  </si>
  <si>
    <t>TUYẾN</t>
  </si>
  <si>
    <t>LÊ THỊ   TUYẾN</t>
  </si>
  <si>
    <t>Mỹ Xuyên, Phong Hòa, Phong Điền, TT. Huế</t>
  </si>
  <si>
    <t>Nông Lâm</t>
  </si>
  <si>
    <t xml:space="preserve"> Kỹ sư</t>
  </si>
  <si>
    <t xml:space="preserve"> Bảo Vệ Thực Vật</t>
  </si>
  <si>
    <t>TT. Huế</t>
  </si>
  <si>
    <t>01682.167.363</t>
  </si>
  <si>
    <t>EVA</t>
  </si>
  <si>
    <t>LÊ THỊ   EVA</t>
  </si>
  <si>
    <t>Tổ 3, P. Chi Lăng, Pleiku, Gia Lai</t>
  </si>
  <si>
    <t>Cử nhân  sinh học</t>
  </si>
  <si>
    <t>sinh học</t>
  </si>
  <si>
    <t>01683.984.386</t>
  </si>
  <si>
    <t xml:space="preserve">ĐINH THỊ </t>
  </si>
  <si>
    <t>CẨM</t>
  </si>
  <si>
    <t>ĐINH THỊ   CẨM</t>
  </si>
  <si>
    <t>Tổ 2, TT. Đăk Đoa, Pleiku, Gia Lai</t>
  </si>
  <si>
    <t xml:space="preserve"> Nông Lâm TP. HCM</t>
  </si>
  <si>
    <t>Kỹ sư  Nông học</t>
  </si>
  <si>
    <t xml:space="preserve"> Nông học</t>
  </si>
  <si>
    <t>0977.546.156</t>
  </si>
  <si>
    <t xml:space="preserve">NGUYỄN THỊ HỒNG </t>
  </si>
  <si>
    <t>LỢI</t>
  </si>
  <si>
    <t>NGUYỄN THỊ HỒNG   LỢI</t>
  </si>
  <si>
    <t>Tổ 13, P. Thống Nhất, Pleiku, Gia Lai</t>
  </si>
  <si>
    <t>Nông Lâm TP.HCM</t>
  </si>
  <si>
    <t>Kỹ sư   Bảo Vệ Thực Vật</t>
  </si>
  <si>
    <t xml:space="preserve">Kỹ sư </t>
  </si>
  <si>
    <t>Phú Thọ</t>
  </si>
  <si>
    <t>0978.045.634</t>
  </si>
  <si>
    <t xml:space="preserve">HUỲNH THỊ HỒNG </t>
  </si>
  <si>
    <t>HOA</t>
  </si>
  <si>
    <t>HUỲNH THỊ HỒNG   HOA</t>
  </si>
  <si>
    <t>Tổ 5, P. Hoa Lư, Pleiku, Gia Lai</t>
  </si>
  <si>
    <t>Đà Nẵng</t>
  </si>
  <si>
    <t>Cử nhân  Sinh - MT</t>
  </si>
  <si>
    <t xml:space="preserve"> Sinh - MT</t>
  </si>
  <si>
    <t>0937.130.988</t>
  </si>
  <si>
    <t xml:space="preserve">NGUYỄN NGỌC </t>
  </si>
  <si>
    <t>ĐIỆP</t>
  </si>
  <si>
    <t>NGUYỄN NGỌC   ĐIỆP</t>
  </si>
  <si>
    <t>Xã Chưhdrông, Pleiku, Gia Lai</t>
  </si>
  <si>
    <t xml:space="preserve"> Đà Nẵng</t>
  </si>
  <si>
    <t>CĐ Kỹ thuật viên</t>
  </si>
  <si>
    <t>Kỹ thuật viên</t>
  </si>
  <si>
    <t>0978.242.750</t>
  </si>
  <si>
    <t xml:space="preserve">ĐẶNG </t>
  </si>
  <si>
    <t>NHÂN</t>
  </si>
  <si>
    <t>ĐẶNG   NHÂN</t>
  </si>
  <si>
    <t>322/19 Trường Chinh, Pleiku, Gia Lai</t>
  </si>
  <si>
    <t>Nông nghiệp Gia Lai</t>
  </si>
  <si>
    <t>TC Quản lý đất đai</t>
  </si>
  <si>
    <t>Quản lý đất đai</t>
  </si>
  <si>
    <t>0978.256.769</t>
  </si>
  <si>
    <t>LÊ THANH</t>
  </si>
  <si>
    <t>HUỲNH</t>
  </si>
  <si>
    <t>LÊ THANH  HUỲNH</t>
  </si>
  <si>
    <t>127 Lê Duẩn, Pleiku, Gia Lai</t>
  </si>
  <si>
    <t>Kỹ sư  Trồng trọt</t>
  </si>
  <si>
    <t xml:space="preserve"> Trồng trọt</t>
  </si>
  <si>
    <t>0905.279.619</t>
  </si>
  <si>
    <t xml:space="preserve">LÊ THẾ </t>
  </si>
  <si>
    <t>LỰC</t>
  </si>
  <si>
    <t>LÊ THẾ   LỰC</t>
  </si>
  <si>
    <t>Thôn Cầu Vàng, Xã K' dang, Đăk Đoa, Gia Lai</t>
  </si>
  <si>
    <t xml:space="preserve"> Nông Nghiệp Hà Nội</t>
  </si>
  <si>
    <t>Kỹ sư  khoa học cây trồng</t>
  </si>
  <si>
    <t xml:space="preserve"> khoa học cây trồng</t>
  </si>
  <si>
    <t>Kon Tum</t>
  </si>
  <si>
    <t>0933.219.856</t>
  </si>
  <si>
    <t xml:space="preserve">TRẦN BÁ </t>
  </si>
  <si>
    <t>TRIỆT</t>
  </si>
  <si>
    <t>TRẦN BÁ   TRIỆT</t>
  </si>
  <si>
    <t>Quảng An, Quảng Điền, TT. Huế</t>
  </si>
  <si>
    <t xml:space="preserve"> Bách Khoa Đà Nẵng</t>
  </si>
  <si>
    <t>Cử nhân  CN  Hóa  học</t>
  </si>
  <si>
    <t xml:space="preserve"> CN  Hóa  học</t>
  </si>
  <si>
    <t>0988.227.796</t>
  </si>
  <si>
    <t xml:space="preserve">PHẠM VĂN </t>
  </si>
  <si>
    <t>MỪNG</t>
  </si>
  <si>
    <t>PHẠM VĂN   MỪNG</t>
  </si>
  <si>
    <t>Trúc Kinh, Cam Lộ, Quảng Trị</t>
  </si>
  <si>
    <t>Huế</t>
  </si>
  <si>
    <t>Cử nhân  kinh tế NN</t>
  </si>
  <si>
    <t>kinh tế NN</t>
  </si>
  <si>
    <t>Quảng Trị</t>
  </si>
  <si>
    <t>01682.658.650</t>
  </si>
  <si>
    <t>NGUYỄN TRẦN BẢO</t>
  </si>
  <si>
    <t>PHÁP</t>
  </si>
  <si>
    <t>NGUYỄN TRẦN BẢO  PHÁP</t>
  </si>
  <si>
    <t>280/12 Trường Chinh, Pleiku, Gia Lai</t>
  </si>
  <si>
    <t xml:space="preserve"> </t>
  </si>
  <si>
    <t>0934.726.726</t>
  </si>
  <si>
    <t xml:space="preserve">ĐẬU ĐÌNH </t>
  </si>
  <si>
    <t>HOÀNG</t>
  </si>
  <si>
    <t>ĐẬU ĐÌNH   HOÀNG</t>
  </si>
  <si>
    <t>Thanh Tùng, Thanh Chương, Nghệ  An</t>
  </si>
  <si>
    <t>Quy Nhơn</t>
  </si>
  <si>
    <t>Kỹ sư  nông học</t>
  </si>
  <si>
    <t xml:space="preserve"> nông học</t>
  </si>
  <si>
    <t>Nghệ An</t>
  </si>
  <si>
    <t>VÕ MINH</t>
  </si>
  <si>
    <t>TÍN</t>
  </si>
  <si>
    <t>VÕ MINH  TÍN</t>
  </si>
  <si>
    <t>Cát Hanh, Phù Cát, Bình Định</t>
  </si>
  <si>
    <t>Quang Trung</t>
  </si>
  <si>
    <t>CĐ Quản trị kinh doanh</t>
  </si>
  <si>
    <t>Quản trị kinh doanh</t>
  </si>
  <si>
    <t>01656.033.092</t>
  </si>
  <si>
    <t>THỬ VIỆC</t>
  </si>
  <si>
    <t xml:space="preserve">NGUYỄN ĐỨC ĐẠT </t>
  </si>
  <si>
    <t>Ý</t>
  </si>
  <si>
    <t>NGUYỄN ĐỨC ĐẠT   Ý</t>
  </si>
  <si>
    <t>Thôn 4, Xã Gào, Pleiku, Gia Lai</t>
  </si>
  <si>
    <t>TH</t>
  </si>
  <si>
    <t>Lâm Nghiệp Tây Nguyên</t>
  </si>
  <si>
    <t>TC  lâm nghiệp</t>
  </si>
  <si>
    <t xml:space="preserve">TC </t>
  </si>
  <si>
    <t xml:space="preserve">VŨ ĐÌNH </t>
  </si>
  <si>
    <t>MÃO</t>
  </si>
  <si>
    <t>VŨ ĐÌNH   MÃO</t>
  </si>
  <si>
    <t>Xã Yên Trị, Ý Yên, Nam Định</t>
  </si>
  <si>
    <t xml:space="preserve"> sinh học</t>
  </si>
  <si>
    <t>Nam Định</t>
  </si>
  <si>
    <t>CƯỜNG (B)</t>
  </si>
  <si>
    <t>LÊ VĂN   CƯỜNG (B)</t>
  </si>
  <si>
    <t>Bình Giang, Thăng Bình, Quảng Nam</t>
  </si>
  <si>
    <t>Nông Lâm Huế</t>
  </si>
  <si>
    <t>Kỹ sư khoa học nghề vườn</t>
  </si>
  <si>
    <t>khoa học nghề vườn</t>
  </si>
  <si>
    <t xml:space="preserve">PHAN VĂN  </t>
  </si>
  <si>
    <t>CÔNG</t>
  </si>
  <si>
    <t>PHAN VĂN    CÔNG</t>
  </si>
  <si>
    <t>Ia Ly, Chư Păh, Gia Lai</t>
  </si>
  <si>
    <t>Nông Lâm TP. HCM</t>
  </si>
  <si>
    <t>Kỹ sư  lâm nghiệp</t>
  </si>
  <si>
    <t xml:space="preserve">NGUYỄN GIA  </t>
  </si>
  <si>
    <t>KHANG</t>
  </si>
  <si>
    <t>NGUYỄN GIA    KHANG</t>
  </si>
  <si>
    <t>Tổ 12, P. Phù Đổng, Pleiku, Gia Lai</t>
  </si>
  <si>
    <t>Đà Lạt</t>
  </si>
  <si>
    <t xml:space="preserve">ĐỖ HIỀN </t>
  </si>
  <si>
    <t>ĐỆ</t>
  </si>
  <si>
    <t>ĐỖ HIỀN   ĐỆ</t>
  </si>
  <si>
    <t>An Vĩnh, Lý Sơn, Quảng Ngãi</t>
  </si>
  <si>
    <t>nông học</t>
  </si>
  <si>
    <t>Quảng Ngãi</t>
  </si>
  <si>
    <t xml:space="preserve">LÊ ĐÌNH </t>
  </si>
  <si>
    <t>ĐÀO</t>
  </si>
  <si>
    <t>LÊ ĐÌNH   ĐÀO</t>
  </si>
  <si>
    <t>Điền Hải, Phong Điền, Thừa Thiên Huế</t>
  </si>
  <si>
    <t>Sư Phạm Huế</t>
  </si>
  <si>
    <t>Cử nhân SP kỹ thuật nông lâm</t>
  </si>
  <si>
    <t>SP kỹ thuật nông lâm</t>
  </si>
  <si>
    <t xml:space="preserve">NGUYỄN QUANG </t>
  </si>
  <si>
    <t>HẢO</t>
  </si>
  <si>
    <t>NGUYỄN QUANG   HẢO</t>
  </si>
  <si>
    <t>P. Trường An, TP. Huế, Thừa Thiên Huê</t>
  </si>
  <si>
    <t>Nông Lâm HCM</t>
  </si>
  <si>
    <t xml:space="preserve">ĐẶNG THÙY </t>
  </si>
  <si>
    <t>MAI</t>
  </si>
  <si>
    <t>ĐẶNG THÙY   MAI</t>
  </si>
  <si>
    <t>137 Hẻm Lê Lợi, Pleiku, Gia Lai</t>
  </si>
  <si>
    <t>Kỹ Sư  Lâm Nghiệp</t>
  </si>
  <si>
    <t xml:space="preserve">Kỹ Sư </t>
  </si>
  <si>
    <t>Lâm Nghiệp</t>
  </si>
  <si>
    <t>0905.908.919</t>
  </si>
  <si>
    <t>NGUYỄN THỊ   ĐÀO</t>
  </si>
  <si>
    <t>Xã Iaglai, Pleiku, Gia Lai</t>
  </si>
  <si>
    <t xml:space="preserve"> lâm nghiệp</t>
  </si>
  <si>
    <t>0976.854.585</t>
  </si>
  <si>
    <t xml:space="preserve">LÊ  BÁ  </t>
  </si>
  <si>
    <t>LÊ  BÁ    TUÂN</t>
  </si>
  <si>
    <t>Thôn 3, Xã An Phú, Pleiku, Gia Lai</t>
  </si>
  <si>
    <t xml:space="preserve"> sư phạm Quy Nhơn</t>
  </si>
  <si>
    <t>Cử nhân  tin học</t>
  </si>
  <si>
    <t xml:space="preserve"> tin học</t>
  </si>
  <si>
    <t>0987.451.279</t>
  </si>
  <si>
    <t xml:space="preserve">NGUYỄN THẾ </t>
  </si>
  <si>
    <t>HÙNG</t>
  </si>
  <si>
    <t>NGUYỄN THẾ   HÙNG</t>
  </si>
  <si>
    <t xml:space="preserve">  Lâm Nghiệp Tây nguyên</t>
  </si>
  <si>
    <t>TC Lâm Sinh</t>
  </si>
  <si>
    <t>Lâm Sinh</t>
  </si>
  <si>
    <t>0934.864.737</t>
  </si>
  <si>
    <t>THẠCH</t>
  </si>
  <si>
    <t>LÊ VĂN   THẠCH</t>
  </si>
  <si>
    <t>1972</t>
  </si>
  <si>
    <t>Thôn 1, Xã An Phú, Pleiku, Gia Lai</t>
  </si>
  <si>
    <t>0978.239.906</t>
  </si>
  <si>
    <t>Cty Gỗ 
chuyển sang</t>
  </si>
  <si>
    <t>TRẦN QUỐC</t>
  </si>
  <si>
    <t>HUY</t>
  </si>
  <si>
    <t>TRẦN QUỐC  HUY</t>
  </si>
  <si>
    <t>Trưởng Phòng Khai thác - Chế biến</t>
  </si>
  <si>
    <t>364 Trần Phú, Pleiku, Gia Lai</t>
  </si>
  <si>
    <t>HUỲNH THỊ THÚY</t>
  </si>
  <si>
    <t>KIỀU</t>
  </si>
  <si>
    <t>HUỲNH THỊ THÚY  KIỀU</t>
  </si>
  <si>
    <t>Thôn 9, Xã An Phú, Pleiku, Gia Lai</t>
  </si>
  <si>
    <t>Cử nhân Quản trị kinh doanh</t>
  </si>
  <si>
    <t>0962.185.202</t>
  </si>
  <si>
    <t xml:space="preserve">LÊ VĨNH </t>
  </si>
  <si>
    <t>THÁI</t>
  </si>
  <si>
    <t>LÊ VĨNH   THÁI</t>
  </si>
  <si>
    <t>Thôn 2, Xã Chưhdrông, Pleiku, Gia Lai</t>
  </si>
  <si>
    <t>Kỹ sư Hóa thực phẩm</t>
  </si>
  <si>
    <t>Hóa thực phẩm</t>
  </si>
  <si>
    <t>0914.305.571</t>
  </si>
  <si>
    <t>NGUYỄN THỊ MAI</t>
  </si>
  <si>
    <t>TRÂM</t>
  </si>
  <si>
    <t>NGUYỄN THỊ MAI  TRÂM</t>
  </si>
  <si>
    <t>168 Duy Tân, Pleiku, Gia Lai</t>
  </si>
  <si>
    <t>Kỹ sư Hóa học</t>
  </si>
  <si>
    <t>Hóa học</t>
  </si>
  <si>
    <t>PHẠM THỊ</t>
  </si>
  <si>
    <t>ĐẨU</t>
  </si>
  <si>
    <t>PHẠM THỊ  ĐẨU</t>
  </si>
  <si>
    <t>Ngô Mây. Phù Cát, Bình Định</t>
  </si>
  <si>
    <t>Cán Bộ Khí Tượng Thủy Văn</t>
  </si>
  <si>
    <t>TC Kỹ thuật môi trường</t>
  </si>
  <si>
    <t>Kỹ thuật môi trường</t>
  </si>
  <si>
    <t>DIỄN</t>
  </si>
  <si>
    <t>NGUYỄN NGỌC   DIỄN</t>
  </si>
  <si>
    <t>Hòa Đồng, Hòa Tây, Phú Yên</t>
  </si>
  <si>
    <t>Công Nghiệp Tuy Hòa</t>
  </si>
  <si>
    <t>TC Hóa phân tích</t>
  </si>
  <si>
    <t>Hóa phân tích</t>
  </si>
  <si>
    <t>Phú Yên</t>
  </si>
  <si>
    <t>0982.389.534</t>
  </si>
  <si>
    <t xml:space="preserve">NGUYỄN VĂN </t>
  </si>
  <si>
    <t>TOÁN</t>
  </si>
  <si>
    <t>NGUYỄN VĂN   TOÁN</t>
  </si>
  <si>
    <t>Tân Long, An Cư, Tuy An, Phú Yên</t>
  </si>
  <si>
    <t>CĐ CN kỹ thuật hóa học</t>
  </si>
  <si>
    <t>CN kỹ thuật hóa học</t>
  </si>
  <si>
    <t>01683.994.266</t>
  </si>
  <si>
    <t>NGUYỄN BÁ</t>
  </si>
  <si>
    <t>NGUYỄN BÁ  HOÀNG</t>
  </si>
  <si>
    <t>Gio Mỹ, Gio Linh, Quảng Trị</t>
  </si>
  <si>
    <t>Khoa Học - Huế</t>
  </si>
  <si>
    <t>Cửnhân hóa hóc</t>
  </si>
  <si>
    <t>Cửnhân</t>
  </si>
  <si>
    <t>hóa hóc</t>
  </si>
  <si>
    <t>0972.578.517</t>
  </si>
  <si>
    <t xml:space="preserve">LÊ MẠNH </t>
  </si>
  <si>
    <t>LÊ MẠNH   TRƯỜNG</t>
  </si>
  <si>
    <t>Thôn 6, Nghĩa Hưng, Chư Păh, Gia Lai</t>
  </si>
  <si>
    <t>Kỹ sư khoa học CT</t>
  </si>
  <si>
    <t xml:space="preserve"> khoa học CT</t>
  </si>
  <si>
    <t>0983.133.341</t>
  </si>
  <si>
    <t xml:space="preserve">NGUYỄN KIM </t>
  </si>
  <si>
    <t>LUÂN</t>
  </si>
  <si>
    <t>NGUYỄN KIM   LUÂN</t>
  </si>
  <si>
    <t>Tân Đức, Bến Lức, Long An</t>
  </si>
  <si>
    <t xml:space="preserve"> Phiên dịch tiếng Thái</t>
  </si>
  <si>
    <t>Phiên dịch tiếng Thái</t>
  </si>
  <si>
    <t>Long An</t>
  </si>
  <si>
    <t>0938.354.777</t>
  </si>
  <si>
    <t>thiếu hồ sơ</t>
  </si>
  <si>
    <t xml:space="preserve">ĐOÀN THỊ MAI </t>
  </si>
  <si>
    <t>PHƯƠNG</t>
  </si>
  <si>
    <t>ĐOÀN THỊ MAI   PHƯƠNG</t>
  </si>
  <si>
    <t>Tổ 5, P. Trà Bá, Pleiku, Gia Lai</t>
  </si>
  <si>
    <t xml:space="preserve"> Tôn Đức Thắng</t>
  </si>
  <si>
    <t>Cử nhân Tiếng Anh Thương Mại</t>
  </si>
  <si>
    <t xml:space="preserve"> Tiếng Anh Thương Mại</t>
  </si>
  <si>
    <t>0914.527.499</t>
  </si>
  <si>
    <t>TRẦN THỊ KIM</t>
  </si>
  <si>
    <t xml:space="preserve"> CHI</t>
  </si>
  <si>
    <t>TRẦN THỊ KIM   CHI</t>
  </si>
  <si>
    <t>Thôn 5, Ia Băng, Đăk Đoa, Gia Lai</t>
  </si>
  <si>
    <t>Nha Trang</t>
  </si>
  <si>
    <t>Cử nhân Công nghệ sinh học</t>
  </si>
  <si>
    <t>Công nghệ sinh học</t>
  </si>
  <si>
    <t>01683.739.328</t>
  </si>
  <si>
    <t>NGUYỄN VĂN   LỢI</t>
  </si>
  <si>
    <t xml:space="preserve"> Khoa học Huế</t>
  </si>
  <si>
    <t>Cử nhân  khoa học</t>
  </si>
  <si>
    <t xml:space="preserve"> khoa học</t>
  </si>
  <si>
    <t>0988.617.796</t>
  </si>
  <si>
    <t xml:space="preserve">NGUYỄN DUY </t>
  </si>
  <si>
    <t>LÂM</t>
  </si>
  <si>
    <t>NGUYỄN DUY   LÂM</t>
  </si>
  <si>
    <t>Lương Hà, Ia Blứ, Chưpưh, Gia Lai</t>
  </si>
  <si>
    <t>Kỹ sư QLTN rừng và MT</t>
  </si>
  <si>
    <t>QLTN rừng và MT</t>
  </si>
  <si>
    <t>0986.526.712</t>
  </si>
  <si>
    <t xml:space="preserve">LÊ THỊ ÁNH </t>
  </si>
  <si>
    <t>LÊ THỊ ÁNH   HỒNG</t>
  </si>
  <si>
    <t>156 Trường Chinh, Pleiku, Gia Lai</t>
  </si>
  <si>
    <t xml:space="preserve"> Quản lý đất đai</t>
  </si>
  <si>
    <t>Kỹ sư Quản lý đất đai</t>
  </si>
  <si>
    <t>0908.322.890</t>
  </si>
  <si>
    <t xml:space="preserve">VÕ ĐỨC </t>
  </si>
  <si>
    <t>HẬU</t>
  </si>
  <si>
    <t>VÕ ĐỨC   HẬU</t>
  </si>
  <si>
    <t>55/308 Trường Chinh, Pleiku, Gia Lai</t>
  </si>
  <si>
    <t>Kỹ sư lâm sinh</t>
  </si>
  <si>
    <t xml:space="preserve"> lâm sinh</t>
  </si>
  <si>
    <t>Kom Tum</t>
  </si>
  <si>
    <t>0977.620.446</t>
  </si>
  <si>
    <t>NGUYỄN BÁ KHÁNH</t>
  </si>
  <si>
    <t xml:space="preserve"> DUY</t>
  </si>
  <si>
    <t>NGUYỄN BÁ KHÁNH   DUY</t>
  </si>
  <si>
    <t>06 Cù Chính Lan, P. Diên Hồng, Pleiku, Gia Lai</t>
  </si>
  <si>
    <t>thủy lợi</t>
  </si>
  <si>
    <t>Kỹ sư thủy văn môi truòng</t>
  </si>
  <si>
    <t>thủy văn môi truòng</t>
  </si>
  <si>
    <t>0973.692.554</t>
  </si>
  <si>
    <t>LINH</t>
  </si>
  <si>
    <t>NGUYỄN QUANG   LINH</t>
  </si>
  <si>
    <t>45/9 Đinh Tiên Hoàng, P. Bến Nghé, Q.1, HCM</t>
  </si>
  <si>
    <t xml:space="preserve"> Văn Lang, </t>
  </si>
  <si>
    <t>Cử nhân công nghệ thông tin</t>
  </si>
  <si>
    <t xml:space="preserve"> công nghệ thông tin</t>
  </si>
  <si>
    <t>022974967</t>
  </si>
  <si>
    <t>TP.HCM</t>
  </si>
  <si>
    <t>0972.044.679</t>
  </si>
  <si>
    <t xml:space="preserve">NGÔ TUẤN </t>
  </si>
  <si>
    <t>NGÔ TUẤN   DŨNG</t>
  </si>
  <si>
    <t>101 Duy Tân, TP. Pleiku, Gia Lai</t>
  </si>
  <si>
    <t xml:space="preserve"> thủy lợi</t>
  </si>
  <si>
    <t>Kỹ sư thủy lợi</t>
  </si>
  <si>
    <t>0905.732.167</t>
  </si>
  <si>
    <t xml:space="preserve">LÊ HIẾU </t>
  </si>
  <si>
    <t>QUỐC</t>
  </si>
  <si>
    <t>LÊ HIẾU   QUỐC</t>
  </si>
  <si>
    <t>Nhơn Bình, Quy Nhơn, Bình Định</t>
  </si>
  <si>
    <t>Kỹ sư kỹ thuật điện</t>
  </si>
  <si>
    <t>kỹ thuật điện</t>
  </si>
  <si>
    <t xml:space="preserve">ĐÀO QUANG </t>
  </si>
  <si>
    <t>THÀNH</t>
  </si>
  <si>
    <t>ĐÀO QUANG   THÀNH</t>
  </si>
  <si>
    <t>Tài xế</t>
  </si>
  <si>
    <t>03/25 Phan Đình Phùng, TP. Kon Tum</t>
  </si>
  <si>
    <t xml:space="preserve">Lái Xe </t>
  </si>
  <si>
    <t xml:space="preserve"> Lái Xe </t>
  </si>
  <si>
    <t>0974.594.258</t>
  </si>
  <si>
    <t xml:space="preserve">NGUYỄN CAO </t>
  </si>
  <si>
    <t>TUẤN</t>
  </si>
  <si>
    <t>NGUYỄN CAO   TUẤN</t>
  </si>
  <si>
    <t>Thôn 1, Biển Hồ, Pleiku, Gia Lai</t>
  </si>
  <si>
    <t>0979.797.827</t>
  </si>
  <si>
    <t xml:space="preserve">HOÀNG VĂN </t>
  </si>
  <si>
    <t>BIỂU</t>
  </si>
  <si>
    <t>HOÀNG VĂN   BIỂU</t>
  </si>
  <si>
    <t>Tổ 6, P. Iakring, Pleiku, Gia Lai</t>
  </si>
  <si>
    <t>0913.437.555</t>
  </si>
  <si>
    <t xml:space="preserve">TRẦN CHÁNH </t>
  </si>
  <si>
    <t>TRẦN CHÁNH   DŨNG</t>
  </si>
  <si>
    <t>Lái xe</t>
  </si>
  <si>
    <t>Hẻm 46  Ngô Gia Khảm, Pleiku, Gia Lai</t>
  </si>
  <si>
    <t>0905.269.338</t>
  </si>
  <si>
    <t xml:space="preserve">PHONG KHẮC </t>
  </si>
  <si>
    <t>QUYỀN</t>
  </si>
  <si>
    <t>PHONG KHẮC   QUYỀN</t>
  </si>
  <si>
    <t>Tổ 4, P. Thống Nhất, Pleiku, Gia Lai</t>
  </si>
  <si>
    <t>0986.783.268</t>
  </si>
  <si>
    <t xml:space="preserve">TRẦN VĂN  </t>
  </si>
  <si>
    <t>TÂM</t>
  </si>
  <si>
    <t>TRẦN VĂN    TÂM</t>
  </si>
  <si>
    <t>Tổ 2, P. Thống Nhất, Pleiku, Gia Lai</t>
  </si>
  <si>
    <t>Kỹ sư  lâm sinh</t>
  </si>
  <si>
    <t>lâm sinh</t>
  </si>
  <si>
    <t xml:space="preserve">NGUYỄN THANH </t>
  </si>
  <si>
    <t>DUY</t>
  </si>
  <si>
    <t>NGUYỄN THANH   DUY</t>
  </si>
  <si>
    <t>Tổ 2, P. Trà Bá, TP. Pleiku, Gia Lai</t>
  </si>
  <si>
    <t>TC lâm nghiệp</t>
  </si>
  <si>
    <t>NGUYỄN THỊ HỒNG</t>
  </si>
  <si>
    <t>NGUYỄN THỊ HỒNG  LOAN</t>
  </si>
  <si>
    <t>302 Hùng Vương, Pleiku, Gia Lai</t>
  </si>
  <si>
    <t>Kinh tế HCM</t>
  </si>
  <si>
    <t>Cử nhân Kinh tế</t>
  </si>
  <si>
    <t>Kinh tế</t>
  </si>
  <si>
    <t>07/01/2008</t>
  </si>
  <si>
    <t>TRẦN THỊ</t>
  </si>
  <si>
    <t>XUÂN</t>
  </si>
  <si>
    <t>TRẦN THỊ  XUÂN</t>
  </si>
  <si>
    <t>Xã Ia Băng, Chưprông, Gia Lai</t>
  </si>
  <si>
    <t>BÙI THỊ THẢO</t>
  </si>
  <si>
    <t>NGUYÊN</t>
  </si>
  <si>
    <t>BÙI THỊ THẢO  NGUYÊN</t>
  </si>
  <si>
    <t>Tam An, Phú Ninh, Quảng Nam</t>
  </si>
  <si>
    <t>Lạc Hồng</t>
  </si>
  <si>
    <t>Kỹ sư Công nghệ sinh học</t>
  </si>
  <si>
    <t xml:space="preserve">HỒ ĐẮC </t>
  </si>
  <si>
    <t>QUANG</t>
  </si>
  <si>
    <t>HỒ ĐẮC   QUANG</t>
  </si>
  <si>
    <t>Trưởng phòng QL Hồ tiêu</t>
  </si>
  <si>
    <t>127 Lê Thánh Tôn, Pleiku, Gia Lai</t>
  </si>
  <si>
    <t xml:space="preserve"> Phụ trách vườn tiêu Hàm Rồng</t>
  </si>
  <si>
    <t>Phụ trách vườn tiêu Hàm Rồng</t>
  </si>
  <si>
    <t>0903.585.934</t>
  </si>
  <si>
    <t>Cty NVL
 chuyển qua</t>
  </si>
  <si>
    <t>NGUYỄN</t>
  </si>
  <si>
    <t>SỰ</t>
  </si>
  <si>
    <t>NGUYỄN  SỰ</t>
  </si>
  <si>
    <t>P. An Sơn, Tp. Tam Kỳ, Quảng Nam</t>
  </si>
  <si>
    <t>Bách Khoa Đà Nẵng</t>
  </si>
  <si>
    <t>Kỹ sư Cơ điện tử</t>
  </si>
  <si>
    <t>Cơ điện tử</t>
  </si>
  <si>
    <t>0982.274.851</t>
  </si>
  <si>
    <t>Hai bên đồng ý ký kết phụ lục Hợp đồng lao động số:</t>
  </si>
  <si>
    <t>Bổ sung mục 1 Điều 3 của Hợp đồng lao động chính số :</t>
  </si>
  <si>
    <t xml:space="preserve">      /HĐLĐ/CS-13</t>
  </si>
  <si>
    <t>337 Hẻm Lê Lợi - TP. Pleiku - Gia Lai</t>
  </si>
  <si>
    <t>HỒ ĐẮC QUANG</t>
  </si>
  <si>
    <t>P. Thống Nhất, Pleiku, Gia Lai</t>
  </si>
  <si>
    <t>Tổ 2, P. Chi Lăng, Pleiku, Gia Lai</t>
  </si>
  <si>
    <t>Iaglai, Chư Sê, Gia Lai</t>
  </si>
  <si>
    <t>Hòa Đồng, Tây Hòa, Phú Yên</t>
  </si>
  <si>
    <t>Thôn 3, Xã Thăng Hưng, Huyện Chư Prông, Tỉnh Gia Lai</t>
  </si>
  <si>
    <t>ĐỒNG QUỐC BẢO</t>
  </si>
  <si>
    <t>Làng Ia Lah, Xã K ông Htok, Chư Sê, Gia Lai</t>
  </si>
  <si>
    <t>pháp lý như nhau.</t>
  </si>
  <si>
    <t>Phụ lục Hợp đồng là một phần không tách rời của Hợp đồng Lao động chính số</t>
  </si>
  <si>
    <t>BÙI THỊ THẢO NGUYÊN</t>
  </si>
  <si>
    <t>NGUYỄN THỊ HỒNG LOAN</t>
  </si>
  <si>
    <t>47 Phạm Ngũ Lão, Pleiku, Gia Lai</t>
  </si>
  <si>
    <t>ĐỖ LÂM VIÊN</t>
  </si>
  <si>
    <t>Thôn 3, Chư Á, Pleiku, Gia Lai</t>
  </si>
  <si>
    <t>TRẦN NHƯ NGUYỆN</t>
  </si>
  <si>
    <t>NGUYỄN SỰ</t>
  </si>
  <si>
    <t>HOÀNG THỊ HƯƠNG</t>
  </si>
  <si>
    <t>NGUYỄN THỊ HOÀNG HUYÊN</t>
  </si>
  <si>
    <t>Tổ 22, P. Quảng Phú, TP. Quảng Ngãi</t>
  </si>
  <si>
    <t>P. An Sơn, TP. Tam Kỳ, Quảng Nam</t>
  </si>
  <si>
    <t>Quảng Bình</t>
  </si>
  <si>
    <t>44 Nguyễn Viết Xuân, TP. Kon Tum</t>
  </si>
  <si>
    <t>Cư An, Đăk Pơ, Gia Lai</t>
  </si>
  <si>
    <t>VƯƠNG TRỌNG KHIÊN</t>
  </si>
  <si>
    <t>Đăk Nông</t>
  </si>
  <si>
    <t>Thôn 14, Đăkrông, Cujut, Đăk Nông</t>
  </si>
  <si>
    <t>Ia Sol, Phú Thiện, Gia Lai</t>
  </si>
  <si>
    <t>PHẠM SĨ HẢI</t>
  </si>
  <si>
    <t>NGUYỄN HOÀNG THI</t>
  </si>
  <si>
    <t>PHAN XUÂN HỒNG LINH</t>
  </si>
  <si>
    <t>TRẦN VĂN TÂM</t>
  </si>
  <si>
    <t>Xã Nam Yang, Đăk Đoa, Gia Lai</t>
  </si>
  <si>
    <t>TP. Đà Nẵng</t>
  </si>
  <si>
    <t>145/14/6 Thống Nhất, Pleiku, Gia Lai</t>
  </si>
  <si>
    <t>Phụ lục Hợp đồng này có hiệu lực kể từ ngày ký và lập thành 02 bản bàng Tiếng việt, mỗi bên giữ 01 bản có giá trị pháp lý như nhau.</t>
  </si>
  <si>
    <t>HỒ TRỌNG QUÂN</t>
  </si>
  <si>
    <t xml:space="preserve">     /HĐLĐ/CS-15</t>
  </si>
  <si>
    <t>/PLHĐLĐ-15</t>
  </si>
  <si>
    <t>TÔ ĐỨC HỮU</t>
  </si>
  <si>
    <t>Tiên Phong, Tiên Phước, Quảng Nam</t>
  </si>
  <si>
    <t>Trúc Kinh, Cam An, Cam Lộ, Quảng Trị</t>
  </si>
  <si>
    <t>95/33 Phùng Khắc Khoan, TP. Pleiku, Gia Lai</t>
  </si>
  <si>
    <t>DƯƠNG ĐỨC ĐIỀN</t>
  </si>
  <si>
    <t>48 Trần Quý Cáp, TP. Pleiku, Gia Lai</t>
  </si>
  <si>
    <t>TRẦN THỊ NGỌC THẢO</t>
  </si>
  <si>
    <t>71 Trần Phú, TP. Pleiku, Gia Lai</t>
  </si>
  <si>
    <t>ĐÀO TRỌNG VŨ</t>
  </si>
  <si>
    <t>P. Trần Quang Diệu, TP. Quy Nhơn, Bình Định</t>
  </si>
  <si>
    <t>RCOM YSAC</t>
  </si>
  <si>
    <t>Xã Ia Trôk, Huyện Ia Pa, Gia Lai</t>
  </si>
  <si>
    <t>HỒ TRỌNG NGHĨA</t>
  </si>
  <si>
    <t>191 Trường Chinh, TP. Pleiku, Gia Lai</t>
  </si>
  <si>
    <t>LÊ THANH HẢI</t>
  </si>
  <si>
    <t>502 Hùng Vương, TT. Đăk Tô, Đăk Tô, Gia Lai</t>
  </si>
  <si>
    <t>NGUYỄN BÁ ĐỨC</t>
  </si>
  <si>
    <t>Liên Thành, Yên Thành, Nghệ An</t>
  </si>
  <si>
    <t>NGUYỄN ĐÌNH THƠM</t>
  </si>
  <si>
    <t>Thanh Hóa</t>
  </si>
  <si>
    <t>Quảng Phú, Quảng Xương, Thanh Hóa</t>
  </si>
  <si>
    <t>LÊ NGUYỄN QUANG HIỂN</t>
  </si>
  <si>
    <t>20 Võ Thị Sáu, TP. Pleiku, Gia Lai</t>
  </si>
  <si>
    <t>CÔNG TY CỔ PHẦN NÔNG NGHIỆP QUỐC TẾ HOÀNG ANH GIA LAI</t>
  </si>
  <si>
    <t>Giám Đốc</t>
  </si>
  <si>
    <t xml:space="preserve">     /HĐLĐ/NN-15</t>
  </si>
  <si>
    <r>
      <t>giữa</t>
    </r>
    <r>
      <rPr>
        <b/>
        <sz val="14"/>
        <color theme="1"/>
        <rFont val="Times New Roman"/>
        <family val="1"/>
      </rPr>
      <t xml:space="preserve"> Công ty Cổ phần Nông nghiệp Quốc tế Hoàng Anh Gia Lai</t>
    </r>
    <r>
      <rPr>
        <sz val="14"/>
        <color theme="1"/>
        <rFont val="Times New Roman"/>
        <family val="1"/>
      </rPr>
      <t xml:space="preserve">  và ông/bà</t>
    </r>
  </si>
  <si>
    <t>Tại trụ sở Công ty CP Nông nghiệp quốc tế</t>
  </si>
  <si>
    <t>194 Nguyễn Viết Xuân, TP. Pleiku, Gia Lai</t>
  </si>
  <si>
    <t>TRẦN MINH THẮNG</t>
  </si>
  <si>
    <t>NGUYỄN CÔNG KỈNH</t>
  </si>
  <si>
    <t>HỒ THỊ MỸ LOAN</t>
  </si>
  <si>
    <t>NGUYỄN THỊ KIM THANH</t>
  </si>
  <si>
    <t>NGUYỄN THIÊN TƯỜNG</t>
  </si>
  <si>
    <t>NGUYỄN THỊ HÀ THÚY</t>
  </si>
  <si>
    <t>949 Phạm Văn Đồng, TP. Pleiku, Gia Lai</t>
  </si>
  <si>
    <t>53 Lê Thị Hồng Gấm, TP. Pleiku, Gia Lai</t>
  </si>
  <si>
    <t>250/6 CMT8, TP. Pleiku, Gia Lai</t>
  </si>
  <si>
    <t>75/25 Phù Đổng, TP. Pleiku, Gia Lai</t>
  </si>
  <si>
    <t>06B Hoàng Văn Thụ, TP. Pleiku, Gia Lai</t>
  </si>
  <si>
    <t>Phó Giám Đốc</t>
  </si>
  <si>
    <t>ĐỖ VĂN HẢI</t>
  </si>
  <si>
    <t>026057574</t>
  </si>
  <si>
    <t>An Phú, Quận 2, TP. HCM</t>
  </si>
  <si>
    <t>TRƯƠNG THỊ NGỌC HẠNH</t>
  </si>
  <si>
    <t>145 Đinh Tiên Hoàng, TP. Pleiku, Gia Lai</t>
  </si>
  <si>
    <t>PHẠM THỊ LƯU LY</t>
  </si>
  <si>
    <t>An Phú, TP. Pleiku, Gia Lai</t>
  </si>
  <si>
    <t>NGUYỄN ĐỨC LINH</t>
  </si>
  <si>
    <t>Cát Thắng, Phù Cát, Bình Định</t>
  </si>
  <si>
    <t>Bằng chữ: Ba triệu năm trăm ngàn đồng chẵn</t>
  </si>
  <si>
    <t>Bằng chữ: Ba triệu ba trăm hai mươi lăm ngàn đồng chẵn</t>
  </si>
  <si>
    <t>PHAN THỊ LIỄU THI</t>
  </si>
  <si>
    <t>545A Trường Chinh, Pleiku, Gia Lai</t>
  </si>
  <si>
    <t>Bằng chữ: Năm triệu đồng chẵn</t>
  </si>
  <si>
    <t>ĐẶNG CỬU TÀI</t>
  </si>
  <si>
    <t>50B Bùi Thị Xuân, TP Pleiku, Gia Lai</t>
  </si>
  <si>
    <t>Bằng chữ: Ba triệu đồng chẵn</t>
  </si>
  <si>
    <t>NGUYỄN THANH SANG</t>
  </si>
  <si>
    <t>941 Phạm Văn Đồng, TP Pleiku, Gia Lai</t>
  </si>
  <si>
    <t>NGUYỄN THÁI HUY</t>
  </si>
  <si>
    <t>Phương Quý II, Vinh Quang, Kon Tum</t>
  </si>
  <si>
    <t>Bằng chữ: Một triệu đồng chẵn</t>
  </si>
  <si>
    <t>ĐẶNG THÀNH LUÂN</t>
  </si>
  <si>
    <t>46A/1 Hoàng Văn Thụ, P Tây Sơn, Pleiku, Gia Lai</t>
  </si>
  <si>
    <t>Pleiku, ngày      05   tháng    11  năm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</si>
</sst>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_-* #,##0\ _₫_-;\-* #,##0\ _₫_-;_-* &quot;-&quot;??\ _₫_-;_-@_-"/>
    <numFmt numFmtId="167" formatCode="dd/mm"/>
  </numFmts>
  <fonts count="30">
    <font>
      <sz val="11"/>
      <color theme="1"/>
      <name val="Calibri"/>
      <family val="2"/>
      <scheme val="minor"/>
    </font>
    <font>
      <sz val="14"/>
      <color theme="1"/>
      <name val="Times New Roman"/>
      <family val="1"/>
    </font>
    <font>
      <sz val="14"/>
      <name val="Times New Roman"/>
      <family val="1"/>
    </font>
    <font>
      <b/>
      <sz val="14"/>
      <color theme="1"/>
      <name val="Times New Roman"/>
      <family val="1"/>
    </font>
    <font>
      <sz val="14"/>
      <color rgb="FFFF0000"/>
      <name val="Times New Roman"/>
      <family val="1"/>
    </font>
    <font>
      <b/>
      <sz val="14"/>
      <name val="Times New Roman"/>
      <family val="1"/>
    </font>
    <font>
      <b/>
      <u/>
      <sz val="14"/>
      <name val="Times New Roman"/>
      <family val="1"/>
    </font>
    <font>
      <b/>
      <i/>
      <sz val="14"/>
      <name val="Times New Roman"/>
      <family val="1"/>
    </font>
    <font>
      <b/>
      <sz val="14"/>
      <color rgb="FFFF0000"/>
      <name val="Times New Roman"/>
      <family val="1"/>
    </font>
    <font>
      <b/>
      <u/>
      <sz val="14"/>
      <color theme="1"/>
      <name val="Times New Roman"/>
      <family val="1"/>
    </font>
    <font>
      <b/>
      <sz val="18"/>
      <name val="Times New Roman"/>
      <family val="1"/>
    </font>
    <font>
      <sz val="11"/>
      <color theme="1"/>
      <name val="Calibri"/>
      <family val="2"/>
      <scheme val="minor"/>
    </font>
    <font>
      <b/>
      <sz val="11"/>
      <name val="VNtimes new roman"/>
      <family val="2"/>
    </font>
    <font>
      <sz val="11"/>
      <name val="VNtimes new roman"/>
      <family val="2"/>
    </font>
    <font>
      <b/>
      <sz val="12"/>
      <name val="Times New Roman"/>
      <family val="1"/>
    </font>
    <font>
      <b/>
      <i/>
      <sz val="12"/>
      <color theme="1"/>
      <name val="Times New Roman"/>
      <family val="1"/>
    </font>
    <font>
      <sz val="15"/>
      <color theme="1"/>
      <name val="Times New Roman"/>
      <family val="1"/>
    </font>
    <font>
      <b/>
      <u/>
      <sz val="15"/>
      <color theme="1"/>
      <name val="Times New Roman"/>
      <family val="1"/>
    </font>
    <font>
      <b/>
      <sz val="15"/>
      <color rgb="FFFF0000"/>
      <name val="Times New Roman"/>
      <family val="1"/>
    </font>
    <font>
      <sz val="12"/>
      <name val="VNI-Times"/>
    </font>
    <font>
      <b/>
      <sz val="10"/>
      <name val="Times New Roman"/>
      <family val="1"/>
    </font>
    <font>
      <sz val="10"/>
      <name val="Times New Roman"/>
      <family val="1"/>
    </font>
    <font>
      <b/>
      <sz val="10"/>
      <name val="Calibri"/>
      <family val="2"/>
      <scheme val="minor"/>
    </font>
    <font>
      <sz val="11"/>
      <color indexed="8"/>
      <name val="Calibri"/>
      <family val="2"/>
    </font>
    <font>
      <sz val="12"/>
      <name val="Arial"/>
      <family val="2"/>
    </font>
    <font>
      <sz val="10"/>
      <name val="Arial"/>
      <family val="2"/>
    </font>
    <font>
      <sz val="12"/>
      <name val=".VnTime"/>
      <family val="2"/>
    </font>
    <font>
      <b/>
      <sz val="14"/>
      <color theme="0"/>
      <name val="Times New Roman"/>
      <family val="1"/>
    </font>
    <font>
      <b/>
      <sz val="15"/>
      <color theme="0"/>
      <name val="Times New Roman"/>
      <family val="1"/>
    </font>
    <font>
      <sz val="14"/>
      <color theme="0"/>
      <name val="Times New Roman"/>
      <family val="1"/>
    </font>
  </fonts>
  <fills count="4">
    <fill>
      <patternFill patternType="none"/>
    </fill>
    <fill>
      <patternFill patternType="gray125"/>
    </fill>
    <fill>
      <patternFill patternType="solid">
        <fgColor theme="0"/>
        <bgColor indexed="64"/>
      </patternFill>
    </fill>
    <fill>
      <patternFill patternType="solid">
        <fgColor theme="6" tint="-0.249977111117893"/>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right/>
      <top style="dotted">
        <color auto="1"/>
      </top>
      <bottom style="dotted">
        <color auto="1"/>
      </bottom>
      <diagonal/>
    </border>
    <border>
      <left/>
      <right/>
      <top/>
      <bottom style="dotted">
        <color auto="1"/>
      </bottom>
      <diagonal/>
    </border>
    <border>
      <left style="thin">
        <color auto="1"/>
      </left>
      <right style="thin">
        <color auto="1"/>
      </right>
      <top/>
      <bottom style="hair">
        <color auto="1"/>
      </bottom>
      <diagonal/>
    </border>
    <border>
      <left/>
      <right/>
      <top style="dotted">
        <color auto="1"/>
      </top>
      <bottom/>
      <diagonal/>
    </border>
  </borders>
  <cellStyleXfs count="12">
    <xf numFmtId="0" fontId="0" fillId="0" borderId="0"/>
    <xf numFmtId="43" fontId="11" fillId="0" borderId="0" applyFont="0" applyFill="0" applyBorder="0" applyAlignment="0" applyProtection="0"/>
    <xf numFmtId="0" fontId="19" fillId="0" borderId="0"/>
    <xf numFmtId="0" fontId="11" fillId="0" borderId="0"/>
    <xf numFmtId="43" fontId="19" fillId="0" borderId="0" applyFont="0" applyFill="0" applyBorder="0" applyAlignment="0" applyProtection="0"/>
    <xf numFmtId="0" fontId="11" fillId="0" borderId="0"/>
    <xf numFmtId="0" fontId="23" fillId="0" borderId="0"/>
    <xf numFmtId="0" fontId="24" fillId="0" borderId="0"/>
    <xf numFmtId="43" fontId="25" fillId="0" borderId="0" applyFont="0" applyFill="0" applyBorder="0" applyAlignment="0" applyProtection="0"/>
    <xf numFmtId="0" fontId="24" fillId="0" borderId="0"/>
    <xf numFmtId="0" fontId="26" fillId="0" borderId="0"/>
    <xf numFmtId="43" fontId="11" fillId="0" borderId="0" applyFont="0" applyFill="0" applyBorder="0" applyAlignment="0" applyProtection="0"/>
  </cellStyleXfs>
  <cellXfs count="381">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applyAlignment="1">
      <alignment vertical="center"/>
    </xf>
    <xf numFmtId="0" fontId="5" fillId="0" borderId="0" xfId="0" applyFont="1" applyAlignment="1">
      <alignment horizontal="right"/>
    </xf>
    <xf numFmtId="164" fontId="14" fillId="0" borderId="0" xfId="1" applyNumberFormat="1" applyFont="1" applyFill="1" applyBorder="1"/>
    <xf numFmtId="0" fontId="1" fillId="0" borderId="0" xfId="0" applyFont="1" applyFill="1" applyBorder="1"/>
    <xf numFmtId="0" fontId="12" fillId="0" borderId="0" xfId="0" applyFont="1" applyFill="1" applyBorder="1" applyAlignment="1">
      <alignment horizontal="justify" vertical="center"/>
    </xf>
    <xf numFmtId="0" fontId="13" fillId="0" borderId="0" xfId="0" applyFont="1" applyFill="1" applyBorder="1" applyAlignment="1">
      <alignment horizontal="justify" vertical="center"/>
    </xf>
    <xf numFmtId="0" fontId="1" fillId="0" borderId="0" xfId="0" applyFont="1" applyFill="1"/>
    <xf numFmtId="0" fontId="5" fillId="0" borderId="0" xfId="0" applyFont="1" applyFill="1" applyAlignment="1"/>
    <xf numFmtId="0" fontId="3" fillId="0" borderId="0" xfId="0" applyFont="1" applyFill="1" applyBorder="1" applyAlignment="1"/>
    <xf numFmtId="0" fontId="3" fillId="0" borderId="0" xfId="0" applyFont="1" applyFill="1" applyBorder="1" applyAlignment="1">
      <alignment horizontal="right"/>
    </xf>
    <xf numFmtId="0" fontId="8" fillId="0" borderId="0" xfId="0" applyFont="1" applyFill="1" applyBorder="1" applyAlignment="1">
      <alignment horizontal="left"/>
    </xf>
    <xf numFmtId="0" fontId="3" fillId="0" borderId="0" xfId="0" applyFont="1" applyFill="1" applyBorder="1" applyAlignment="1">
      <alignment horizontal="left"/>
    </xf>
    <xf numFmtId="0" fontId="3" fillId="0" borderId="0" xfId="0" applyFont="1" applyFill="1" applyAlignme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1" fillId="0" borderId="0" xfId="3" applyFont="1" applyFill="1"/>
    <xf numFmtId="14" fontId="21" fillId="0" borderId="0" xfId="3" applyNumberFormat="1" applyFont="1" applyFill="1" applyAlignment="1">
      <alignment horizontal="center"/>
    </xf>
    <xf numFmtId="165" fontId="21" fillId="0" borderId="0" xfId="3" applyNumberFormat="1" applyFont="1" applyFill="1" applyAlignment="1">
      <alignment horizontal="center"/>
    </xf>
    <xf numFmtId="1" fontId="21" fillId="0" borderId="0" xfId="3" applyNumberFormat="1" applyFont="1" applyFill="1"/>
    <xf numFmtId="14" fontId="21" fillId="0" borderId="0" xfId="3" applyNumberFormat="1" applyFont="1" applyFill="1"/>
    <xf numFmtId="165" fontId="21" fillId="0" borderId="0" xfId="3" applyNumberFormat="1" applyFont="1" applyFill="1"/>
    <xf numFmtId="14" fontId="21" fillId="0" borderId="0" xfId="3" applyNumberFormat="1" applyFont="1" applyFill="1"/>
    <xf numFmtId="3" fontId="20" fillId="0" borderId="0" xfId="3" applyNumberFormat="1" applyFont="1" applyFill="1"/>
    <xf numFmtId="0" fontId="21" fillId="0" borderId="0" xfId="3" applyFont="1" applyFill="1" applyAlignment="1">
      <alignment horizontal="center"/>
    </xf>
    <xf numFmtId="0" fontId="20" fillId="0" borderId="0" xfId="2" applyFont="1" applyFill="1" applyAlignment="1"/>
    <xf numFmtId="14" fontId="20" fillId="0" borderId="0" xfId="2" applyNumberFormat="1" applyFont="1" applyFill="1" applyAlignment="1"/>
    <xf numFmtId="165" fontId="20" fillId="0" borderId="0" xfId="2" applyNumberFormat="1" applyFont="1" applyFill="1" applyAlignment="1"/>
    <xf numFmtId="1" fontId="20" fillId="0" borderId="0" xfId="2" applyNumberFormat="1" applyFont="1" applyFill="1" applyAlignment="1"/>
    <xf numFmtId="14" fontId="20" fillId="0" borderId="0" xfId="2" applyNumberFormat="1" applyFont="1" applyFill="1" applyAlignment="1">
      <alignment horizontal="center"/>
    </xf>
    <xf numFmtId="3" fontId="20" fillId="0" borderId="0" xfId="2" applyNumberFormat="1" applyFont="1" applyFill="1" applyAlignment="1"/>
    <xf numFmtId="0" fontId="20" fillId="0" borderId="0" xfId="2" applyFont="1" applyFill="1" applyAlignment="1">
      <alignment horizontal="center"/>
    </xf>
    <xf numFmtId="0" fontId="20" fillId="0" borderId="5" xfId="2" applyFont="1" applyFill="1" applyBorder="1" applyAlignment="1"/>
    <xf numFmtId="14" fontId="20" fillId="0" borderId="5" xfId="2" applyNumberFormat="1" applyFont="1" applyFill="1" applyBorder="1" applyAlignment="1">
      <alignment horizontal="center"/>
    </xf>
    <xf numFmtId="165" fontId="20" fillId="0" borderId="5" xfId="2" applyNumberFormat="1" applyFont="1" applyFill="1" applyBorder="1" applyAlignment="1">
      <alignment horizontal="center"/>
    </xf>
    <xf numFmtId="1" fontId="20" fillId="0" borderId="5" xfId="2" applyNumberFormat="1" applyFont="1" applyFill="1" applyBorder="1" applyAlignment="1"/>
    <xf numFmtId="14" fontId="20" fillId="0" borderId="5" xfId="2" applyNumberFormat="1" applyFont="1" applyFill="1" applyBorder="1" applyAlignment="1"/>
    <xf numFmtId="165" fontId="20" fillId="0" borderId="5" xfId="2" applyNumberFormat="1" applyFont="1" applyFill="1" applyBorder="1" applyAlignment="1"/>
    <xf numFmtId="14" fontId="20" fillId="0" borderId="5" xfId="2" applyNumberFormat="1" applyFont="1" applyFill="1" applyBorder="1" applyAlignment="1"/>
    <xf numFmtId="3" fontId="20" fillId="0" borderId="5" xfId="2" applyNumberFormat="1" applyFont="1" applyFill="1" applyBorder="1" applyAlignment="1">
      <alignment horizontal="center"/>
    </xf>
    <xf numFmtId="18" fontId="20" fillId="0" borderId="5" xfId="2" applyNumberFormat="1" applyFont="1" applyFill="1" applyBorder="1" applyAlignment="1"/>
    <xf numFmtId="0" fontId="20" fillId="0" borderId="5" xfId="2" applyFont="1" applyFill="1" applyBorder="1" applyAlignment="1">
      <alignment horizontal="center"/>
    </xf>
    <xf numFmtId="0" fontId="20" fillId="0" borderId="8" xfId="2" applyFont="1" applyFill="1" applyBorder="1" applyAlignment="1">
      <alignment horizontal="center"/>
    </xf>
    <xf numFmtId="165" fontId="20" fillId="0" borderId="6" xfId="2" applyNumberFormat="1" applyFont="1" applyFill="1" applyBorder="1" applyAlignment="1">
      <alignment horizontal="center" vertical="center"/>
    </xf>
    <xf numFmtId="0" fontId="20" fillId="0" borderId="12" xfId="2" applyFont="1" applyFill="1" applyBorder="1" applyAlignment="1">
      <alignment vertical="center"/>
    </xf>
    <xf numFmtId="0" fontId="20" fillId="0" borderId="13" xfId="2" applyFont="1" applyFill="1" applyBorder="1" applyAlignment="1">
      <alignment vertical="center"/>
    </xf>
    <xf numFmtId="165" fontId="20" fillId="0" borderId="11" xfId="2" applyNumberFormat="1" applyFont="1" applyFill="1" applyBorder="1" applyAlignment="1">
      <alignment horizontal="center" vertical="center"/>
    </xf>
    <xf numFmtId="0" fontId="20" fillId="0" borderId="14" xfId="2" applyFont="1" applyFill="1" applyBorder="1" applyAlignment="1">
      <alignment horizontal="center"/>
    </xf>
    <xf numFmtId="0" fontId="21" fillId="0" borderId="2" xfId="2" applyFont="1" applyFill="1" applyBorder="1" applyAlignment="1">
      <alignment horizontal="center"/>
    </xf>
    <xf numFmtId="0" fontId="20" fillId="0" borderId="15" xfId="6" applyFont="1" applyFill="1" applyBorder="1" applyAlignment="1">
      <alignment wrapText="1"/>
    </xf>
    <xf numFmtId="0" fontId="20" fillId="0" borderId="16" xfId="6" applyFont="1" applyFill="1" applyBorder="1"/>
    <xf numFmtId="3" fontId="20" fillId="0" borderId="16" xfId="6" applyNumberFormat="1" applyFont="1" applyFill="1" applyBorder="1"/>
    <xf numFmtId="14" fontId="21" fillId="0" borderId="2" xfId="2" applyNumberFormat="1" applyFont="1" applyFill="1" applyBorder="1" applyAlignment="1">
      <alignment horizontal="center"/>
    </xf>
    <xf numFmtId="165" fontId="21" fillId="0" borderId="2" xfId="2" applyNumberFormat="1" applyFont="1" applyFill="1" applyBorder="1" applyAlignment="1">
      <alignment horizontal="center"/>
    </xf>
    <xf numFmtId="0" fontId="21" fillId="0" borderId="2" xfId="2" applyFont="1" applyFill="1" applyBorder="1" applyAlignment="1">
      <alignment horizontal="left"/>
    </xf>
    <xf numFmtId="0" fontId="21" fillId="0" borderId="15" xfId="2" applyFont="1" applyFill="1" applyBorder="1" applyAlignment="1">
      <alignment horizontal="left"/>
    </xf>
    <xf numFmtId="167" fontId="21" fillId="0" borderId="16" xfId="7" applyNumberFormat="1" applyFont="1" applyFill="1" applyBorder="1" applyAlignment="1">
      <alignment horizontal="left"/>
    </xf>
    <xf numFmtId="167" fontId="21" fillId="0" borderId="17" xfId="7" applyNumberFormat="1" applyFont="1" applyFill="1" applyBorder="1" applyAlignment="1">
      <alignment horizontal="left"/>
    </xf>
    <xf numFmtId="167" fontId="21" fillId="0" borderId="15" xfId="7" applyNumberFormat="1" applyFont="1" applyFill="1" applyBorder="1" applyAlignment="1">
      <alignment horizontal="left"/>
    </xf>
    <xf numFmtId="0" fontId="21" fillId="0" borderId="16" xfId="3" applyFont="1" applyFill="1" applyBorder="1" applyAlignment="1">
      <alignment horizontal="left" wrapText="1"/>
    </xf>
    <xf numFmtId="1" fontId="21" fillId="0" borderId="2" xfId="3" applyNumberFormat="1" applyFont="1" applyFill="1" applyBorder="1" applyAlignment="1">
      <alignment horizontal="center" wrapText="1"/>
    </xf>
    <xf numFmtId="14" fontId="21" fillId="0" borderId="2" xfId="3" applyNumberFormat="1" applyFont="1" applyFill="1" applyBorder="1" applyAlignment="1">
      <alignment horizontal="left" wrapText="1"/>
    </xf>
    <xf numFmtId="165" fontId="21" fillId="0" borderId="2" xfId="3" applyNumberFormat="1" applyFont="1" applyFill="1" applyBorder="1" applyAlignment="1">
      <alignment horizontal="left" wrapText="1"/>
    </xf>
    <xf numFmtId="0" fontId="21" fillId="0" borderId="2" xfId="3" applyFont="1" applyFill="1" applyBorder="1" applyAlignment="1">
      <alignment horizontal="center" wrapText="1"/>
    </xf>
    <xf numFmtId="14" fontId="21" fillId="0" borderId="2" xfId="2" applyNumberFormat="1" applyFont="1" applyFill="1" applyBorder="1" applyAlignment="1">
      <alignment horizontal="center"/>
    </xf>
    <xf numFmtId="3" fontId="20" fillId="0" borderId="2" xfId="8" applyNumberFormat="1" applyFont="1" applyFill="1" applyBorder="1" applyAlignment="1"/>
    <xf numFmtId="164" fontId="21" fillId="0" borderId="2" xfId="8" applyNumberFormat="1" applyFont="1" applyFill="1" applyBorder="1" applyAlignment="1">
      <alignment horizontal="center"/>
    </xf>
    <xf numFmtId="164" fontId="20" fillId="0" borderId="2" xfId="8" applyNumberFormat="1" applyFont="1" applyFill="1" applyBorder="1" applyAlignment="1">
      <alignment horizontal="center"/>
    </xf>
    <xf numFmtId="0" fontId="21" fillId="0" borderId="3" xfId="2" applyFont="1" applyFill="1" applyBorder="1" applyAlignment="1">
      <alignment horizontal="center"/>
    </xf>
    <xf numFmtId="0" fontId="20" fillId="0" borderId="18" xfId="6" applyFont="1" applyFill="1" applyBorder="1" applyAlignment="1"/>
    <xf numFmtId="0" fontId="20" fillId="0" borderId="19" xfId="6" applyFont="1" applyFill="1" applyBorder="1" applyAlignment="1"/>
    <xf numFmtId="14" fontId="21" fillId="0" borderId="3" xfId="2" applyNumberFormat="1" applyFont="1" applyFill="1" applyBorder="1" applyAlignment="1">
      <alignment horizontal="center"/>
    </xf>
    <xf numFmtId="165" fontId="21" fillId="0" borderId="3" xfId="2" applyNumberFormat="1" applyFont="1" applyFill="1" applyBorder="1" applyAlignment="1">
      <alignment horizontal="center"/>
    </xf>
    <xf numFmtId="0" fontId="21" fillId="0" borderId="3" xfId="3" applyFont="1" applyFill="1" applyBorder="1" applyAlignment="1" applyProtection="1">
      <alignment horizontal="left" wrapText="1"/>
    </xf>
    <xf numFmtId="0" fontId="21" fillId="0" borderId="18" xfId="2" applyFont="1" applyFill="1" applyBorder="1" applyAlignment="1">
      <alignment horizontal="left"/>
    </xf>
    <xf numFmtId="167" fontId="21" fillId="0" borderId="19" xfId="7" applyNumberFormat="1" applyFont="1" applyFill="1" applyBorder="1" applyAlignment="1">
      <alignment horizontal="left"/>
    </xf>
    <xf numFmtId="167" fontId="21" fillId="0" borderId="20" xfId="7" applyNumberFormat="1" applyFont="1" applyFill="1" applyBorder="1" applyAlignment="1">
      <alignment horizontal="left"/>
    </xf>
    <xf numFmtId="167" fontId="21" fillId="0" borderId="18" xfId="7" applyNumberFormat="1" applyFont="1" applyFill="1" applyBorder="1" applyAlignment="1">
      <alignment horizontal="left"/>
    </xf>
    <xf numFmtId="0" fontId="21" fillId="0" borderId="19" xfId="3" applyFont="1" applyFill="1" applyBorder="1" applyAlignment="1">
      <alignment horizontal="left" wrapText="1"/>
    </xf>
    <xf numFmtId="1" fontId="21" fillId="0" borderId="3" xfId="3" applyNumberFormat="1" applyFont="1" applyFill="1" applyBorder="1" applyAlignment="1">
      <alignment horizontal="center" wrapText="1"/>
    </xf>
    <xf numFmtId="14" fontId="21" fillId="0" borderId="3" xfId="3" applyNumberFormat="1" applyFont="1" applyFill="1" applyBorder="1" applyAlignment="1">
      <alignment horizontal="left" wrapText="1"/>
    </xf>
    <xf numFmtId="165" fontId="21" fillId="0" borderId="3" xfId="3" applyNumberFormat="1" applyFont="1" applyFill="1" applyBorder="1" applyAlignment="1">
      <alignment horizontal="left" wrapText="1"/>
    </xf>
    <xf numFmtId="0" fontId="21" fillId="0" borderId="3" xfId="3" applyFont="1" applyFill="1" applyBorder="1" applyAlignment="1">
      <alignment horizontal="center" wrapText="1"/>
    </xf>
    <xf numFmtId="14" fontId="21" fillId="0" borderId="3" xfId="3" quotePrefix="1" applyNumberFormat="1" applyFont="1" applyFill="1" applyBorder="1" applyAlignment="1">
      <alignment horizontal="center"/>
    </xf>
    <xf numFmtId="14" fontId="21" fillId="0" borderId="3" xfId="2" applyNumberFormat="1" applyFont="1" applyFill="1" applyBorder="1" applyAlignment="1">
      <alignment horizontal="center"/>
    </xf>
    <xf numFmtId="3" fontId="20" fillId="0" borderId="3" xfId="8" applyNumberFormat="1" applyFont="1" applyFill="1" applyBorder="1" applyAlignment="1">
      <alignment horizontal="right"/>
    </xf>
    <xf numFmtId="164" fontId="21" fillId="0" borderId="3" xfId="8" applyNumberFormat="1" applyFont="1" applyFill="1" applyBorder="1" applyAlignment="1">
      <alignment horizontal="center"/>
    </xf>
    <xf numFmtId="164" fontId="20" fillId="0" borderId="3" xfId="8" applyNumberFormat="1" applyFont="1" applyFill="1" applyBorder="1" applyAlignment="1">
      <alignment horizontal="center"/>
    </xf>
    <xf numFmtId="0" fontId="21" fillId="0" borderId="3" xfId="2" applyFont="1" applyFill="1" applyBorder="1" applyAlignment="1">
      <alignment horizontal="left"/>
    </xf>
    <xf numFmtId="49" fontId="21" fillId="0" borderId="19" xfId="9" applyNumberFormat="1" applyFont="1" applyFill="1" applyBorder="1" applyAlignment="1">
      <alignment horizontal="left"/>
    </xf>
    <xf numFmtId="49" fontId="21" fillId="0" borderId="18" xfId="9" applyNumberFormat="1" applyFont="1" applyFill="1" applyBorder="1" applyAlignment="1">
      <alignment horizontal="left"/>
    </xf>
    <xf numFmtId="0" fontId="21" fillId="0" borderId="19" xfId="3" applyFont="1" applyFill="1" applyBorder="1" applyAlignment="1" applyProtection="1">
      <alignment horizontal="left" wrapText="1"/>
    </xf>
    <xf numFmtId="1" fontId="21" fillId="0" borderId="3" xfId="3" applyNumberFormat="1" applyFont="1" applyFill="1" applyBorder="1" applyAlignment="1" applyProtection="1">
      <alignment horizontal="center" wrapText="1"/>
    </xf>
    <xf numFmtId="14" fontId="21" fillId="0" borderId="3" xfId="3" applyNumberFormat="1" applyFont="1" applyFill="1" applyBorder="1" applyAlignment="1" applyProtection="1">
      <alignment horizontal="left" wrapText="1"/>
    </xf>
    <xf numFmtId="165" fontId="21" fillId="0" borderId="3" xfId="3" applyNumberFormat="1" applyFont="1" applyFill="1" applyBorder="1" applyAlignment="1" applyProtection="1">
      <alignment horizontal="left" wrapText="1"/>
    </xf>
    <xf numFmtId="0" fontId="21" fillId="0" borderId="3" xfId="3" applyFont="1" applyFill="1" applyBorder="1" applyAlignment="1" applyProtection="1">
      <alignment horizontal="center" wrapText="1"/>
    </xf>
    <xf numFmtId="167" fontId="21" fillId="0" borderId="19" xfId="7" applyNumberFormat="1" applyFont="1" applyFill="1" applyBorder="1" applyAlignment="1">
      <alignment horizontal="left" wrapText="1"/>
    </xf>
    <xf numFmtId="14" fontId="21" fillId="0" borderId="3" xfId="7" applyNumberFormat="1" applyFont="1" applyFill="1" applyBorder="1" applyAlignment="1">
      <alignment horizontal="left" wrapText="1"/>
    </xf>
    <xf numFmtId="165" fontId="21" fillId="0" borderId="3" xfId="7" applyNumberFormat="1" applyFont="1" applyFill="1" applyBorder="1" applyAlignment="1">
      <alignment horizontal="left" wrapText="1"/>
    </xf>
    <xf numFmtId="167" fontId="21" fillId="0" borderId="18" xfId="7" applyNumberFormat="1" applyFont="1" applyFill="1" applyBorder="1" applyAlignment="1">
      <alignment horizontal="left" wrapText="1"/>
    </xf>
    <xf numFmtId="0" fontId="21" fillId="0" borderId="19" xfId="3" applyFont="1" applyFill="1" applyBorder="1" applyAlignment="1">
      <alignment horizontal="left"/>
    </xf>
    <xf numFmtId="1" fontId="21" fillId="0" borderId="3" xfId="3" applyNumberFormat="1" applyFont="1" applyFill="1" applyBorder="1" applyAlignment="1">
      <alignment horizontal="center"/>
    </xf>
    <xf numFmtId="14" fontId="21" fillId="0" borderId="3" xfId="3" applyNumberFormat="1" applyFont="1" applyFill="1" applyBorder="1" applyAlignment="1">
      <alignment horizontal="left"/>
    </xf>
    <xf numFmtId="165" fontId="21" fillId="0" borderId="3" xfId="3" applyNumberFormat="1" applyFont="1" applyFill="1" applyBorder="1" applyAlignment="1">
      <alignment horizontal="left"/>
    </xf>
    <xf numFmtId="0" fontId="21" fillId="0" borderId="3" xfId="3" applyFont="1" applyFill="1" applyBorder="1" applyAlignment="1">
      <alignment horizontal="center"/>
    </xf>
    <xf numFmtId="0" fontId="20" fillId="0" borderId="18" xfId="6" applyFont="1" applyFill="1" applyBorder="1"/>
    <xf numFmtId="0" fontId="20" fillId="0" borderId="19" xfId="6" applyFont="1" applyFill="1" applyBorder="1"/>
    <xf numFmtId="167" fontId="21" fillId="0" borderId="19" xfId="7" applyNumberFormat="1" applyFont="1" applyFill="1" applyBorder="1" applyAlignment="1">
      <alignment wrapText="1"/>
    </xf>
    <xf numFmtId="167" fontId="21" fillId="0" borderId="18" xfId="7" applyNumberFormat="1" applyFont="1" applyFill="1" applyBorder="1" applyAlignment="1">
      <alignment wrapText="1"/>
    </xf>
    <xf numFmtId="3" fontId="20" fillId="0" borderId="3" xfId="8" applyNumberFormat="1" applyFont="1" applyFill="1" applyBorder="1" applyAlignment="1"/>
    <xf numFmtId="0" fontId="21" fillId="0" borderId="19" xfId="7" applyFont="1" applyFill="1" applyBorder="1" applyAlignment="1">
      <alignment horizontal="left" wrapText="1"/>
    </xf>
    <xf numFmtId="0" fontId="21" fillId="0" borderId="18" xfId="7" applyFont="1" applyFill="1" applyBorder="1" applyAlignment="1">
      <alignment horizontal="left" wrapText="1"/>
    </xf>
    <xf numFmtId="0" fontId="21" fillId="0" borderId="18" xfId="3" applyFont="1" applyFill="1" applyBorder="1" applyAlignment="1">
      <alignment horizontal="left" wrapText="1"/>
    </xf>
    <xf numFmtId="0" fontId="20" fillId="0" borderId="18" xfId="6" quotePrefix="1" applyFont="1" applyFill="1" applyBorder="1"/>
    <xf numFmtId="0" fontId="20" fillId="0" borderId="19" xfId="6" quotePrefix="1" applyFont="1" applyFill="1" applyBorder="1"/>
    <xf numFmtId="14" fontId="21" fillId="0" borderId="20" xfId="3" applyNumberFormat="1" applyFont="1" applyFill="1" applyBorder="1" applyAlignment="1">
      <alignment horizontal="center"/>
    </xf>
    <xf numFmtId="165" fontId="21" fillId="0" borderId="20" xfId="3" applyNumberFormat="1" applyFont="1" applyFill="1" applyBorder="1" applyAlignment="1">
      <alignment horizontal="center"/>
    </xf>
    <xf numFmtId="0" fontId="21" fillId="0" borderId="3" xfId="2" applyFont="1" applyFill="1" applyBorder="1" applyAlignment="1">
      <alignment horizontal="left" wrapText="1"/>
    </xf>
    <xf numFmtId="0" fontId="21" fillId="0" borderId="19" xfId="7" applyFont="1" applyFill="1" applyBorder="1" applyAlignment="1">
      <alignment horizontal="center" wrapText="1"/>
    </xf>
    <xf numFmtId="14" fontId="21" fillId="0" borderId="3" xfId="7" applyNumberFormat="1" applyFont="1" applyFill="1" applyBorder="1" applyAlignment="1">
      <alignment horizontal="center" wrapText="1"/>
    </xf>
    <xf numFmtId="165" fontId="21" fillId="0" borderId="3" xfId="7" applyNumberFormat="1" applyFont="1" applyFill="1" applyBorder="1" applyAlignment="1">
      <alignment horizontal="center" wrapText="1"/>
    </xf>
    <xf numFmtId="0" fontId="21" fillId="0" borderId="12" xfId="3" applyFont="1" applyFill="1" applyBorder="1" applyAlignment="1">
      <alignment horizontal="center"/>
    </xf>
    <xf numFmtId="165" fontId="21" fillId="0" borderId="3" xfId="3" applyNumberFormat="1" applyFont="1" applyFill="1" applyBorder="1" applyAlignment="1">
      <alignment horizontal="center"/>
    </xf>
    <xf numFmtId="0" fontId="21" fillId="0" borderId="19" xfId="7" applyFont="1" applyFill="1" applyBorder="1" applyAlignment="1">
      <alignment horizontal="left"/>
    </xf>
    <xf numFmtId="14" fontId="21" fillId="0" borderId="3" xfId="7" applyNumberFormat="1" applyFont="1" applyFill="1" applyBorder="1" applyAlignment="1">
      <alignment horizontal="left"/>
    </xf>
    <xf numFmtId="165" fontId="21" fillId="0" borderId="3" xfId="7" applyNumberFormat="1" applyFont="1" applyFill="1" applyBorder="1" applyAlignment="1">
      <alignment horizontal="left"/>
    </xf>
    <xf numFmtId="0" fontId="21" fillId="0" borderId="3" xfId="7" applyFont="1" applyFill="1" applyBorder="1" applyAlignment="1">
      <alignment horizontal="center"/>
    </xf>
    <xf numFmtId="14" fontId="21" fillId="0" borderId="3" xfId="2" applyNumberFormat="1" applyFont="1" applyFill="1" applyBorder="1" applyAlignment="1">
      <alignment horizontal="center" wrapText="1"/>
    </xf>
    <xf numFmtId="0" fontId="21" fillId="0" borderId="3" xfId="7" applyFont="1" applyFill="1" applyBorder="1" applyAlignment="1">
      <alignment horizontal="center" wrapText="1"/>
    </xf>
    <xf numFmtId="0" fontId="20" fillId="0" borderId="18" xfId="9" applyFont="1" applyFill="1" applyBorder="1" applyAlignment="1"/>
    <xf numFmtId="0" fontId="20" fillId="0" borderId="19" xfId="9" applyFont="1" applyFill="1" applyBorder="1" applyAlignment="1"/>
    <xf numFmtId="14" fontId="21" fillId="0" borderId="3" xfId="3" applyNumberFormat="1" applyFont="1" applyFill="1" applyBorder="1" applyAlignment="1">
      <alignment horizontal="center"/>
    </xf>
    <xf numFmtId="165" fontId="21" fillId="0" borderId="18" xfId="3" applyNumberFormat="1" applyFont="1" applyFill="1" applyBorder="1" applyAlignment="1">
      <alignment horizontal="left"/>
    </xf>
    <xf numFmtId="167" fontId="21" fillId="0" borderId="3" xfId="7" applyNumberFormat="1" applyFont="1" applyFill="1" applyBorder="1" applyAlignment="1">
      <alignment horizontal="center"/>
    </xf>
    <xf numFmtId="14" fontId="21" fillId="0" borderId="3" xfId="7" applyNumberFormat="1" applyFont="1" applyFill="1" applyBorder="1" applyAlignment="1">
      <alignment horizontal="center"/>
    </xf>
    <xf numFmtId="3" fontId="20" fillId="0" borderId="3" xfId="10" applyNumberFormat="1" applyFont="1" applyFill="1" applyBorder="1" applyAlignment="1"/>
    <xf numFmtId="3" fontId="21" fillId="0" borderId="3" xfId="10" applyNumberFormat="1" applyFont="1" applyFill="1" applyBorder="1" applyAlignment="1">
      <alignment horizontal="center"/>
    </xf>
    <xf numFmtId="167" fontId="21" fillId="0" borderId="3" xfId="7" applyNumberFormat="1" applyFont="1" applyFill="1" applyBorder="1" applyAlignment="1">
      <alignment horizontal="center" wrapText="1"/>
    </xf>
    <xf numFmtId="0" fontId="20" fillId="0" borderId="18" xfId="6" applyFont="1" applyFill="1" applyBorder="1" applyAlignment="1">
      <alignment horizontal="left"/>
    </xf>
    <xf numFmtId="0" fontId="20" fillId="0" borderId="19" xfId="3" applyFont="1" applyFill="1" applyBorder="1" applyAlignment="1"/>
    <xf numFmtId="49" fontId="21" fillId="0" borderId="18" xfId="7" quotePrefix="1" applyNumberFormat="1" applyFont="1" applyFill="1" applyBorder="1" applyAlignment="1">
      <alignment horizontal="left"/>
    </xf>
    <xf numFmtId="0" fontId="21" fillId="0" borderId="18" xfId="5" applyFont="1" applyFill="1" applyBorder="1" applyAlignment="1"/>
    <xf numFmtId="3" fontId="20" fillId="0" borderId="3" xfId="10" applyNumberFormat="1" applyFont="1" applyFill="1" applyBorder="1" applyAlignment="1">
      <alignment horizontal="right"/>
    </xf>
    <xf numFmtId="0" fontId="21" fillId="0" borderId="3" xfId="3" applyFont="1" applyFill="1" applyBorder="1"/>
    <xf numFmtId="0" fontId="21" fillId="0" borderId="3" xfId="5" applyFont="1" applyFill="1" applyBorder="1" applyAlignment="1">
      <alignment horizontal="left"/>
    </xf>
    <xf numFmtId="0" fontId="21" fillId="0" borderId="19" xfId="5" applyFont="1" applyFill="1" applyBorder="1" applyAlignment="1">
      <alignment horizontal="left"/>
    </xf>
    <xf numFmtId="0" fontId="21" fillId="0" borderId="3" xfId="5" applyFont="1" applyFill="1" applyBorder="1" applyAlignment="1">
      <alignment horizontal="center"/>
    </xf>
    <xf numFmtId="14" fontId="21" fillId="0" borderId="3" xfId="5" applyNumberFormat="1" applyFont="1" applyFill="1" applyBorder="1" applyAlignment="1">
      <alignment horizontal="center"/>
    </xf>
    <xf numFmtId="165" fontId="21" fillId="0" borderId="3" xfId="5" applyNumberFormat="1" applyFont="1" applyFill="1" applyBorder="1" applyAlignment="1">
      <alignment horizontal="center"/>
    </xf>
    <xf numFmtId="0" fontId="21" fillId="0" borderId="3" xfId="5" applyFont="1" applyFill="1" applyBorder="1" applyAlignment="1">
      <alignment horizontal="left" wrapText="1"/>
    </xf>
    <xf numFmtId="14" fontId="21" fillId="0" borderId="3" xfId="2" quotePrefix="1" applyNumberFormat="1" applyFont="1" applyFill="1" applyBorder="1" applyAlignment="1">
      <alignment horizontal="center"/>
    </xf>
    <xf numFmtId="165" fontId="21" fillId="0" borderId="3" xfId="2" quotePrefix="1" applyNumberFormat="1" applyFont="1" applyFill="1" applyBorder="1" applyAlignment="1">
      <alignment horizontal="center"/>
    </xf>
    <xf numFmtId="164" fontId="20" fillId="0" borderId="3" xfId="8" applyNumberFormat="1" applyFont="1" applyFill="1" applyBorder="1" applyAlignment="1">
      <alignment horizontal="center" wrapText="1"/>
    </xf>
    <xf numFmtId="0" fontId="20" fillId="0" borderId="19" xfId="6" applyFont="1" applyFill="1" applyBorder="1" applyAlignment="1">
      <alignment horizontal="left"/>
    </xf>
    <xf numFmtId="1" fontId="21" fillId="0" borderId="3" xfId="3" quotePrefix="1" applyNumberFormat="1" applyFont="1" applyFill="1" applyBorder="1" applyAlignment="1" applyProtection="1">
      <alignment horizontal="center" wrapText="1"/>
    </xf>
    <xf numFmtId="0" fontId="21" fillId="0" borderId="18" xfId="3" applyFont="1" applyFill="1" applyBorder="1" applyAlignment="1">
      <alignment horizontal="left"/>
    </xf>
    <xf numFmtId="0" fontId="20" fillId="0" borderId="18" xfId="3" applyFont="1" applyFill="1" applyBorder="1" applyAlignment="1" applyProtection="1">
      <alignment wrapText="1"/>
    </xf>
    <xf numFmtId="0" fontId="20" fillId="0" borderId="19" xfId="3" applyFont="1" applyFill="1" applyBorder="1" applyAlignment="1" applyProtection="1">
      <alignment wrapText="1"/>
    </xf>
    <xf numFmtId="3" fontId="20" fillId="0" borderId="3" xfId="11" applyNumberFormat="1" applyFont="1" applyFill="1" applyBorder="1" applyAlignment="1" applyProtection="1">
      <alignment wrapText="1"/>
    </xf>
    <xf numFmtId="164" fontId="21" fillId="0" borderId="3" xfId="11" applyNumberFormat="1" applyFont="1" applyFill="1" applyBorder="1" applyAlignment="1" applyProtection="1">
      <alignment horizontal="center" wrapText="1"/>
    </xf>
    <xf numFmtId="0" fontId="21" fillId="0" borderId="0" xfId="3" applyFont="1" applyFill="1" applyAlignment="1"/>
    <xf numFmtId="0" fontId="20" fillId="0" borderId="18" xfId="9" applyFont="1" applyFill="1" applyBorder="1" applyAlignment="1">
      <alignment horizontal="left"/>
    </xf>
    <xf numFmtId="0" fontId="20" fillId="0" borderId="19" xfId="9" applyFont="1" applyFill="1" applyBorder="1" applyAlignment="1">
      <alignment horizontal="left"/>
    </xf>
    <xf numFmtId="0" fontId="21" fillId="0" borderId="3" xfId="9" applyFont="1" applyFill="1" applyBorder="1" applyAlignment="1">
      <alignment horizontal="center"/>
    </xf>
    <xf numFmtId="14" fontId="21" fillId="0" borderId="3" xfId="9" applyNumberFormat="1" applyFont="1" applyFill="1" applyBorder="1" applyAlignment="1">
      <alignment horizontal="center"/>
    </xf>
    <xf numFmtId="165" fontId="21" fillId="0" borderId="3" xfId="9" applyNumberFormat="1" applyFont="1" applyFill="1" applyBorder="1" applyAlignment="1">
      <alignment horizontal="center"/>
    </xf>
    <xf numFmtId="0" fontId="21" fillId="0" borderId="3" xfId="9" applyFont="1" applyFill="1" applyBorder="1" applyAlignment="1">
      <alignment horizontal="left"/>
    </xf>
    <xf numFmtId="0" fontId="21" fillId="0" borderId="18" xfId="9" applyFont="1" applyFill="1" applyBorder="1" applyAlignment="1">
      <alignment horizontal="left"/>
    </xf>
    <xf numFmtId="0" fontId="21" fillId="0" borderId="4" xfId="2" applyFont="1" applyFill="1" applyBorder="1" applyAlignment="1">
      <alignment horizontal="center"/>
    </xf>
    <xf numFmtId="0" fontId="20" fillId="0" borderId="21" xfId="9" applyFont="1" applyFill="1" applyBorder="1" applyAlignment="1">
      <alignment horizontal="left"/>
    </xf>
    <xf numFmtId="0" fontId="20" fillId="0" borderId="22" xfId="9" applyFont="1" applyFill="1" applyBorder="1" applyAlignment="1">
      <alignment horizontal="left"/>
    </xf>
    <xf numFmtId="14" fontId="21" fillId="0" borderId="4" xfId="2" applyNumberFormat="1" applyFont="1" applyFill="1" applyBorder="1" applyAlignment="1">
      <alignment horizontal="center"/>
    </xf>
    <xf numFmtId="165" fontId="21" fillId="0" borderId="4" xfId="2" applyNumberFormat="1" applyFont="1" applyFill="1" applyBorder="1" applyAlignment="1">
      <alignment horizontal="center"/>
    </xf>
    <xf numFmtId="0" fontId="21" fillId="0" borderId="4" xfId="2" applyFont="1" applyFill="1" applyBorder="1" applyAlignment="1">
      <alignment horizontal="left"/>
    </xf>
    <xf numFmtId="0" fontId="21" fillId="0" borderId="21" xfId="2" applyFont="1" applyFill="1" applyBorder="1" applyAlignment="1">
      <alignment horizontal="left"/>
    </xf>
    <xf numFmtId="167" fontId="21" fillId="0" borderId="22" xfId="7" applyNumberFormat="1" applyFont="1" applyFill="1" applyBorder="1" applyAlignment="1">
      <alignment horizontal="left"/>
    </xf>
    <xf numFmtId="167" fontId="21" fillId="0" borderId="23" xfId="7" applyNumberFormat="1" applyFont="1" applyFill="1" applyBorder="1" applyAlignment="1">
      <alignment horizontal="left"/>
    </xf>
    <xf numFmtId="167" fontId="21" fillId="0" borderId="21" xfId="7" applyNumberFormat="1" applyFont="1" applyFill="1" applyBorder="1" applyAlignment="1">
      <alignment horizontal="left"/>
    </xf>
    <xf numFmtId="1" fontId="21" fillId="0" borderId="4" xfId="3" applyNumberFormat="1" applyFont="1" applyFill="1" applyBorder="1" applyAlignment="1" applyProtection="1">
      <alignment horizontal="center" wrapText="1"/>
    </xf>
    <xf numFmtId="14" fontId="21" fillId="0" borderId="4" xfId="7" applyNumberFormat="1" applyFont="1" applyFill="1" applyBorder="1" applyAlignment="1">
      <alignment horizontal="left"/>
    </xf>
    <xf numFmtId="165" fontId="21" fillId="0" borderId="4" xfId="7" applyNumberFormat="1" applyFont="1" applyFill="1" applyBorder="1" applyAlignment="1">
      <alignment horizontal="left"/>
    </xf>
    <xf numFmtId="167" fontId="21" fillId="0" borderId="4" xfId="7" applyNumberFormat="1" applyFont="1" applyFill="1" applyBorder="1" applyAlignment="1">
      <alignment horizontal="center"/>
    </xf>
    <xf numFmtId="14" fontId="21" fillId="0" borderId="4" xfId="7" applyNumberFormat="1" applyFont="1" applyFill="1" applyBorder="1" applyAlignment="1">
      <alignment horizontal="center"/>
    </xf>
    <xf numFmtId="14" fontId="21" fillId="0" borderId="4" xfId="2" applyNumberFormat="1" applyFont="1" applyFill="1" applyBorder="1" applyAlignment="1">
      <alignment horizontal="center"/>
    </xf>
    <xf numFmtId="3" fontId="20" fillId="0" borderId="4" xfId="8" applyNumberFormat="1" applyFont="1" applyFill="1" applyBorder="1" applyAlignment="1">
      <alignment horizontal="right"/>
    </xf>
    <xf numFmtId="164" fontId="21" fillId="0" borderId="4" xfId="8" applyNumberFormat="1" applyFont="1" applyFill="1" applyBorder="1" applyAlignment="1">
      <alignment horizontal="center"/>
    </xf>
    <xf numFmtId="164" fontId="20" fillId="0" borderId="4" xfId="8" applyNumberFormat="1" applyFont="1" applyFill="1" applyBorder="1" applyAlignment="1">
      <alignment horizontal="center"/>
    </xf>
    <xf numFmtId="0" fontId="21" fillId="0" borderId="0" xfId="2" applyFont="1" applyFill="1" applyBorder="1" applyAlignment="1">
      <alignment horizontal="center"/>
    </xf>
    <xf numFmtId="0" fontId="20" fillId="0" borderId="0" xfId="9" applyFont="1" applyFill="1" applyBorder="1" applyAlignment="1">
      <alignment horizontal="left"/>
    </xf>
    <xf numFmtId="0" fontId="20" fillId="0" borderId="0" xfId="6" applyFont="1" applyFill="1" applyBorder="1"/>
    <xf numFmtId="3" fontId="20" fillId="0" borderId="0" xfId="6" applyNumberFormat="1" applyFont="1" applyFill="1" applyBorder="1"/>
    <xf numFmtId="14" fontId="21" fillId="0" borderId="0" xfId="2" applyNumberFormat="1" applyFont="1" applyFill="1" applyBorder="1" applyAlignment="1">
      <alignment horizontal="center"/>
    </xf>
    <xf numFmtId="165" fontId="21" fillId="0" borderId="0" xfId="2" applyNumberFormat="1" applyFont="1" applyFill="1" applyBorder="1" applyAlignment="1">
      <alignment horizontal="center"/>
    </xf>
    <xf numFmtId="0" fontId="21" fillId="0" borderId="0" xfId="2" applyFont="1" applyFill="1" applyBorder="1" applyAlignment="1">
      <alignment horizontal="left"/>
    </xf>
    <xf numFmtId="167" fontId="21" fillId="0" borderId="0" xfId="7" applyNumberFormat="1" applyFont="1" applyFill="1" applyBorder="1" applyAlignment="1">
      <alignment horizontal="left"/>
    </xf>
    <xf numFmtId="1" fontId="21" fillId="0" borderId="0" xfId="3" applyNumberFormat="1" applyFont="1" applyFill="1" applyBorder="1" applyAlignment="1" applyProtection="1">
      <alignment horizontal="center" wrapText="1"/>
    </xf>
    <xf numFmtId="14" fontId="21" fillId="0" borderId="0" xfId="7" applyNumberFormat="1" applyFont="1" applyFill="1" applyBorder="1" applyAlignment="1">
      <alignment horizontal="left"/>
    </xf>
    <xf numFmtId="165" fontId="21" fillId="0" borderId="0" xfId="7" applyNumberFormat="1" applyFont="1" applyFill="1" applyBorder="1" applyAlignment="1">
      <alignment horizontal="left"/>
    </xf>
    <xf numFmtId="167" fontId="21" fillId="0" borderId="0" xfId="7" applyNumberFormat="1" applyFont="1" applyFill="1" applyBorder="1" applyAlignment="1">
      <alignment horizontal="center"/>
    </xf>
    <xf numFmtId="14" fontId="21" fillId="0" borderId="0" xfId="7" applyNumberFormat="1" applyFont="1" applyFill="1" applyBorder="1" applyAlignment="1">
      <alignment horizontal="center"/>
    </xf>
    <xf numFmtId="14" fontId="21" fillId="0" borderId="0" xfId="2" applyNumberFormat="1" applyFont="1" applyFill="1" applyBorder="1" applyAlignment="1">
      <alignment horizontal="center"/>
    </xf>
    <xf numFmtId="3" fontId="20" fillId="0" borderId="0" xfId="8" applyNumberFormat="1" applyFont="1" applyFill="1" applyBorder="1" applyAlignment="1">
      <alignment horizontal="right"/>
    </xf>
    <xf numFmtId="164" fontId="21" fillId="0" borderId="0" xfId="8" applyNumberFormat="1" applyFont="1" applyFill="1" applyBorder="1" applyAlignment="1">
      <alignment horizontal="center"/>
    </xf>
    <xf numFmtId="164" fontId="20" fillId="0" borderId="0" xfId="8" applyNumberFormat="1" applyFont="1" applyFill="1" applyBorder="1" applyAlignment="1">
      <alignment horizontal="center"/>
    </xf>
    <xf numFmtId="0" fontId="21" fillId="0" borderId="3" xfId="3" applyFont="1" applyFill="1" applyBorder="1" applyAlignment="1" applyProtection="1">
      <alignment horizontal="center" vertical="center" wrapText="1"/>
    </xf>
    <xf numFmtId="14" fontId="21" fillId="0" borderId="3" xfId="3" quotePrefix="1" applyNumberFormat="1" applyFont="1" applyFill="1" applyBorder="1" applyAlignment="1">
      <alignment horizontal="center" vertical="center"/>
    </xf>
    <xf numFmtId="165" fontId="21" fillId="0" borderId="3" xfId="3" quotePrefix="1" applyNumberFormat="1" applyFont="1" applyFill="1" applyBorder="1" applyAlignment="1">
      <alignment horizontal="center" vertical="center"/>
    </xf>
    <xf numFmtId="14" fontId="21" fillId="0" borderId="3" xfId="3" quotePrefix="1" applyNumberFormat="1" applyFont="1" applyFill="1" applyBorder="1" applyAlignment="1">
      <alignment horizontal="center" vertical="center"/>
    </xf>
    <xf numFmtId="165" fontId="21" fillId="0" borderId="3" xfId="7" applyNumberFormat="1" applyFont="1" applyFill="1" applyBorder="1" applyAlignment="1">
      <alignment horizontal="center"/>
    </xf>
    <xf numFmtId="0" fontId="20" fillId="0" borderId="0" xfId="2" applyFont="1" applyFill="1" applyAlignment="1">
      <alignment horizontal="left"/>
    </xf>
    <xf numFmtId="0" fontId="21" fillId="0" borderId="0" xfId="3" applyFont="1" applyFill="1" applyAlignment="1">
      <alignment horizontal="left"/>
    </xf>
    <xf numFmtId="0" fontId="20" fillId="0" borderId="20" xfId="6" applyFont="1" applyFill="1" applyBorder="1" applyAlignment="1">
      <alignment horizontal="left"/>
    </xf>
    <xf numFmtId="3" fontId="21" fillId="0" borderId="0" xfId="3" applyNumberFormat="1" applyFont="1" applyFill="1"/>
    <xf numFmtId="0" fontId="21" fillId="0" borderId="12" xfId="3" applyFont="1" applyFill="1" applyBorder="1" applyAlignment="1"/>
    <xf numFmtId="3" fontId="20" fillId="0" borderId="6" xfId="4" applyNumberFormat="1" applyFont="1" applyFill="1" applyBorder="1" applyAlignment="1">
      <alignment horizontal="center" vertical="center" wrapText="1"/>
    </xf>
    <xf numFmtId="3" fontId="20" fillId="0" borderId="11" xfId="4" applyNumberFormat="1" applyFont="1" applyFill="1" applyBorder="1" applyAlignment="1">
      <alignment horizontal="center" vertical="center" wrapText="1"/>
    </xf>
    <xf numFmtId="0" fontId="1" fillId="3" borderId="2" xfId="0" applyFont="1" applyFill="1" applyBorder="1"/>
    <xf numFmtId="3" fontId="1" fillId="3" borderId="2" xfId="0" applyNumberFormat="1" applyFont="1" applyFill="1" applyBorder="1"/>
    <xf numFmtId="0" fontId="8" fillId="3" borderId="0" xfId="0" applyFont="1" applyFill="1" applyBorder="1"/>
    <xf numFmtId="0" fontId="1" fillId="3" borderId="0" xfId="0" applyFont="1" applyFill="1"/>
    <xf numFmtId="0" fontId="5" fillId="0" borderId="16" xfId="6" applyFont="1" applyFill="1" applyBorder="1"/>
    <xf numFmtId="3" fontId="5" fillId="0" borderId="2" xfId="8" applyNumberFormat="1" applyFont="1" applyFill="1" applyBorder="1" applyAlignment="1"/>
    <xf numFmtId="0" fontId="3" fillId="0" borderId="2" xfId="0" applyFont="1" applyBorder="1"/>
    <xf numFmtId="1" fontId="5" fillId="0" borderId="2" xfId="3" applyNumberFormat="1" applyFont="1" applyFill="1" applyBorder="1" applyAlignment="1">
      <alignment horizontal="center" wrapText="1"/>
    </xf>
    <xf numFmtId="0" fontId="5" fillId="0" borderId="2" xfId="3" applyFont="1" applyFill="1" applyBorder="1" applyAlignment="1">
      <alignment horizontal="center" wrapText="1"/>
    </xf>
    <xf numFmtId="0" fontId="5" fillId="0" borderId="2" xfId="2" applyFont="1" applyFill="1" applyBorder="1" applyAlignment="1">
      <alignment horizontal="left"/>
    </xf>
    <xf numFmtId="0" fontId="3" fillId="0" borderId="3" xfId="0" applyFont="1" applyBorder="1"/>
    <xf numFmtId="1" fontId="5" fillId="0" borderId="3" xfId="3" applyNumberFormat="1" applyFont="1" applyFill="1" applyBorder="1" applyAlignment="1">
      <alignment horizontal="center" wrapText="1"/>
    </xf>
    <xf numFmtId="0" fontId="5" fillId="0" borderId="3" xfId="3" applyFont="1" applyFill="1" applyBorder="1" applyAlignment="1">
      <alignment horizontal="center" wrapText="1"/>
    </xf>
    <xf numFmtId="0" fontId="5" fillId="0" borderId="3" xfId="3" applyFont="1" applyFill="1" applyBorder="1" applyAlignment="1" applyProtection="1">
      <alignment horizontal="left" wrapText="1"/>
    </xf>
    <xf numFmtId="1" fontId="5" fillId="0" borderId="3" xfId="3" applyNumberFormat="1" applyFont="1" applyFill="1" applyBorder="1" applyAlignment="1" applyProtection="1">
      <alignment horizontal="center" wrapText="1"/>
    </xf>
    <xf numFmtId="0" fontId="5" fillId="0" borderId="3" xfId="3" applyFont="1" applyFill="1" applyBorder="1" applyAlignment="1" applyProtection="1">
      <alignment horizontal="center" wrapText="1"/>
    </xf>
    <xf numFmtId="0" fontId="5" fillId="0" borderId="3" xfId="2" applyFont="1" applyFill="1" applyBorder="1" applyAlignment="1">
      <alignment horizontal="left"/>
    </xf>
    <xf numFmtId="1" fontId="5" fillId="0" borderId="3" xfId="3" applyNumberFormat="1" applyFont="1" applyFill="1" applyBorder="1" applyAlignment="1">
      <alignment horizontal="center"/>
    </xf>
    <xf numFmtId="0" fontId="5" fillId="0" borderId="3" xfId="3" applyFont="1" applyFill="1" applyBorder="1" applyAlignment="1">
      <alignment horizontal="center"/>
    </xf>
    <xf numFmtId="0" fontId="5" fillId="0" borderId="3" xfId="2" applyFont="1" applyFill="1" applyBorder="1" applyAlignment="1">
      <alignment horizontal="left" wrapText="1"/>
    </xf>
    <xf numFmtId="0" fontId="5" fillId="0" borderId="3" xfId="7" applyFont="1" applyFill="1" applyBorder="1" applyAlignment="1">
      <alignment horizontal="center"/>
    </xf>
    <xf numFmtId="0" fontId="5" fillId="0" borderId="3" xfId="7" applyFont="1" applyFill="1" applyBorder="1" applyAlignment="1">
      <alignment horizontal="center" wrapText="1"/>
    </xf>
    <xf numFmtId="167" fontId="5" fillId="0" borderId="3" xfId="7" applyNumberFormat="1" applyFont="1" applyFill="1" applyBorder="1" applyAlignment="1">
      <alignment horizontal="center"/>
    </xf>
    <xf numFmtId="165" fontId="5" fillId="0" borderId="3" xfId="3" applyNumberFormat="1" applyFont="1" applyFill="1" applyBorder="1" applyAlignment="1">
      <alignment horizontal="left"/>
    </xf>
    <xf numFmtId="167" fontId="5" fillId="0" borderId="3" xfId="7" applyNumberFormat="1" applyFont="1" applyFill="1" applyBorder="1" applyAlignment="1">
      <alignment horizontal="center" wrapText="1"/>
    </xf>
    <xf numFmtId="0" fontId="5" fillId="0" borderId="3" xfId="5" applyFont="1" applyFill="1" applyBorder="1" applyAlignment="1">
      <alignment horizontal="center"/>
    </xf>
    <xf numFmtId="0" fontId="5" fillId="0" borderId="3" xfId="5" applyFont="1" applyFill="1" applyBorder="1" applyAlignment="1">
      <alignment horizontal="left"/>
    </xf>
    <xf numFmtId="0" fontId="5" fillId="0" borderId="3" xfId="5" applyFont="1" applyFill="1" applyBorder="1" applyAlignment="1">
      <alignment horizontal="left" wrapText="1"/>
    </xf>
    <xf numFmtId="1" fontId="5" fillId="0" borderId="3" xfId="3" quotePrefix="1" applyNumberFormat="1" applyFont="1" applyFill="1" applyBorder="1" applyAlignment="1" applyProtection="1">
      <alignment horizontal="center" wrapText="1"/>
    </xf>
    <xf numFmtId="0" fontId="5" fillId="0" borderId="3" xfId="9" applyFont="1" applyFill="1" applyBorder="1" applyAlignment="1">
      <alignment horizontal="left"/>
    </xf>
    <xf numFmtId="1" fontId="5" fillId="0" borderId="4" xfId="3" applyNumberFormat="1" applyFont="1" applyFill="1" applyBorder="1" applyAlignment="1" applyProtection="1">
      <alignment horizontal="center" wrapText="1"/>
    </xf>
    <xf numFmtId="167" fontId="5" fillId="0" borderId="4" xfId="7" applyNumberFormat="1" applyFont="1" applyFill="1" applyBorder="1" applyAlignment="1">
      <alignment horizontal="center"/>
    </xf>
    <xf numFmtId="0" fontId="5" fillId="0" borderId="4" xfId="2" applyFont="1" applyFill="1" applyBorder="1" applyAlignment="1">
      <alignment horizontal="left"/>
    </xf>
    <xf numFmtId="0" fontId="16" fillId="0" borderId="25" xfId="0" applyFont="1" applyFill="1" applyBorder="1"/>
    <xf numFmtId="0" fontId="16" fillId="0" borderId="25" xfId="0" quotePrefix="1" applyFont="1" applyFill="1" applyBorder="1"/>
    <xf numFmtId="0" fontId="16" fillId="0" borderId="25" xfId="0" applyFont="1" applyFill="1" applyBorder="1" applyAlignment="1">
      <alignment horizontal="center"/>
    </xf>
    <xf numFmtId="0" fontId="8" fillId="0" borderId="25" xfId="0" quotePrefix="1" applyFont="1" applyFill="1" applyBorder="1" applyAlignment="1">
      <alignment horizontal="center"/>
    </xf>
    <xf numFmtId="0" fontId="1" fillId="0" borderId="25" xfId="0" applyFont="1" applyFill="1" applyBorder="1" applyAlignment="1">
      <alignment horizontal="center"/>
    </xf>
    <xf numFmtId="0" fontId="1" fillId="0" borderId="24" xfId="0" applyFont="1" applyFill="1" applyBorder="1"/>
    <xf numFmtId="0" fontId="8" fillId="0" borderId="24" xfId="0" quotePrefix="1" applyFont="1" applyFill="1" applyBorder="1" applyAlignment="1">
      <alignment horizontal="center"/>
    </xf>
    <xf numFmtId="0" fontId="1" fillId="0" borderId="24" xfId="0" applyFont="1" applyFill="1" applyBorder="1" applyAlignment="1">
      <alignment horizontal="center"/>
    </xf>
    <xf numFmtId="0" fontId="4" fillId="0" borderId="24" xfId="0" applyFont="1" applyFill="1" applyBorder="1"/>
    <xf numFmtId="0" fontId="8" fillId="0" borderId="24" xfId="0" applyFont="1" applyFill="1" applyBorder="1"/>
    <xf numFmtId="0" fontId="8" fillId="0" borderId="24" xfId="0" applyFont="1" applyFill="1" applyBorder="1" applyAlignment="1"/>
    <xf numFmtId="0" fontId="4" fillId="0" borderId="24" xfId="0" applyFont="1" applyFill="1" applyBorder="1" applyAlignment="1"/>
    <xf numFmtId="0" fontId="9" fillId="0" borderId="24" xfId="0" applyFont="1" applyFill="1" applyBorder="1"/>
    <xf numFmtId="0" fontId="3" fillId="0" borderId="24" xfId="0" applyFont="1" applyFill="1" applyBorder="1"/>
    <xf numFmtId="0" fontId="16" fillId="0" borderId="24" xfId="0" applyFont="1" applyFill="1" applyBorder="1"/>
    <xf numFmtId="0" fontId="17" fillId="0" borderId="24" xfId="0" applyFont="1" applyFill="1" applyBorder="1"/>
    <xf numFmtId="164" fontId="18" fillId="0" borderId="24" xfId="1" quotePrefix="1" applyNumberFormat="1" applyFont="1" applyFill="1" applyBorder="1" applyAlignment="1"/>
    <xf numFmtId="164" fontId="18" fillId="0" borderId="24" xfId="1" quotePrefix="1" applyNumberFormat="1" applyFont="1" applyFill="1" applyBorder="1" applyAlignment="1">
      <alignment horizontal="left"/>
    </xf>
    <xf numFmtId="0" fontId="18" fillId="0" borderId="24" xfId="0" applyFont="1" applyFill="1" applyBorder="1"/>
    <xf numFmtId="0" fontId="27" fillId="0" borderId="0" xfId="0" quotePrefix="1" applyFont="1" applyBorder="1" applyAlignment="1">
      <alignment horizontal="center"/>
    </xf>
    <xf numFmtId="3" fontId="5" fillId="2" borderId="3" xfId="0" applyNumberFormat="1" applyFont="1" applyFill="1" applyBorder="1"/>
    <xf numFmtId="164" fontId="28" fillId="0" borderId="24" xfId="1" quotePrefix="1" applyNumberFormat="1" applyFont="1" applyFill="1" applyBorder="1" applyAlignment="1">
      <alignment horizontal="left"/>
    </xf>
    <xf numFmtId="0" fontId="28" fillId="0" borderId="24" xfId="0" applyFont="1" applyFill="1" applyBorder="1"/>
    <xf numFmtId="0" fontId="29" fillId="0" borderId="24" xfId="0" applyFont="1" applyFill="1" applyBorder="1"/>
    <xf numFmtId="0" fontId="29" fillId="0" borderId="0" xfId="0" applyFont="1" applyFill="1"/>
    <xf numFmtId="0" fontId="18" fillId="0" borderId="24" xfId="0" applyFont="1" applyFill="1" applyBorder="1" applyAlignment="1">
      <alignment horizontal="left"/>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xf>
    <xf numFmtId="165" fontId="1" fillId="3" borderId="2" xfId="0" quotePrefix="1" applyNumberFormat="1" applyFont="1" applyFill="1" applyBorder="1" applyAlignment="1">
      <alignment horizontal="center"/>
    </xf>
    <xf numFmtId="0" fontId="1" fillId="3" borderId="2" xfId="0" applyFont="1" applyFill="1" applyBorder="1" applyAlignment="1">
      <alignment horizontal="center"/>
    </xf>
    <xf numFmtId="165" fontId="3" fillId="0" borderId="2" xfId="0" quotePrefix="1" applyNumberFormat="1" applyFont="1" applyBorder="1" applyAlignment="1">
      <alignment horizontal="center"/>
    </xf>
    <xf numFmtId="0" fontId="3" fillId="0" borderId="2" xfId="0" applyFont="1" applyBorder="1" applyAlignment="1">
      <alignment horizontal="center"/>
    </xf>
    <xf numFmtId="165" fontId="1" fillId="0" borderId="0" xfId="0" applyNumberFormat="1" applyFont="1" applyAlignment="1">
      <alignment horizontal="center"/>
    </xf>
    <xf numFmtId="0" fontId="1" fillId="0" borderId="0" xfId="0" applyFont="1" applyAlignment="1">
      <alignment horizontal="center"/>
    </xf>
    <xf numFmtId="14" fontId="3" fillId="0" borderId="1" xfId="0" applyNumberFormat="1" applyFont="1" applyBorder="1" applyAlignment="1">
      <alignment vertical="center"/>
    </xf>
    <xf numFmtId="14" fontId="1" fillId="3" borderId="2" xfId="0" quotePrefix="1" applyNumberFormat="1" applyFont="1" applyFill="1" applyBorder="1"/>
    <xf numFmtId="14" fontId="5" fillId="0" borderId="2" xfId="2" applyNumberFormat="1" applyFont="1" applyFill="1" applyBorder="1" applyAlignment="1">
      <alignment horizontal="center"/>
    </xf>
    <xf numFmtId="14" fontId="5" fillId="0" borderId="3" xfId="2" applyNumberFormat="1" applyFont="1" applyFill="1" applyBorder="1" applyAlignment="1">
      <alignment horizontal="center"/>
    </xf>
    <xf numFmtId="14" fontId="5" fillId="0" borderId="20" xfId="3" applyNumberFormat="1" applyFont="1" applyFill="1" applyBorder="1" applyAlignment="1">
      <alignment horizontal="center"/>
    </xf>
    <xf numFmtId="14" fontId="5" fillId="0" borderId="3" xfId="3" applyNumberFormat="1" applyFont="1" applyFill="1" applyBorder="1" applyAlignment="1">
      <alignment horizontal="center"/>
    </xf>
    <xf numFmtId="14" fontId="5" fillId="0" borderId="3" xfId="2" quotePrefix="1" applyNumberFormat="1" applyFont="1" applyFill="1" applyBorder="1" applyAlignment="1">
      <alignment horizontal="center"/>
    </xf>
    <xf numFmtId="14" fontId="5" fillId="0" borderId="3" xfId="9" applyNumberFormat="1" applyFont="1" applyFill="1" applyBorder="1" applyAlignment="1">
      <alignment horizontal="center"/>
    </xf>
    <xf numFmtId="14" fontId="5" fillId="0" borderId="4" xfId="2" applyNumberFormat="1" applyFont="1" applyFill="1" applyBorder="1" applyAlignment="1">
      <alignment horizontal="center"/>
    </xf>
    <xf numFmtId="14" fontId="5" fillId="0" borderId="20" xfId="2" applyNumberFormat="1" applyFont="1" applyFill="1" applyBorder="1" applyAlignment="1">
      <alignment horizontal="center"/>
    </xf>
    <xf numFmtId="14" fontId="1" fillId="0" borderId="0" xfId="0" applyNumberFormat="1" applyFont="1"/>
    <xf numFmtId="14" fontId="5" fillId="0" borderId="2" xfId="3" applyNumberFormat="1" applyFont="1" applyFill="1" applyBorder="1" applyAlignment="1">
      <alignment horizontal="left" wrapText="1"/>
    </xf>
    <xf numFmtId="14" fontId="5" fillId="0" borderId="3" xfId="3" applyNumberFormat="1" applyFont="1" applyFill="1" applyBorder="1" applyAlignment="1">
      <alignment horizontal="left" wrapText="1"/>
    </xf>
    <xf numFmtId="14" fontId="5" fillId="0" borderId="3" xfId="3" applyNumberFormat="1" applyFont="1" applyFill="1" applyBorder="1" applyAlignment="1" applyProtection="1">
      <alignment horizontal="left" wrapText="1"/>
    </xf>
    <xf numFmtId="14" fontId="5" fillId="0" borderId="3" xfId="7" applyNumberFormat="1" applyFont="1" applyFill="1" applyBorder="1" applyAlignment="1">
      <alignment horizontal="left" wrapText="1"/>
    </xf>
    <xf numFmtId="14" fontId="5" fillId="0" borderId="3" xfId="3" applyNumberFormat="1" applyFont="1" applyFill="1" applyBorder="1" applyAlignment="1">
      <alignment horizontal="left"/>
    </xf>
    <xf numFmtId="14" fontId="5" fillId="0" borderId="3" xfId="7" applyNumberFormat="1" applyFont="1" applyFill="1" applyBorder="1" applyAlignment="1">
      <alignment horizontal="center" wrapText="1"/>
    </xf>
    <xf numFmtId="14" fontId="5" fillId="0" borderId="3" xfId="7" applyNumberFormat="1" applyFont="1" applyFill="1" applyBorder="1" applyAlignment="1">
      <alignment horizontal="left"/>
    </xf>
    <xf numFmtId="14" fontId="5" fillId="0" borderId="3" xfId="5" applyNumberFormat="1" applyFont="1" applyFill="1" applyBorder="1" applyAlignment="1">
      <alignment horizontal="center"/>
    </xf>
    <xf numFmtId="14" fontId="5" fillId="0" borderId="4" xfId="7" applyNumberFormat="1" applyFont="1" applyFill="1" applyBorder="1" applyAlignment="1">
      <alignment horizontal="left"/>
    </xf>
    <xf numFmtId="165" fontId="8" fillId="0" borderId="25" xfId="0" quotePrefix="1" applyNumberFormat="1" applyFont="1" applyFill="1" applyBorder="1" applyAlignment="1">
      <alignment horizontal="center"/>
    </xf>
    <xf numFmtId="165" fontId="8" fillId="0" borderId="24" xfId="0" quotePrefix="1" applyNumberFormat="1" applyFont="1" applyFill="1" applyBorder="1" applyAlignment="1">
      <alignment horizontal="center"/>
    </xf>
    <xf numFmtId="0" fontId="18" fillId="0" borderId="24" xfId="0" applyFont="1" applyFill="1" applyBorder="1" applyAlignment="1"/>
    <xf numFmtId="14" fontId="8" fillId="0" borderId="24" xfId="0" quotePrefix="1" applyNumberFormat="1" applyFont="1" applyFill="1" applyBorder="1" applyAlignment="1">
      <alignment horizontal="center"/>
    </xf>
    <xf numFmtId="0" fontId="3" fillId="2" borderId="26" xfId="0" applyFont="1" applyFill="1" applyBorder="1"/>
    <xf numFmtId="0" fontId="3" fillId="2" borderId="2" xfId="0" applyFont="1" applyFill="1" applyBorder="1"/>
    <xf numFmtId="165" fontId="3" fillId="2" borderId="2" xfId="0" quotePrefix="1" applyNumberFormat="1" applyFont="1" applyFill="1" applyBorder="1" applyAlignment="1">
      <alignment horizontal="center"/>
    </xf>
    <xf numFmtId="0" fontId="3" fillId="2" borderId="2" xfId="0" applyFont="1" applyFill="1" applyBorder="1" applyAlignment="1">
      <alignment horizontal="center"/>
    </xf>
    <xf numFmtId="0" fontId="5" fillId="2" borderId="16" xfId="6" applyFont="1" applyFill="1" applyBorder="1"/>
    <xf numFmtId="14" fontId="5" fillId="2" borderId="20" xfId="2" applyNumberFormat="1" applyFont="1" applyFill="1" applyBorder="1" applyAlignment="1">
      <alignment horizontal="center"/>
    </xf>
    <xf numFmtId="1" fontId="5" fillId="2" borderId="3" xfId="3" applyNumberFormat="1" applyFont="1" applyFill="1" applyBorder="1" applyAlignment="1" applyProtection="1">
      <alignment horizontal="center" wrapText="1"/>
    </xf>
    <xf numFmtId="14" fontId="5" fillId="2" borderId="3" xfId="7" applyNumberFormat="1" applyFont="1" applyFill="1" applyBorder="1" applyAlignment="1">
      <alignment horizontal="left" wrapText="1"/>
    </xf>
    <xf numFmtId="0" fontId="5" fillId="2" borderId="3" xfId="3" applyFont="1" applyFill="1" applyBorder="1" applyAlignment="1" applyProtection="1">
      <alignment horizontal="center" wrapText="1"/>
    </xf>
    <xf numFmtId="0" fontId="5" fillId="2" borderId="3" xfId="2" applyFont="1" applyFill="1" applyBorder="1" applyAlignment="1">
      <alignment horizontal="left"/>
    </xf>
    <xf numFmtId="3" fontId="5" fillId="2" borderId="2" xfId="8" applyNumberFormat="1" applyFont="1" applyFill="1" applyBorder="1" applyAlignment="1"/>
    <xf numFmtId="0" fontId="3" fillId="2" borderId="0" xfId="0" applyFont="1" applyFill="1"/>
    <xf numFmtId="0" fontId="29" fillId="2" borderId="0" xfId="0" applyFont="1" applyFill="1"/>
    <xf numFmtId="0" fontId="29" fillId="2" borderId="27" xfId="0" applyFont="1" applyFill="1" applyBorder="1"/>
    <xf numFmtId="0" fontId="8" fillId="0" borderId="2" xfId="0" applyFont="1" applyBorder="1"/>
    <xf numFmtId="165" fontId="8" fillId="0" borderId="2" xfId="0" quotePrefix="1" applyNumberFormat="1" applyFont="1" applyBorder="1" applyAlignment="1">
      <alignment horizontal="center"/>
    </xf>
    <xf numFmtId="0" fontId="8" fillId="0" borderId="2" xfId="0" applyFont="1" applyBorder="1" applyAlignment="1">
      <alignment horizontal="center"/>
    </xf>
    <xf numFmtId="0" fontId="8" fillId="0" borderId="16" xfId="6" applyFont="1" applyFill="1" applyBorder="1"/>
    <xf numFmtId="14" fontId="8" fillId="0" borderId="20" xfId="2" applyNumberFormat="1" applyFont="1" applyFill="1" applyBorder="1" applyAlignment="1">
      <alignment horizontal="center"/>
    </xf>
    <xf numFmtId="1" fontId="8" fillId="0" borderId="3" xfId="3" applyNumberFormat="1" applyFont="1" applyFill="1" applyBorder="1" applyAlignment="1" applyProtection="1">
      <alignment horizontal="center" wrapText="1"/>
    </xf>
    <xf numFmtId="14" fontId="8" fillId="0" borderId="3" xfId="7" applyNumberFormat="1" applyFont="1" applyFill="1" applyBorder="1" applyAlignment="1">
      <alignment horizontal="left" wrapText="1"/>
    </xf>
    <xf numFmtId="0" fontId="8" fillId="0" borderId="3" xfId="3" applyFont="1" applyFill="1" applyBorder="1" applyAlignment="1" applyProtection="1">
      <alignment horizontal="center" wrapText="1"/>
    </xf>
    <xf numFmtId="0" fontId="8" fillId="0" borderId="3" xfId="2" applyFont="1" applyFill="1" applyBorder="1" applyAlignment="1">
      <alignment horizontal="left"/>
    </xf>
    <xf numFmtId="3" fontId="8" fillId="0" borderId="2" xfId="8" applyNumberFormat="1" applyFont="1" applyFill="1" applyBorder="1" applyAlignment="1"/>
    <xf numFmtId="3" fontId="8" fillId="2" borderId="3" xfId="0" applyNumberFormat="1" applyFont="1" applyFill="1" applyBorder="1"/>
    <xf numFmtId="1" fontId="5" fillId="2" borderId="26" xfId="3" quotePrefix="1" applyNumberFormat="1" applyFont="1" applyFill="1" applyBorder="1" applyAlignment="1" applyProtection="1">
      <alignment horizontal="center" wrapText="1"/>
    </xf>
    <xf numFmtId="0" fontId="5" fillId="0" borderId="0" xfId="0" applyFont="1" applyAlignment="1">
      <alignment horizontal="center"/>
    </xf>
    <xf numFmtId="0" fontId="6" fillId="0" borderId="0" xfId="0" applyFont="1" applyAlignment="1">
      <alignment horizontal="center"/>
    </xf>
    <xf numFmtId="0" fontId="16" fillId="0" borderId="24" xfId="0" applyFont="1" applyFill="1" applyBorder="1" applyAlignment="1">
      <alignment horizontal="left"/>
    </xf>
    <xf numFmtId="0" fontId="16" fillId="0" borderId="24" xfId="0" applyFont="1" applyFill="1" applyBorder="1" applyAlignment="1">
      <alignment horizontal="center"/>
    </xf>
    <xf numFmtId="0" fontId="9" fillId="0" borderId="24" xfId="0" applyFont="1" applyFill="1" applyBorder="1" applyAlignment="1">
      <alignment horizontal="left"/>
    </xf>
    <xf numFmtId="0" fontId="3" fillId="0" borderId="24" xfId="0" applyFont="1" applyFill="1" applyBorder="1" applyAlignment="1">
      <alignment horizontal="left"/>
    </xf>
    <xf numFmtId="0" fontId="8" fillId="0" borderId="24" xfId="0" applyFont="1" applyFill="1" applyBorder="1" applyAlignment="1">
      <alignment horizontal="center"/>
    </xf>
    <xf numFmtId="0" fontId="1" fillId="0" borderId="24" xfId="0" applyFont="1" applyFill="1" applyBorder="1" applyAlignment="1">
      <alignment horizontal="left"/>
    </xf>
    <xf numFmtId="0" fontId="3" fillId="0" borderId="0" xfId="0" applyFont="1" applyFill="1" applyAlignment="1">
      <alignment horizontal="center"/>
    </xf>
    <xf numFmtId="0" fontId="16" fillId="0" borderId="24" xfId="0" applyFont="1" applyFill="1" applyBorder="1" applyAlignment="1">
      <alignment horizontal="right"/>
    </xf>
    <xf numFmtId="0" fontId="15" fillId="0" borderId="0" xfId="0" applyFont="1" applyFill="1" applyAlignment="1">
      <alignment horizontal="center"/>
    </xf>
    <xf numFmtId="0" fontId="7" fillId="0" borderId="0" xfId="0" applyFont="1" applyAlignment="1">
      <alignment horizontal="center"/>
    </xf>
    <xf numFmtId="0" fontId="5" fillId="0" borderId="0" xfId="0" applyFont="1" applyAlignment="1">
      <alignment horizontal="left"/>
    </xf>
    <xf numFmtId="0" fontId="8" fillId="0" borderId="24" xfId="0" applyFont="1" applyFill="1" applyBorder="1" applyAlignment="1">
      <alignment horizontal="left"/>
    </xf>
    <xf numFmtId="0" fontId="10" fillId="0" borderId="0" xfId="0" applyFont="1" applyFill="1" applyAlignment="1">
      <alignment horizontal="center"/>
    </xf>
    <xf numFmtId="0" fontId="8" fillId="0" borderId="25" xfId="0" applyFont="1" applyFill="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1" fillId="0" borderId="12" xfId="3" applyFont="1" applyFill="1" applyBorder="1" applyAlignment="1">
      <alignment horizontal="center"/>
    </xf>
    <xf numFmtId="0" fontId="21" fillId="0" borderId="0" xfId="3" applyFont="1" applyFill="1" applyBorder="1" applyAlignment="1">
      <alignment horizontal="center"/>
    </xf>
    <xf numFmtId="166" fontId="20" fillId="0" borderId="6" xfId="4" applyNumberFormat="1" applyFont="1" applyFill="1" applyBorder="1" applyAlignment="1">
      <alignment horizontal="center" vertical="center"/>
    </xf>
    <xf numFmtId="166" fontId="20" fillId="0" borderId="11" xfId="4" applyNumberFormat="1" applyFont="1" applyFill="1" applyBorder="1" applyAlignment="1">
      <alignment horizontal="center" vertical="center"/>
    </xf>
    <xf numFmtId="0" fontId="20" fillId="0" borderId="7" xfId="2" applyFont="1" applyFill="1" applyBorder="1" applyAlignment="1">
      <alignment horizontal="center"/>
    </xf>
    <xf numFmtId="0" fontId="20" fillId="0" borderId="8" xfId="2" applyFont="1" applyFill="1" applyBorder="1" applyAlignment="1">
      <alignment horizontal="center"/>
    </xf>
    <xf numFmtId="0" fontId="20" fillId="0" borderId="7" xfId="5" applyFont="1" applyFill="1" applyBorder="1" applyAlignment="1">
      <alignment horizontal="center"/>
    </xf>
    <xf numFmtId="0" fontId="22" fillId="0" borderId="14" xfId="5" applyFont="1" applyFill="1" applyBorder="1" applyAlignment="1">
      <alignment horizontal="center"/>
    </xf>
    <xf numFmtId="14" fontId="20" fillId="0" borderId="6" xfId="2" applyNumberFormat="1" applyFont="1" applyFill="1" applyBorder="1" applyAlignment="1">
      <alignment horizontal="center" vertical="center"/>
    </xf>
    <xf numFmtId="14" fontId="20" fillId="0" borderId="11" xfId="2" applyNumberFormat="1" applyFont="1" applyFill="1" applyBorder="1" applyAlignment="1">
      <alignment horizontal="center" vertical="center"/>
    </xf>
    <xf numFmtId="0" fontId="20" fillId="0" borderId="6" xfId="2" applyFont="1" applyFill="1" applyBorder="1" applyAlignment="1">
      <alignment horizontal="center" vertical="center"/>
    </xf>
    <xf numFmtId="0" fontId="20" fillId="0" borderId="11" xfId="2" applyFont="1" applyFill="1" applyBorder="1" applyAlignment="1">
      <alignment horizontal="center" vertical="center"/>
    </xf>
    <xf numFmtId="14" fontId="20" fillId="0" borderId="6" xfId="2" applyNumberFormat="1" applyFont="1" applyFill="1" applyBorder="1" applyAlignment="1">
      <alignment horizontal="center" vertical="center" wrapText="1"/>
    </xf>
    <xf numFmtId="14" fontId="20" fillId="0" borderId="11" xfId="2" applyNumberFormat="1" applyFont="1" applyFill="1" applyBorder="1" applyAlignment="1">
      <alignment horizontal="center" vertical="center" wrapText="1"/>
    </xf>
    <xf numFmtId="3" fontId="20" fillId="0" borderId="6" xfId="4" applyNumberFormat="1" applyFont="1" applyFill="1" applyBorder="1" applyAlignment="1">
      <alignment horizontal="center" vertical="center" wrapText="1"/>
    </xf>
    <xf numFmtId="3" fontId="20" fillId="0" borderId="11" xfId="4" applyNumberFormat="1" applyFont="1" applyFill="1" applyBorder="1" applyAlignment="1">
      <alignment horizontal="center" vertical="center" wrapText="1"/>
    </xf>
    <xf numFmtId="166" fontId="20" fillId="0" borderId="6" xfId="4" applyNumberFormat="1" applyFont="1" applyFill="1" applyBorder="1" applyAlignment="1">
      <alignment horizontal="center" vertical="center" wrapText="1"/>
    </xf>
    <xf numFmtId="166" fontId="20" fillId="0" borderId="11" xfId="4" applyNumberFormat="1" applyFont="1" applyFill="1" applyBorder="1" applyAlignment="1">
      <alignment horizontal="center" vertical="center" wrapText="1"/>
    </xf>
    <xf numFmtId="0" fontId="20" fillId="0" borderId="0" xfId="2" applyFont="1" applyFill="1" applyAlignment="1">
      <alignment horizontal="center"/>
    </xf>
    <xf numFmtId="0" fontId="20" fillId="0" borderId="8" xfId="2" applyFont="1" applyFill="1" applyBorder="1" applyAlignment="1">
      <alignment horizontal="center" vertical="center"/>
    </xf>
    <xf numFmtId="0" fontId="20" fillId="0" borderId="13" xfId="2" applyFont="1" applyFill="1" applyBorder="1" applyAlignment="1">
      <alignment horizontal="center" vertical="center"/>
    </xf>
    <xf numFmtId="0" fontId="20" fillId="0" borderId="9" xfId="2" applyFont="1" applyFill="1" applyBorder="1" applyAlignment="1">
      <alignment horizontal="center" vertical="center"/>
    </xf>
    <xf numFmtId="0" fontId="20" fillId="0" borderId="10" xfId="2" applyFont="1" applyFill="1" applyBorder="1" applyAlignment="1">
      <alignment horizontal="center" vertical="center"/>
    </xf>
    <xf numFmtId="1" fontId="20" fillId="0" borderId="6" xfId="2" applyNumberFormat="1" applyFont="1" applyFill="1" applyBorder="1" applyAlignment="1">
      <alignment horizontal="center" vertical="center"/>
    </xf>
    <xf numFmtId="1" fontId="20" fillId="0" borderId="11" xfId="2" applyNumberFormat="1" applyFont="1" applyFill="1" applyBorder="1" applyAlignment="1">
      <alignment horizontal="center" vertical="center"/>
    </xf>
  </cellXfs>
  <cellStyles count="12">
    <cellStyle name="Comma" xfId="1" builtinId="3"/>
    <cellStyle name="Comma 2" xfId="11"/>
    <cellStyle name="Comma 2 2" xfId="8"/>
    <cellStyle name="Comma 3 2" xfId="4"/>
    <cellStyle name="Normal" xfId="0" builtinId="0"/>
    <cellStyle name="Normal 17 2" xfId="5"/>
    <cellStyle name="Normal 2 3" xfId="7"/>
    <cellStyle name="Normal 21" xfId="2"/>
    <cellStyle name="Normal 3" xfId="9"/>
    <cellStyle name="Normal 6 2" xfId="3"/>
    <cellStyle name="Normal 6 2 2" xfId="6"/>
    <cellStyle name="Normal_Sheet1" xf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16" fmlaLink="$N$7" horiz="1" max="100" min="1" page="10" val="100"/>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581025</xdr:colOff>
      <xdr:row>2</xdr:row>
      <xdr:rowOff>39976</xdr:rowOff>
    </xdr:to>
    <xdr:grpSp>
      <xdr:nvGrpSpPr>
        <xdr:cNvPr id="80" name="Group 3"/>
        <xdr:cNvGrpSpPr>
          <a:grpSpLocks/>
        </xdr:cNvGrpSpPr>
      </xdr:nvGrpSpPr>
      <xdr:grpSpPr bwMode="auto">
        <a:xfrm>
          <a:off x="0" y="0"/>
          <a:ext cx="2971800" cy="516226"/>
          <a:chOff x="256" y="213"/>
          <a:chExt cx="333" cy="49"/>
        </a:xfrm>
      </xdr:grpSpPr>
      <xdr:sp macro="" textlink="">
        <xdr:nvSpPr>
          <xdr:cNvPr id="81" name="Text Box 4"/>
          <xdr:cNvSpPr txBox="1">
            <a:spLocks noChangeArrowheads="1"/>
          </xdr:cNvSpPr>
        </xdr:nvSpPr>
        <xdr:spPr bwMode="auto">
          <a:xfrm>
            <a:off x="344" y="223"/>
            <a:ext cx="245" cy="39"/>
          </a:xfrm>
          <a:prstGeom prst="rect">
            <a:avLst/>
          </a:prstGeom>
          <a:solidFill>
            <a:srgbClr val="FFFFFF"/>
          </a:solidFill>
          <a:ln w="9525">
            <a:noFill/>
            <a:miter lim="800000"/>
            <a:headEnd/>
            <a:tailEnd/>
          </a:ln>
        </xdr:spPr>
        <xdr:txBody>
          <a:bodyPr vertOverflow="clip" wrap="square" lIns="27432" tIns="27432" rIns="0" bIns="0" anchor="t" upright="1"/>
          <a:lstStyle/>
          <a:p>
            <a:pPr algn="ctr" rtl="0">
              <a:defRPr sz="1000"/>
            </a:pPr>
            <a:r>
              <a:rPr lang="en-US" sz="1200" b="1" i="0" u="none" strike="noStrike" baseline="0">
                <a:solidFill>
                  <a:srgbClr val="000000"/>
                </a:solidFill>
                <a:latin typeface="Times New Roman"/>
                <a:cs typeface="Times New Roman"/>
              </a:rPr>
              <a:t>CÔNG TY CP NÔNG NGHIỆP QUỐC TẾ HOÀNG ANH  GIA LAI</a:t>
            </a:r>
          </a:p>
        </xdr:txBody>
      </xdr:sp>
      <xdr:grpSp>
        <xdr:nvGrpSpPr>
          <xdr:cNvPr id="82" name="Group 5"/>
          <xdr:cNvGrpSpPr>
            <a:grpSpLocks/>
          </xdr:cNvGrpSpPr>
        </xdr:nvGrpSpPr>
        <xdr:grpSpPr bwMode="auto">
          <a:xfrm>
            <a:off x="256" y="213"/>
            <a:ext cx="2" cy="8"/>
            <a:chOff x="32" y="1"/>
            <a:chExt cx="2" cy="8"/>
          </a:xfrm>
        </xdr:grpSpPr>
        <xdr:sp macro="" textlink="">
          <xdr:nvSpPr>
            <xdr:cNvPr id="83" name="Rectangle 6"/>
            <xdr:cNvSpPr>
              <a:spLocks noChangeArrowheads="1"/>
            </xdr:cNvSpPr>
          </xdr:nvSpPr>
          <xdr:spPr bwMode="auto">
            <a:xfrm>
              <a:off x="32" y="1"/>
              <a:ext cx="2" cy="8"/>
            </a:xfrm>
            <a:prstGeom prst="rect">
              <a:avLst/>
            </a:prstGeom>
            <a:noFill/>
            <a:ln w="9525">
              <a:noFill/>
              <a:miter lim="800000"/>
              <a:headEnd/>
              <a:tailEnd/>
            </a:ln>
          </xdr:spPr>
          <xdr:txBody>
            <a:bodyPr wrap="none" lIns="0" tIns="0" rIns="0" bIns="0" anchor="t" upright="1">
              <a:spAutoFit/>
            </a:bodyPr>
            <a:lstStyle/>
            <a:p>
              <a:pPr algn="l" rtl="0">
                <a:defRPr sz="1000"/>
              </a:pPr>
              <a:r>
                <a:rPr lang="en-US" sz="500" b="0" i="0" u="none" strike="noStrike" baseline="0">
                  <a:solidFill>
                    <a:srgbClr val="000000"/>
                  </a:solidFill>
                  <a:latin typeface="VNtimes new roman"/>
                </a:rPr>
                <a:t> </a:t>
              </a:r>
            </a:p>
          </xdr:txBody>
        </xdr:sp>
        <xdr:sp macro="" textlink="">
          <xdr:nvSpPr>
            <xdr:cNvPr id="84" name="Freeform 7"/>
            <xdr:cNvSpPr>
              <a:spLocks/>
            </xdr:cNvSpPr>
          </xdr:nvSpPr>
          <xdr:spPr bwMode="auto">
            <a:xfrm>
              <a:off x="35" y="2"/>
              <a:ext cx="85" cy="28"/>
            </a:xfrm>
            <a:custGeom>
              <a:avLst/>
              <a:gdLst>
                <a:gd name="T0" fmla="*/ 5 w 85"/>
                <a:gd name="T1" fmla="*/ 24 h 28"/>
                <a:gd name="T2" fmla="*/ 5 w 85"/>
                <a:gd name="T3" fmla="*/ 24 h 28"/>
                <a:gd name="T4" fmla="*/ 5 w 85"/>
                <a:gd name="T5" fmla="*/ 24 h 28"/>
                <a:gd name="T6" fmla="*/ 4 w 85"/>
                <a:gd name="T7" fmla="*/ 23 h 28"/>
                <a:gd name="T8" fmla="*/ 3 w 85"/>
                <a:gd name="T9" fmla="*/ 21 h 28"/>
                <a:gd name="T10" fmla="*/ 1 w 85"/>
                <a:gd name="T11" fmla="*/ 20 h 28"/>
                <a:gd name="T12" fmla="*/ 0 w 85"/>
                <a:gd name="T13" fmla="*/ 18 h 28"/>
                <a:gd name="T14" fmla="*/ 1 w 85"/>
                <a:gd name="T15" fmla="*/ 17 h 28"/>
                <a:gd name="T16" fmla="*/ 2 w 85"/>
                <a:gd name="T17" fmla="*/ 16 h 28"/>
                <a:gd name="T18" fmla="*/ 3 w 85"/>
                <a:gd name="T19" fmla="*/ 15 h 28"/>
                <a:gd name="T20" fmla="*/ 4 w 85"/>
                <a:gd name="T21" fmla="*/ 14 h 28"/>
                <a:gd name="T22" fmla="*/ 5 w 85"/>
                <a:gd name="T23" fmla="*/ 13 h 28"/>
                <a:gd name="T24" fmla="*/ 5 w 85"/>
                <a:gd name="T25" fmla="*/ 12 h 28"/>
                <a:gd name="T26" fmla="*/ 6 w 85"/>
                <a:gd name="T27" fmla="*/ 11 h 28"/>
                <a:gd name="T28" fmla="*/ 6 w 85"/>
                <a:gd name="T29" fmla="*/ 10 h 28"/>
                <a:gd name="T30" fmla="*/ 9 w 85"/>
                <a:gd name="T31" fmla="*/ 10 h 28"/>
                <a:gd name="T32" fmla="*/ 12 w 85"/>
                <a:gd name="T33" fmla="*/ 10 h 28"/>
                <a:gd name="T34" fmla="*/ 15 w 85"/>
                <a:gd name="T35" fmla="*/ 9 h 28"/>
                <a:gd name="T36" fmla="*/ 17 w 85"/>
                <a:gd name="T37" fmla="*/ 9 h 28"/>
                <a:gd name="T38" fmla="*/ 20 w 85"/>
                <a:gd name="T39" fmla="*/ 9 h 28"/>
                <a:gd name="T40" fmla="*/ 22 w 85"/>
                <a:gd name="T41" fmla="*/ 8 h 28"/>
                <a:gd name="T42" fmla="*/ 24 w 85"/>
                <a:gd name="T43" fmla="*/ 7 h 28"/>
                <a:gd name="T44" fmla="*/ 26 w 85"/>
                <a:gd name="T45" fmla="*/ 7 h 28"/>
                <a:gd name="T46" fmla="*/ 30 w 85"/>
                <a:gd name="T47" fmla="*/ 5 h 28"/>
                <a:gd name="T48" fmla="*/ 34 w 85"/>
                <a:gd name="T49" fmla="*/ 4 h 28"/>
                <a:gd name="T50" fmla="*/ 38 w 85"/>
                <a:gd name="T51" fmla="*/ 2 h 28"/>
                <a:gd name="T52" fmla="*/ 43 w 85"/>
                <a:gd name="T53" fmla="*/ 0 h 28"/>
                <a:gd name="T54" fmla="*/ 47 w 85"/>
                <a:gd name="T55" fmla="*/ 2 h 28"/>
                <a:gd name="T56" fmla="*/ 51 w 85"/>
                <a:gd name="T57" fmla="*/ 4 h 28"/>
                <a:gd name="T58" fmla="*/ 55 w 85"/>
                <a:gd name="T59" fmla="*/ 5 h 28"/>
                <a:gd name="T60" fmla="*/ 59 w 85"/>
                <a:gd name="T61" fmla="*/ 7 h 28"/>
                <a:gd name="T62" fmla="*/ 61 w 85"/>
                <a:gd name="T63" fmla="*/ 7 h 28"/>
                <a:gd name="T64" fmla="*/ 63 w 85"/>
                <a:gd name="T65" fmla="*/ 8 h 28"/>
                <a:gd name="T66" fmla="*/ 65 w 85"/>
                <a:gd name="T67" fmla="*/ 9 h 28"/>
                <a:gd name="T68" fmla="*/ 68 w 85"/>
                <a:gd name="T69" fmla="*/ 9 h 28"/>
                <a:gd name="T70" fmla="*/ 70 w 85"/>
                <a:gd name="T71" fmla="*/ 9 h 28"/>
                <a:gd name="T72" fmla="*/ 73 w 85"/>
                <a:gd name="T73" fmla="*/ 10 h 28"/>
                <a:gd name="T74" fmla="*/ 76 w 85"/>
                <a:gd name="T75" fmla="*/ 10 h 28"/>
                <a:gd name="T76" fmla="*/ 79 w 85"/>
                <a:gd name="T77" fmla="*/ 10 h 28"/>
                <a:gd name="T78" fmla="*/ 79 w 85"/>
                <a:gd name="T79" fmla="*/ 11 h 28"/>
                <a:gd name="T80" fmla="*/ 80 w 85"/>
                <a:gd name="T81" fmla="*/ 12 h 28"/>
                <a:gd name="T82" fmla="*/ 80 w 85"/>
                <a:gd name="T83" fmla="*/ 13 h 28"/>
                <a:gd name="T84" fmla="*/ 81 w 85"/>
                <a:gd name="T85" fmla="*/ 14 h 28"/>
                <a:gd name="T86" fmla="*/ 82 w 85"/>
                <a:gd name="T87" fmla="*/ 15 h 28"/>
                <a:gd name="T88" fmla="*/ 83 w 85"/>
                <a:gd name="T89" fmla="*/ 16 h 28"/>
                <a:gd name="T90" fmla="*/ 84 w 85"/>
                <a:gd name="T91" fmla="*/ 17 h 28"/>
                <a:gd name="T92" fmla="*/ 85 w 85"/>
                <a:gd name="T93" fmla="*/ 18 h 28"/>
                <a:gd name="T94" fmla="*/ 84 w 85"/>
                <a:gd name="T95" fmla="*/ 20 h 28"/>
                <a:gd name="T96" fmla="*/ 82 w 85"/>
                <a:gd name="T97" fmla="*/ 22 h 28"/>
                <a:gd name="T98" fmla="*/ 80 w 85"/>
                <a:gd name="T99" fmla="*/ 25 h 28"/>
                <a:gd name="T100" fmla="*/ 79 w 85"/>
                <a:gd name="T101" fmla="*/ 27 h 28"/>
                <a:gd name="T102" fmla="*/ 45 w 85"/>
                <a:gd name="T103" fmla="*/ 25 h 28"/>
                <a:gd name="T104" fmla="*/ 43 w 85"/>
                <a:gd name="T105" fmla="*/ 27 h 28"/>
                <a:gd name="T106" fmla="*/ 41 w 85"/>
                <a:gd name="T107" fmla="*/ 28 h 28"/>
                <a:gd name="T108" fmla="*/ 40 w 85"/>
                <a:gd name="T109" fmla="*/ 27 h 28"/>
                <a:gd name="T110" fmla="*/ 44 w 85"/>
                <a:gd name="T111" fmla="*/ 25 h 28"/>
                <a:gd name="T112" fmla="*/ 26 w 85"/>
                <a:gd name="T113" fmla="*/ 24 h 28"/>
                <a:gd name="T114" fmla="*/ 25 w 85"/>
                <a:gd name="T115" fmla="*/ 25 h 28"/>
                <a:gd name="T116" fmla="*/ 24 w 85"/>
                <a:gd name="T117" fmla="*/ 25 h 28"/>
                <a:gd name="T118" fmla="*/ 24 w 85"/>
                <a:gd name="T119" fmla="*/ 25 h 28"/>
                <a:gd name="T120" fmla="*/ 25 w 85"/>
                <a:gd name="T121" fmla="*/ 24 h 28"/>
                <a:gd name="T122" fmla="*/ 5 w 85"/>
                <a:gd name="T123" fmla="*/ 24 h 28"/>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85"/>
                <a:gd name="T187" fmla="*/ 0 h 28"/>
                <a:gd name="T188" fmla="*/ 85 w 85"/>
                <a:gd name="T189" fmla="*/ 28 h 28"/>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85" h="28">
                  <a:moveTo>
                    <a:pt x="5" y="24"/>
                  </a:moveTo>
                  <a:lnTo>
                    <a:pt x="5" y="24"/>
                  </a:lnTo>
                  <a:lnTo>
                    <a:pt x="4" y="23"/>
                  </a:lnTo>
                  <a:lnTo>
                    <a:pt x="3" y="21"/>
                  </a:lnTo>
                  <a:lnTo>
                    <a:pt x="1" y="20"/>
                  </a:lnTo>
                  <a:lnTo>
                    <a:pt x="0" y="18"/>
                  </a:lnTo>
                  <a:lnTo>
                    <a:pt x="1" y="17"/>
                  </a:lnTo>
                  <a:lnTo>
                    <a:pt x="2" y="16"/>
                  </a:lnTo>
                  <a:lnTo>
                    <a:pt x="3" y="15"/>
                  </a:lnTo>
                  <a:lnTo>
                    <a:pt x="4" y="14"/>
                  </a:lnTo>
                  <a:lnTo>
                    <a:pt x="5" y="13"/>
                  </a:lnTo>
                  <a:lnTo>
                    <a:pt x="5" y="12"/>
                  </a:lnTo>
                  <a:lnTo>
                    <a:pt x="6" y="11"/>
                  </a:lnTo>
                  <a:lnTo>
                    <a:pt x="6" y="10"/>
                  </a:lnTo>
                  <a:lnTo>
                    <a:pt x="9" y="10"/>
                  </a:lnTo>
                  <a:lnTo>
                    <a:pt x="12" y="10"/>
                  </a:lnTo>
                  <a:lnTo>
                    <a:pt x="15" y="9"/>
                  </a:lnTo>
                  <a:lnTo>
                    <a:pt x="17" y="9"/>
                  </a:lnTo>
                  <a:lnTo>
                    <a:pt x="20" y="9"/>
                  </a:lnTo>
                  <a:lnTo>
                    <a:pt x="22" y="8"/>
                  </a:lnTo>
                  <a:lnTo>
                    <a:pt x="24" y="7"/>
                  </a:lnTo>
                  <a:lnTo>
                    <a:pt x="26" y="7"/>
                  </a:lnTo>
                  <a:lnTo>
                    <a:pt x="30" y="5"/>
                  </a:lnTo>
                  <a:lnTo>
                    <a:pt x="34" y="4"/>
                  </a:lnTo>
                  <a:lnTo>
                    <a:pt x="38" y="2"/>
                  </a:lnTo>
                  <a:lnTo>
                    <a:pt x="43" y="0"/>
                  </a:lnTo>
                  <a:lnTo>
                    <a:pt x="47" y="2"/>
                  </a:lnTo>
                  <a:lnTo>
                    <a:pt x="51" y="4"/>
                  </a:lnTo>
                  <a:lnTo>
                    <a:pt x="55" y="5"/>
                  </a:lnTo>
                  <a:lnTo>
                    <a:pt x="59" y="7"/>
                  </a:lnTo>
                  <a:lnTo>
                    <a:pt x="61" y="7"/>
                  </a:lnTo>
                  <a:lnTo>
                    <a:pt x="63" y="8"/>
                  </a:lnTo>
                  <a:lnTo>
                    <a:pt x="65" y="9"/>
                  </a:lnTo>
                  <a:lnTo>
                    <a:pt x="68" y="9"/>
                  </a:lnTo>
                  <a:lnTo>
                    <a:pt x="70" y="9"/>
                  </a:lnTo>
                  <a:lnTo>
                    <a:pt x="73" y="10"/>
                  </a:lnTo>
                  <a:lnTo>
                    <a:pt x="76" y="10"/>
                  </a:lnTo>
                  <a:lnTo>
                    <a:pt x="79" y="10"/>
                  </a:lnTo>
                  <a:lnTo>
                    <a:pt x="79" y="11"/>
                  </a:lnTo>
                  <a:lnTo>
                    <a:pt x="80" y="12"/>
                  </a:lnTo>
                  <a:lnTo>
                    <a:pt x="80" y="13"/>
                  </a:lnTo>
                  <a:lnTo>
                    <a:pt x="81" y="14"/>
                  </a:lnTo>
                  <a:lnTo>
                    <a:pt x="82" y="15"/>
                  </a:lnTo>
                  <a:lnTo>
                    <a:pt x="83" y="16"/>
                  </a:lnTo>
                  <a:lnTo>
                    <a:pt x="84" y="17"/>
                  </a:lnTo>
                  <a:lnTo>
                    <a:pt x="85" y="18"/>
                  </a:lnTo>
                  <a:lnTo>
                    <a:pt x="84" y="20"/>
                  </a:lnTo>
                  <a:lnTo>
                    <a:pt x="82" y="22"/>
                  </a:lnTo>
                  <a:lnTo>
                    <a:pt x="80" y="25"/>
                  </a:lnTo>
                  <a:lnTo>
                    <a:pt x="79" y="27"/>
                  </a:lnTo>
                  <a:lnTo>
                    <a:pt x="45" y="25"/>
                  </a:lnTo>
                  <a:lnTo>
                    <a:pt x="43" y="27"/>
                  </a:lnTo>
                  <a:lnTo>
                    <a:pt x="41" y="28"/>
                  </a:lnTo>
                  <a:lnTo>
                    <a:pt x="40" y="27"/>
                  </a:lnTo>
                  <a:lnTo>
                    <a:pt x="44" y="25"/>
                  </a:lnTo>
                  <a:lnTo>
                    <a:pt x="26" y="24"/>
                  </a:lnTo>
                  <a:lnTo>
                    <a:pt x="25" y="25"/>
                  </a:lnTo>
                  <a:lnTo>
                    <a:pt x="24" y="25"/>
                  </a:lnTo>
                  <a:lnTo>
                    <a:pt x="25" y="24"/>
                  </a:lnTo>
                  <a:lnTo>
                    <a:pt x="5" y="24"/>
                  </a:lnTo>
                  <a:close/>
                </a:path>
              </a:pathLst>
            </a:custGeom>
            <a:solidFill>
              <a:srgbClr val="AAA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5" name="Freeform 8"/>
            <xdr:cNvSpPr>
              <a:spLocks/>
            </xdr:cNvSpPr>
          </xdr:nvSpPr>
          <xdr:spPr bwMode="auto">
            <a:xfrm>
              <a:off x="35" y="2"/>
              <a:ext cx="85" cy="28"/>
            </a:xfrm>
            <a:custGeom>
              <a:avLst/>
              <a:gdLst>
                <a:gd name="T0" fmla="*/ 5 w 85"/>
                <a:gd name="T1" fmla="*/ 24 h 28"/>
                <a:gd name="T2" fmla="*/ 5 w 85"/>
                <a:gd name="T3" fmla="*/ 24 h 28"/>
                <a:gd name="T4" fmla="*/ 5 w 85"/>
                <a:gd name="T5" fmla="*/ 24 h 28"/>
                <a:gd name="T6" fmla="*/ 4 w 85"/>
                <a:gd name="T7" fmla="*/ 23 h 28"/>
                <a:gd name="T8" fmla="*/ 3 w 85"/>
                <a:gd name="T9" fmla="*/ 21 h 28"/>
                <a:gd name="T10" fmla="*/ 1 w 85"/>
                <a:gd name="T11" fmla="*/ 20 h 28"/>
                <a:gd name="T12" fmla="*/ 0 w 85"/>
                <a:gd name="T13" fmla="*/ 18 h 28"/>
                <a:gd name="T14" fmla="*/ 1 w 85"/>
                <a:gd name="T15" fmla="*/ 17 h 28"/>
                <a:gd name="T16" fmla="*/ 2 w 85"/>
                <a:gd name="T17" fmla="*/ 16 h 28"/>
                <a:gd name="T18" fmla="*/ 3 w 85"/>
                <a:gd name="T19" fmla="*/ 15 h 28"/>
                <a:gd name="T20" fmla="*/ 4 w 85"/>
                <a:gd name="T21" fmla="*/ 14 h 28"/>
                <a:gd name="T22" fmla="*/ 5 w 85"/>
                <a:gd name="T23" fmla="*/ 13 h 28"/>
                <a:gd name="T24" fmla="*/ 5 w 85"/>
                <a:gd name="T25" fmla="*/ 12 h 28"/>
                <a:gd name="T26" fmla="*/ 6 w 85"/>
                <a:gd name="T27" fmla="*/ 11 h 28"/>
                <a:gd name="T28" fmla="*/ 6 w 85"/>
                <a:gd name="T29" fmla="*/ 10 h 28"/>
                <a:gd name="T30" fmla="*/ 9 w 85"/>
                <a:gd name="T31" fmla="*/ 10 h 28"/>
                <a:gd name="T32" fmla="*/ 12 w 85"/>
                <a:gd name="T33" fmla="*/ 10 h 28"/>
                <a:gd name="T34" fmla="*/ 15 w 85"/>
                <a:gd name="T35" fmla="*/ 9 h 28"/>
                <a:gd name="T36" fmla="*/ 17 w 85"/>
                <a:gd name="T37" fmla="*/ 9 h 28"/>
                <a:gd name="T38" fmla="*/ 20 w 85"/>
                <a:gd name="T39" fmla="*/ 9 h 28"/>
                <a:gd name="T40" fmla="*/ 22 w 85"/>
                <a:gd name="T41" fmla="*/ 8 h 28"/>
                <a:gd name="T42" fmla="*/ 24 w 85"/>
                <a:gd name="T43" fmla="*/ 7 h 28"/>
                <a:gd name="T44" fmla="*/ 26 w 85"/>
                <a:gd name="T45" fmla="*/ 7 h 28"/>
                <a:gd name="T46" fmla="*/ 30 w 85"/>
                <a:gd name="T47" fmla="*/ 5 h 28"/>
                <a:gd name="T48" fmla="*/ 34 w 85"/>
                <a:gd name="T49" fmla="*/ 4 h 28"/>
                <a:gd name="T50" fmla="*/ 38 w 85"/>
                <a:gd name="T51" fmla="*/ 2 h 28"/>
                <a:gd name="T52" fmla="*/ 43 w 85"/>
                <a:gd name="T53" fmla="*/ 0 h 28"/>
                <a:gd name="T54" fmla="*/ 47 w 85"/>
                <a:gd name="T55" fmla="*/ 2 h 28"/>
                <a:gd name="T56" fmla="*/ 51 w 85"/>
                <a:gd name="T57" fmla="*/ 4 h 28"/>
                <a:gd name="T58" fmla="*/ 55 w 85"/>
                <a:gd name="T59" fmla="*/ 5 h 28"/>
                <a:gd name="T60" fmla="*/ 59 w 85"/>
                <a:gd name="T61" fmla="*/ 7 h 28"/>
                <a:gd name="T62" fmla="*/ 61 w 85"/>
                <a:gd name="T63" fmla="*/ 7 h 28"/>
                <a:gd name="T64" fmla="*/ 63 w 85"/>
                <a:gd name="T65" fmla="*/ 8 h 28"/>
                <a:gd name="T66" fmla="*/ 65 w 85"/>
                <a:gd name="T67" fmla="*/ 9 h 28"/>
                <a:gd name="T68" fmla="*/ 68 w 85"/>
                <a:gd name="T69" fmla="*/ 9 h 28"/>
                <a:gd name="T70" fmla="*/ 70 w 85"/>
                <a:gd name="T71" fmla="*/ 9 h 28"/>
                <a:gd name="T72" fmla="*/ 73 w 85"/>
                <a:gd name="T73" fmla="*/ 10 h 28"/>
                <a:gd name="T74" fmla="*/ 76 w 85"/>
                <a:gd name="T75" fmla="*/ 10 h 28"/>
                <a:gd name="T76" fmla="*/ 79 w 85"/>
                <a:gd name="T77" fmla="*/ 10 h 28"/>
                <a:gd name="T78" fmla="*/ 79 w 85"/>
                <a:gd name="T79" fmla="*/ 11 h 28"/>
                <a:gd name="T80" fmla="*/ 80 w 85"/>
                <a:gd name="T81" fmla="*/ 12 h 28"/>
                <a:gd name="T82" fmla="*/ 80 w 85"/>
                <a:gd name="T83" fmla="*/ 13 h 28"/>
                <a:gd name="T84" fmla="*/ 81 w 85"/>
                <a:gd name="T85" fmla="*/ 14 h 28"/>
                <a:gd name="T86" fmla="*/ 82 w 85"/>
                <a:gd name="T87" fmla="*/ 15 h 28"/>
                <a:gd name="T88" fmla="*/ 83 w 85"/>
                <a:gd name="T89" fmla="*/ 16 h 28"/>
                <a:gd name="T90" fmla="*/ 84 w 85"/>
                <a:gd name="T91" fmla="*/ 17 h 28"/>
                <a:gd name="T92" fmla="*/ 85 w 85"/>
                <a:gd name="T93" fmla="*/ 18 h 28"/>
                <a:gd name="T94" fmla="*/ 84 w 85"/>
                <a:gd name="T95" fmla="*/ 20 h 28"/>
                <a:gd name="T96" fmla="*/ 82 w 85"/>
                <a:gd name="T97" fmla="*/ 22 h 28"/>
                <a:gd name="T98" fmla="*/ 80 w 85"/>
                <a:gd name="T99" fmla="*/ 25 h 28"/>
                <a:gd name="T100" fmla="*/ 79 w 85"/>
                <a:gd name="T101" fmla="*/ 27 h 28"/>
                <a:gd name="T102" fmla="*/ 45 w 85"/>
                <a:gd name="T103" fmla="*/ 25 h 28"/>
                <a:gd name="T104" fmla="*/ 43 w 85"/>
                <a:gd name="T105" fmla="*/ 27 h 28"/>
                <a:gd name="T106" fmla="*/ 41 w 85"/>
                <a:gd name="T107" fmla="*/ 28 h 28"/>
                <a:gd name="T108" fmla="*/ 40 w 85"/>
                <a:gd name="T109" fmla="*/ 27 h 28"/>
                <a:gd name="T110" fmla="*/ 44 w 85"/>
                <a:gd name="T111" fmla="*/ 25 h 28"/>
                <a:gd name="T112" fmla="*/ 26 w 85"/>
                <a:gd name="T113" fmla="*/ 24 h 28"/>
                <a:gd name="T114" fmla="*/ 25 w 85"/>
                <a:gd name="T115" fmla="*/ 25 h 28"/>
                <a:gd name="T116" fmla="*/ 24 w 85"/>
                <a:gd name="T117" fmla="*/ 25 h 28"/>
                <a:gd name="T118" fmla="*/ 24 w 85"/>
                <a:gd name="T119" fmla="*/ 25 h 28"/>
                <a:gd name="T120" fmla="*/ 25 w 85"/>
                <a:gd name="T121" fmla="*/ 24 h 28"/>
                <a:gd name="T122" fmla="*/ 5 w 85"/>
                <a:gd name="T123" fmla="*/ 24 h 28"/>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85"/>
                <a:gd name="T187" fmla="*/ 0 h 28"/>
                <a:gd name="T188" fmla="*/ 85 w 85"/>
                <a:gd name="T189" fmla="*/ 28 h 28"/>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85" h="28">
                  <a:moveTo>
                    <a:pt x="5" y="24"/>
                  </a:moveTo>
                  <a:lnTo>
                    <a:pt x="5" y="24"/>
                  </a:lnTo>
                  <a:lnTo>
                    <a:pt x="4" y="23"/>
                  </a:lnTo>
                  <a:lnTo>
                    <a:pt x="3" y="21"/>
                  </a:lnTo>
                  <a:lnTo>
                    <a:pt x="1" y="20"/>
                  </a:lnTo>
                  <a:lnTo>
                    <a:pt x="0" y="18"/>
                  </a:lnTo>
                  <a:lnTo>
                    <a:pt x="1" y="17"/>
                  </a:lnTo>
                  <a:lnTo>
                    <a:pt x="2" y="16"/>
                  </a:lnTo>
                  <a:lnTo>
                    <a:pt x="3" y="15"/>
                  </a:lnTo>
                  <a:lnTo>
                    <a:pt x="4" y="14"/>
                  </a:lnTo>
                  <a:lnTo>
                    <a:pt x="5" y="13"/>
                  </a:lnTo>
                  <a:lnTo>
                    <a:pt x="5" y="12"/>
                  </a:lnTo>
                  <a:lnTo>
                    <a:pt x="6" y="11"/>
                  </a:lnTo>
                  <a:lnTo>
                    <a:pt x="6" y="10"/>
                  </a:lnTo>
                  <a:lnTo>
                    <a:pt x="9" y="10"/>
                  </a:lnTo>
                  <a:lnTo>
                    <a:pt x="12" y="10"/>
                  </a:lnTo>
                  <a:lnTo>
                    <a:pt x="15" y="9"/>
                  </a:lnTo>
                  <a:lnTo>
                    <a:pt x="17" y="9"/>
                  </a:lnTo>
                  <a:lnTo>
                    <a:pt x="20" y="9"/>
                  </a:lnTo>
                  <a:lnTo>
                    <a:pt x="22" y="8"/>
                  </a:lnTo>
                  <a:lnTo>
                    <a:pt x="24" y="7"/>
                  </a:lnTo>
                  <a:lnTo>
                    <a:pt x="26" y="7"/>
                  </a:lnTo>
                  <a:lnTo>
                    <a:pt x="30" y="5"/>
                  </a:lnTo>
                  <a:lnTo>
                    <a:pt x="34" y="4"/>
                  </a:lnTo>
                  <a:lnTo>
                    <a:pt x="38" y="2"/>
                  </a:lnTo>
                  <a:lnTo>
                    <a:pt x="43" y="0"/>
                  </a:lnTo>
                  <a:lnTo>
                    <a:pt x="47" y="2"/>
                  </a:lnTo>
                  <a:lnTo>
                    <a:pt x="51" y="4"/>
                  </a:lnTo>
                  <a:lnTo>
                    <a:pt x="55" y="5"/>
                  </a:lnTo>
                  <a:lnTo>
                    <a:pt x="59" y="7"/>
                  </a:lnTo>
                  <a:lnTo>
                    <a:pt x="61" y="7"/>
                  </a:lnTo>
                  <a:lnTo>
                    <a:pt x="63" y="8"/>
                  </a:lnTo>
                  <a:lnTo>
                    <a:pt x="65" y="9"/>
                  </a:lnTo>
                  <a:lnTo>
                    <a:pt x="68" y="9"/>
                  </a:lnTo>
                  <a:lnTo>
                    <a:pt x="70" y="9"/>
                  </a:lnTo>
                  <a:lnTo>
                    <a:pt x="73" y="10"/>
                  </a:lnTo>
                  <a:lnTo>
                    <a:pt x="76" y="10"/>
                  </a:lnTo>
                  <a:lnTo>
                    <a:pt x="79" y="10"/>
                  </a:lnTo>
                  <a:lnTo>
                    <a:pt x="79" y="11"/>
                  </a:lnTo>
                  <a:lnTo>
                    <a:pt x="80" y="12"/>
                  </a:lnTo>
                  <a:lnTo>
                    <a:pt x="80" y="13"/>
                  </a:lnTo>
                  <a:lnTo>
                    <a:pt x="81" y="14"/>
                  </a:lnTo>
                  <a:lnTo>
                    <a:pt x="82" y="15"/>
                  </a:lnTo>
                  <a:lnTo>
                    <a:pt x="83" y="16"/>
                  </a:lnTo>
                  <a:lnTo>
                    <a:pt x="84" y="17"/>
                  </a:lnTo>
                  <a:lnTo>
                    <a:pt x="85" y="18"/>
                  </a:lnTo>
                  <a:lnTo>
                    <a:pt x="84" y="20"/>
                  </a:lnTo>
                  <a:lnTo>
                    <a:pt x="82" y="22"/>
                  </a:lnTo>
                  <a:lnTo>
                    <a:pt x="80" y="25"/>
                  </a:lnTo>
                  <a:lnTo>
                    <a:pt x="79" y="27"/>
                  </a:lnTo>
                  <a:lnTo>
                    <a:pt x="45" y="25"/>
                  </a:lnTo>
                  <a:lnTo>
                    <a:pt x="43" y="27"/>
                  </a:lnTo>
                  <a:lnTo>
                    <a:pt x="41" y="28"/>
                  </a:lnTo>
                  <a:lnTo>
                    <a:pt x="40" y="27"/>
                  </a:lnTo>
                  <a:lnTo>
                    <a:pt x="44" y="25"/>
                  </a:lnTo>
                  <a:lnTo>
                    <a:pt x="26" y="24"/>
                  </a:lnTo>
                  <a:lnTo>
                    <a:pt x="25" y="25"/>
                  </a:lnTo>
                  <a:lnTo>
                    <a:pt x="24" y="25"/>
                  </a:lnTo>
                  <a:lnTo>
                    <a:pt x="25" y="24"/>
                  </a:lnTo>
                  <a:lnTo>
                    <a:pt x="5" y="24"/>
                  </a:lnTo>
                </a:path>
              </a:pathLst>
            </a:custGeom>
            <a:noFill/>
            <a:ln w="0">
              <a:solidFill>
                <a:srgbClr val="0093DD"/>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6" name="Freeform 9"/>
            <xdr:cNvSpPr>
              <a:spLocks/>
            </xdr:cNvSpPr>
          </xdr:nvSpPr>
          <xdr:spPr bwMode="auto">
            <a:xfrm>
              <a:off x="39" y="15"/>
              <a:ext cx="27" cy="12"/>
            </a:xfrm>
            <a:custGeom>
              <a:avLst/>
              <a:gdLst>
                <a:gd name="T0" fmla="*/ 18 w 27"/>
                <a:gd name="T1" fmla="*/ 0 h 12"/>
                <a:gd name="T2" fmla="*/ 20 w 27"/>
                <a:gd name="T3" fmla="*/ 1 h 12"/>
                <a:gd name="T4" fmla="*/ 23 w 27"/>
                <a:gd name="T5" fmla="*/ 3 h 12"/>
                <a:gd name="T6" fmla="*/ 25 w 27"/>
                <a:gd name="T7" fmla="*/ 4 h 12"/>
                <a:gd name="T8" fmla="*/ 27 w 27"/>
                <a:gd name="T9" fmla="*/ 5 h 12"/>
                <a:gd name="T10" fmla="*/ 26 w 27"/>
                <a:gd name="T11" fmla="*/ 7 h 12"/>
                <a:gd name="T12" fmla="*/ 24 w 27"/>
                <a:gd name="T13" fmla="*/ 9 h 12"/>
                <a:gd name="T14" fmla="*/ 22 w 27"/>
                <a:gd name="T15" fmla="*/ 10 h 12"/>
                <a:gd name="T16" fmla="*/ 20 w 27"/>
                <a:gd name="T17" fmla="*/ 12 h 12"/>
                <a:gd name="T18" fmla="*/ 15 w 27"/>
                <a:gd name="T19" fmla="*/ 12 h 12"/>
                <a:gd name="T20" fmla="*/ 11 w 27"/>
                <a:gd name="T21" fmla="*/ 12 h 12"/>
                <a:gd name="T22" fmla="*/ 6 w 27"/>
                <a:gd name="T23" fmla="*/ 12 h 12"/>
                <a:gd name="T24" fmla="*/ 1 w 27"/>
                <a:gd name="T25" fmla="*/ 12 h 12"/>
                <a:gd name="T26" fmla="*/ 1 w 27"/>
                <a:gd name="T27" fmla="*/ 11 h 12"/>
                <a:gd name="T28" fmla="*/ 0 w 27"/>
                <a:gd name="T29" fmla="*/ 10 h 12"/>
                <a:gd name="T30" fmla="*/ 0 w 27"/>
                <a:gd name="T31" fmla="*/ 10 h 12"/>
                <a:gd name="T32" fmla="*/ 1 w 27"/>
                <a:gd name="T33" fmla="*/ 10 h 12"/>
                <a:gd name="T34" fmla="*/ 3 w 27"/>
                <a:gd name="T35" fmla="*/ 9 h 12"/>
                <a:gd name="T36" fmla="*/ 4 w 27"/>
                <a:gd name="T37" fmla="*/ 9 h 12"/>
                <a:gd name="T38" fmla="*/ 6 w 27"/>
                <a:gd name="T39" fmla="*/ 8 h 12"/>
                <a:gd name="T40" fmla="*/ 8 w 27"/>
                <a:gd name="T41" fmla="*/ 7 h 12"/>
                <a:gd name="T42" fmla="*/ 11 w 27"/>
                <a:gd name="T43" fmla="*/ 6 h 12"/>
                <a:gd name="T44" fmla="*/ 13 w 27"/>
                <a:gd name="T45" fmla="*/ 5 h 12"/>
                <a:gd name="T46" fmla="*/ 15 w 27"/>
                <a:gd name="T47" fmla="*/ 3 h 12"/>
                <a:gd name="T48" fmla="*/ 16 w 27"/>
                <a:gd name="T49" fmla="*/ 2 h 12"/>
                <a:gd name="T50" fmla="*/ 16 w 27"/>
                <a:gd name="T51" fmla="*/ 2 h 12"/>
                <a:gd name="T52" fmla="*/ 17 w 27"/>
                <a:gd name="T53" fmla="*/ 1 h 12"/>
                <a:gd name="T54" fmla="*/ 17 w 27"/>
                <a:gd name="T55" fmla="*/ 0 h 12"/>
                <a:gd name="T56" fmla="*/ 17 w 27"/>
                <a:gd name="T57" fmla="*/ 0 h 12"/>
                <a:gd name="T58" fmla="*/ 18 w 27"/>
                <a:gd name="T59" fmla="*/ 0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7"/>
                <a:gd name="T91" fmla="*/ 0 h 12"/>
                <a:gd name="T92" fmla="*/ 27 w 27"/>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7" h="12">
                  <a:moveTo>
                    <a:pt x="18" y="0"/>
                  </a:moveTo>
                  <a:lnTo>
                    <a:pt x="20" y="1"/>
                  </a:lnTo>
                  <a:lnTo>
                    <a:pt x="23" y="3"/>
                  </a:lnTo>
                  <a:lnTo>
                    <a:pt x="25" y="4"/>
                  </a:lnTo>
                  <a:lnTo>
                    <a:pt x="27" y="5"/>
                  </a:lnTo>
                  <a:lnTo>
                    <a:pt x="26" y="7"/>
                  </a:lnTo>
                  <a:lnTo>
                    <a:pt x="24" y="9"/>
                  </a:lnTo>
                  <a:lnTo>
                    <a:pt x="22" y="10"/>
                  </a:lnTo>
                  <a:lnTo>
                    <a:pt x="20" y="12"/>
                  </a:lnTo>
                  <a:lnTo>
                    <a:pt x="15" y="12"/>
                  </a:lnTo>
                  <a:lnTo>
                    <a:pt x="11" y="12"/>
                  </a:lnTo>
                  <a:lnTo>
                    <a:pt x="6" y="12"/>
                  </a:lnTo>
                  <a:lnTo>
                    <a:pt x="1" y="12"/>
                  </a:lnTo>
                  <a:lnTo>
                    <a:pt x="1" y="11"/>
                  </a:lnTo>
                  <a:lnTo>
                    <a:pt x="0" y="10"/>
                  </a:lnTo>
                  <a:lnTo>
                    <a:pt x="1" y="10"/>
                  </a:lnTo>
                  <a:lnTo>
                    <a:pt x="3" y="9"/>
                  </a:lnTo>
                  <a:lnTo>
                    <a:pt x="4" y="9"/>
                  </a:lnTo>
                  <a:lnTo>
                    <a:pt x="6" y="8"/>
                  </a:lnTo>
                  <a:lnTo>
                    <a:pt x="8" y="7"/>
                  </a:lnTo>
                  <a:lnTo>
                    <a:pt x="11" y="6"/>
                  </a:lnTo>
                  <a:lnTo>
                    <a:pt x="13" y="5"/>
                  </a:lnTo>
                  <a:lnTo>
                    <a:pt x="15" y="3"/>
                  </a:lnTo>
                  <a:lnTo>
                    <a:pt x="16" y="2"/>
                  </a:lnTo>
                  <a:lnTo>
                    <a:pt x="17" y="1"/>
                  </a:lnTo>
                  <a:lnTo>
                    <a:pt x="17" y="0"/>
                  </a:lnTo>
                  <a:lnTo>
                    <a:pt x="18" y="0"/>
                  </a:lnTo>
                  <a:close/>
                </a:path>
              </a:pathLst>
            </a:custGeom>
            <a:solidFill>
              <a:srgbClr val="008000"/>
            </a:solidFill>
            <a:ln w="9525">
              <a:solidFill>
                <a:srgbClr val="C0C0C0"/>
              </a:solidFill>
              <a:round/>
              <a:headEnd/>
              <a:tailEnd/>
            </a:ln>
          </xdr:spPr>
        </xdr:sp>
        <xdr:sp macro="" textlink="">
          <xdr:nvSpPr>
            <xdr:cNvPr id="87" name="Freeform 10"/>
            <xdr:cNvSpPr>
              <a:spLocks/>
            </xdr:cNvSpPr>
          </xdr:nvSpPr>
          <xdr:spPr bwMode="auto">
            <a:xfrm>
              <a:off x="39" y="15"/>
              <a:ext cx="27" cy="12"/>
            </a:xfrm>
            <a:custGeom>
              <a:avLst/>
              <a:gdLst>
                <a:gd name="T0" fmla="*/ 18 w 27"/>
                <a:gd name="T1" fmla="*/ 0 h 12"/>
                <a:gd name="T2" fmla="*/ 20 w 27"/>
                <a:gd name="T3" fmla="*/ 1 h 12"/>
                <a:gd name="T4" fmla="*/ 23 w 27"/>
                <a:gd name="T5" fmla="*/ 3 h 12"/>
                <a:gd name="T6" fmla="*/ 25 w 27"/>
                <a:gd name="T7" fmla="*/ 4 h 12"/>
                <a:gd name="T8" fmla="*/ 27 w 27"/>
                <a:gd name="T9" fmla="*/ 5 h 12"/>
                <a:gd name="T10" fmla="*/ 26 w 27"/>
                <a:gd name="T11" fmla="*/ 7 h 12"/>
                <a:gd name="T12" fmla="*/ 24 w 27"/>
                <a:gd name="T13" fmla="*/ 9 h 12"/>
                <a:gd name="T14" fmla="*/ 22 w 27"/>
                <a:gd name="T15" fmla="*/ 10 h 12"/>
                <a:gd name="T16" fmla="*/ 20 w 27"/>
                <a:gd name="T17" fmla="*/ 12 h 12"/>
                <a:gd name="T18" fmla="*/ 15 w 27"/>
                <a:gd name="T19" fmla="*/ 12 h 12"/>
                <a:gd name="T20" fmla="*/ 11 w 27"/>
                <a:gd name="T21" fmla="*/ 12 h 12"/>
                <a:gd name="T22" fmla="*/ 6 w 27"/>
                <a:gd name="T23" fmla="*/ 12 h 12"/>
                <a:gd name="T24" fmla="*/ 1 w 27"/>
                <a:gd name="T25" fmla="*/ 12 h 12"/>
                <a:gd name="T26" fmla="*/ 1 w 27"/>
                <a:gd name="T27" fmla="*/ 11 h 12"/>
                <a:gd name="T28" fmla="*/ 0 w 27"/>
                <a:gd name="T29" fmla="*/ 10 h 12"/>
                <a:gd name="T30" fmla="*/ 0 w 27"/>
                <a:gd name="T31" fmla="*/ 10 h 12"/>
                <a:gd name="T32" fmla="*/ 1 w 27"/>
                <a:gd name="T33" fmla="*/ 10 h 12"/>
                <a:gd name="T34" fmla="*/ 3 w 27"/>
                <a:gd name="T35" fmla="*/ 9 h 12"/>
                <a:gd name="T36" fmla="*/ 4 w 27"/>
                <a:gd name="T37" fmla="*/ 9 h 12"/>
                <a:gd name="T38" fmla="*/ 6 w 27"/>
                <a:gd name="T39" fmla="*/ 8 h 12"/>
                <a:gd name="T40" fmla="*/ 8 w 27"/>
                <a:gd name="T41" fmla="*/ 7 h 12"/>
                <a:gd name="T42" fmla="*/ 11 w 27"/>
                <a:gd name="T43" fmla="*/ 6 h 12"/>
                <a:gd name="T44" fmla="*/ 13 w 27"/>
                <a:gd name="T45" fmla="*/ 5 h 12"/>
                <a:gd name="T46" fmla="*/ 15 w 27"/>
                <a:gd name="T47" fmla="*/ 3 h 12"/>
                <a:gd name="T48" fmla="*/ 16 w 27"/>
                <a:gd name="T49" fmla="*/ 2 h 12"/>
                <a:gd name="T50" fmla="*/ 16 w 27"/>
                <a:gd name="T51" fmla="*/ 2 h 12"/>
                <a:gd name="T52" fmla="*/ 17 w 27"/>
                <a:gd name="T53" fmla="*/ 1 h 12"/>
                <a:gd name="T54" fmla="*/ 17 w 27"/>
                <a:gd name="T55" fmla="*/ 0 h 12"/>
                <a:gd name="T56" fmla="*/ 17 w 27"/>
                <a:gd name="T57" fmla="*/ 0 h 12"/>
                <a:gd name="T58" fmla="*/ 18 w 27"/>
                <a:gd name="T59" fmla="*/ 0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7"/>
                <a:gd name="T91" fmla="*/ 0 h 12"/>
                <a:gd name="T92" fmla="*/ 27 w 27"/>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7" h="12">
                  <a:moveTo>
                    <a:pt x="18" y="0"/>
                  </a:moveTo>
                  <a:lnTo>
                    <a:pt x="20" y="1"/>
                  </a:lnTo>
                  <a:lnTo>
                    <a:pt x="23" y="3"/>
                  </a:lnTo>
                  <a:lnTo>
                    <a:pt x="25" y="4"/>
                  </a:lnTo>
                  <a:lnTo>
                    <a:pt x="27" y="5"/>
                  </a:lnTo>
                  <a:lnTo>
                    <a:pt x="26" y="7"/>
                  </a:lnTo>
                  <a:lnTo>
                    <a:pt x="24" y="9"/>
                  </a:lnTo>
                  <a:lnTo>
                    <a:pt x="22" y="10"/>
                  </a:lnTo>
                  <a:lnTo>
                    <a:pt x="20" y="12"/>
                  </a:lnTo>
                  <a:lnTo>
                    <a:pt x="15" y="12"/>
                  </a:lnTo>
                  <a:lnTo>
                    <a:pt x="11" y="12"/>
                  </a:lnTo>
                  <a:lnTo>
                    <a:pt x="6" y="12"/>
                  </a:lnTo>
                  <a:lnTo>
                    <a:pt x="1" y="12"/>
                  </a:lnTo>
                  <a:lnTo>
                    <a:pt x="1" y="11"/>
                  </a:lnTo>
                  <a:lnTo>
                    <a:pt x="0" y="10"/>
                  </a:lnTo>
                  <a:lnTo>
                    <a:pt x="1" y="10"/>
                  </a:lnTo>
                  <a:lnTo>
                    <a:pt x="3" y="9"/>
                  </a:lnTo>
                  <a:lnTo>
                    <a:pt x="4" y="9"/>
                  </a:lnTo>
                  <a:lnTo>
                    <a:pt x="6" y="8"/>
                  </a:lnTo>
                  <a:lnTo>
                    <a:pt x="8" y="7"/>
                  </a:lnTo>
                  <a:lnTo>
                    <a:pt x="11" y="6"/>
                  </a:lnTo>
                  <a:lnTo>
                    <a:pt x="13" y="5"/>
                  </a:lnTo>
                  <a:lnTo>
                    <a:pt x="15" y="3"/>
                  </a:lnTo>
                  <a:lnTo>
                    <a:pt x="16" y="2"/>
                  </a:lnTo>
                  <a:lnTo>
                    <a:pt x="17" y="1"/>
                  </a:lnTo>
                  <a:lnTo>
                    <a:pt x="17" y="0"/>
                  </a:lnTo>
                  <a:lnTo>
                    <a:pt x="18" y="0"/>
                  </a:lnTo>
                </a:path>
              </a:pathLst>
            </a:custGeom>
            <a:noFill/>
            <a:ln w="9525">
              <a:solidFill>
                <a:srgbClr val="339966"/>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8" name="Freeform 11"/>
            <xdr:cNvSpPr>
              <a:spLocks/>
            </xdr:cNvSpPr>
          </xdr:nvSpPr>
          <xdr:spPr bwMode="auto">
            <a:xfrm>
              <a:off x="40" y="15"/>
              <a:ext cx="9" cy="5"/>
            </a:xfrm>
            <a:custGeom>
              <a:avLst/>
              <a:gdLst>
                <a:gd name="T0" fmla="*/ 5 w 9"/>
                <a:gd name="T1" fmla="*/ 0 h 5"/>
                <a:gd name="T2" fmla="*/ 6 w 9"/>
                <a:gd name="T3" fmla="*/ 0 h 5"/>
                <a:gd name="T4" fmla="*/ 7 w 9"/>
                <a:gd name="T5" fmla="*/ 0 h 5"/>
                <a:gd name="T6" fmla="*/ 7 w 9"/>
                <a:gd name="T7" fmla="*/ 0 h 5"/>
                <a:gd name="T8" fmla="*/ 8 w 9"/>
                <a:gd name="T9" fmla="*/ 0 h 5"/>
                <a:gd name="T10" fmla="*/ 9 w 9"/>
                <a:gd name="T11" fmla="*/ 1 h 5"/>
                <a:gd name="T12" fmla="*/ 9 w 9"/>
                <a:gd name="T13" fmla="*/ 1 h 5"/>
                <a:gd name="T14" fmla="*/ 9 w 9"/>
                <a:gd name="T15" fmla="*/ 2 h 5"/>
                <a:gd name="T16" fmla="*/ 9 w 9"/>
                <a:gd name="T17" fmla="*/ 3 h 5"/>
                <a:gd name="T18" fmla="*/ 9 w 9"/>
                <a:gd name="T19" fmla="*/ 3 h 5"/>
                <a:gd name="T20" fmla="*/ 9 w 9"/>
                <a:gd name="T21" fmla="*/ 4 h 5"/>
                <a:gd name="T22" fmla="*/ 9 w 9"/>
                <a:gd name="T23" fmla="*/ 4 h 5"/>
                <a:gd name="T24" fmla="*/ 8 w 9"/>
                <a:gd name="T25" fmla="*/ 5 h 5"/>
                <a:gd name="T26" fmla="*/ 7 w 9"/>
                <a:gd name="T27" fmla="*/ 5 h 5"/>
                <a:gd name="T28" fmla="*/ 7 w 9"/>
                <a:gd name="T29" fmla="*/ 5 h 5"/>
                <a:gd name="T30" fmla="*/ 6 w 9"/>
                <a:gd name="T31" fmla="*/ 5 h 5"/>
                <a:gd name="T32" fmla="*/ 5 w 9"/>
                <a:gd name="T33" fmla="*/ 5 h 5"/>
                <a:gd name="T34" fmla="*/ 4 w 9"/>
                <a:gd name="T35" fmla="*/ 5 h 5"/>
                <a:gd name="T36" fmla="*/ 3 w 9"/>
                <a:gd name="T37" fmla="*/ 5 h 5"/>
                <a:gd name="T38" fmla="*/ 2 w 9"/>
                <a:gd name="T39" fmla="*/ 5 h 5"/>
                <a:gd name="T40" fmla="*/ 2 w 9"/>
                <a:gd name="T41" fmla="*/ 5 h 5"/>
                <a:gd name="T42" fmla="*/ 1 w 9"/>
                <a:gd name="T43" fmla="*/ 4 h 5"/>
                <a:gd name="T44" fmla="*/ 1 w 9"/>
                <a:gd name="T45" fmla="*/ 4 h 5"/>
                <a:gd name="T46" fmla="*/ 0 w 9"/>
                <a:gd name="T47" fmla="*/ 3 h 5"/>
                <a:gd name="T48" fmla="*/ 0 w 9"/>
                <a:gd name="T49" fmla="*/ 3 h 5"/>
                <a:gd name="T50" fmla="*/ 0 w 9"/>
                <a:gd name="T51" fmla="*/ 2 h 5"/>
                <a:gd name="T52" fmla="*/ 1 w 9"/>
                <a:gd name="T53" fmla="*/ 1 h 5"/>
                <a:gd name="T54" fmla="*/ 1 w 9"/>
                <a:gd name="T55" fmla="*/ 1 h 5"/>
                <a:gd name="T56" fmla="*/ 2 w 9"/>
                <a:gd name="T57" fmla="*/ 0 h 5"/>
                <a:gd name="T58" fmla="*/ 2 w 9"/>
                <a:gd name="T59" fmla="*/ 0 h 5"/>
                <a:gd name="T60" fmla="*/ 3 w 9"/>
                <a:gd name="T61" fmla="*/ 0 h 5"/>
                <a:gd name="T62" fmla="*/ 4 w 9"/>
                <a:gd name="T63" fmla="*/ 0 h 5"/>
                <a:gd name="T64" fmla="*/ 5 w 9"/>
                <a:gd name="T65" fmla="*/ 0 h 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9"/>
                <a:gd name="T100" fmla="*/ 0 h 5"/>
                <a:gd name="T101" fmla="*/ 9 w 9"/>
                <a:gd name="T102" fmla="*/ 5 h 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9" h="5">
                  <a:moveTo>
                    <a:pt x="5" y="0"/>
                  </a:moveTo>
                  <a:lnTo>
                    <a:pt x="6" y="0"/>
                  </a:lnTo>
                  <a:lnTo>
                    <a:pt x="7" y="0"/>
                  </a:lnTo>
                  <a:lnTo>
                    <a:pt x="8" y="0"/>
                  </a:lnTo>
                  <a:lnTo>
                    <a:pt x="9" y="1"/>
                  </a:lnTo>
                  <a:lnTo>
                    <a:pt x="9" y="2"/>
                  </a:lnTo>
                  <a:lnTo>
                    <a:pt x="9" y="3"/>
                  </a:lnTo>
                  <a:lnTo>
                    <a:pt x="9" y="4"/>
                  </a:lnTo>
                  <a:lnTo>
                    <a:pt x="8" y="5"/>
                  </a:lnTo>
                  <a:lnTo>
                    <a:pt x="7" y="5"/>
                  </a:lnTo>
                  <a:lnTo>
                    <a:pt x="6" y="5"/>
                  </a:lnTo>
                  <a:lnTo>
                    <a:pt x="5" y="5"/>
                  </a:lnTo>
                  <a:lnTo>
                    <a:pt x="4" y="5"/>
                  </a:lnTo>
                  <a:lnTo>
                    <a:pt x="3" y="5"/>
                  </a:lnTo>
                  <a:lnTo>
                    <a:pt x="2" y="5"/>
                  </a:lnTo>
                  <a:lnTo>
                    <a:pt x="1" y="4"/>
                  </a:lnTo>
                  <a:lnTo>
                    <a:pt x="0" y="3"/>
                  </a:lnTo>
                  <a:lnTo>
                    <a:pt x="0" y="2"/>
                  </a:lnTo>
                  <a:lnTo>
                    <a:pt x="1" y="1"/>
                  </a:lnTo>
                  <a:lnTo>
                    <a:pt x="2" y="0"/>
                  </a:lnTo>
                  <a:lnTo>
                    <a:pt x="3" y="0"/>
                  </a:lnTo>
                  <a:lnTo>
                    <a:pt x="4" y="0"/>
                  </a:lnTo>
                  <a:lnTo>
                    <a:pt x="5" y="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 name="Freeform 12"/>
            <xdr:cNvSpPr>
              <a:spLocks/>
            </xdr:cNvSpPr>
          </xdr:nvSpPr>
          <xdr:spPr bwMode="auto">
            <a:xfrm>
              <a:off x="40" y="15"/>
              <a:ext cx="9" cy="5"/>
            </a:xfrm>
            <a:custGeom>
              <a:avLst/>
              <a:gdLst>
                <a:gd name="T0" fmla="*/ 5 w 9"/>
                <a:gd name="T1" fmla="*/ 0 h 5"/>
                <a:gd name="T2" fmla="*/ 6 w 9"/>
                <a:gd name="T3" fmla="*/ 0 h 5"/>
                <a:gd name="T4" fmla="*/ 7 w 9"/>
                <a:gd name="T5" fmla="*/ 0 h 5"/>
                <a:gd name="T6" fmla="*/ 7 w 9"/>
                <a:gd name="T7" fmla="*/ 0 h 5"/>
                <a:gd name="T8" fmla="*/ 8 w 9"/>
                <a:gd name="T9" fmla="*/ 0 h 5"/>
                <a:gd name="T10" fmla="*/ 9 w 9"/>
                <a:gd name="T11" fmla="*/ 1 h 5"/>
                <a:gd name="T12" fmla="*/ 9 w 9"/>
                <a:gd name="T13" fmla="*/ 1 h 5"/>
                <a:gd name="T14" fmla="*/ 9 w 9"/>
                <a:gd name="T15" fmla="*/ 2 h 5"/>
                <a:gd name="T16" fmla="*/ 9 w 9"/>
                <a:gd name="T17" fmla="*/ 3 h 5"/>
                <a:gd name="T18" fmla="*/ 9 w 9"/>
                <a:gd name="T19" fmla="*/ 3 h 5"/>
                <a:gd name="T20" fmla="*/ 9 w 9"/>
                <a:gd name="T21" fmla="*/ 4 h 5"/>
                <a:gd name="T22" fmla="*/ 9 w 9"/>
                <a:gd name="T23" fmla="*/ 4 h 5"/>
                <a:gd name="T24" fmla="*/ 8 w 9"/>
                <a:gd name="T25" fmla="*/ 5 h 5"/>
                <a:gd name="T26" fmla="*/ 7 w 9"/>
                <a:gd name="T27" fmla="*/ 5 h 5"/>
                <a:gd name="T28" fmla="*/ 7 w 9"/>
                <a:gd name="T29" fmla="*/ 5 h 5"/>
                <a:gd name="T30" fmla="*/ 6 w 9"/>
                <a:gd name="T31" fmla="*/ 5 h 5"/>
                <a:gd name="T32" fmla="*/ 5 w 9"/>
                <a:gd name="T33" fmla="*/ 5 h 5"/>
                <a:gd name="T34" fmla="*/ 4 w 9"/>
                <a:gd name="T35" fmla="*/ 5 h 5"/>
                <a:gd name="T36" fmla="*/ 3 w 9"/>
                <a:gd name="T37" fmla="*/ 5 h 5"/>
                <a:gd name="T38" fmla="*/ 2 w 9"/>
                <a:gd name="T39" fmla="*/ 5 h 5"/>
                <a:gd name="T40" fmla="*/ 2 w 9"/>
                <a:gd name="T41" fmla="*/ 5 h 5"/>
                <a:gd name="T42" fmla="*/ 1 w 9"/>
                <a:gd name="T43" fmla="*/ 4 h 5"/>
                <a:gd name="T44" fmla="*/ 1 w 9"/>
                <a:gd name="T45" fmla="*/ 4 h 5"/>
                <a:gd name="T46" fmla="*/ 0 w 9"/>
                <a:gd name="T47" fmla="*/ 3 h 5"/>
                <a:gd name="T48" fmla="*/ 0 w 9"/>
                <a:gd name="T49" fmla="*/ 3 h 5"/>
                <a:gd name="T50" fmla="*/ 0 w 9"/>
                <a:gd name="T51" fmla="*/ 2 h 5"/>
                <a:gd name="T52" fmla="*/ 1 w 9"/>
                <a:gd name="T53" fmla="*/ 1 h 5"/>
                <a:gd name="T54" fmla="*/ 1 w 9"/>
                <a:gd name="T55" fmla="*/ 1 h 5"/>
                <a:gd name="T56" fmla="*/ 2 w 9"/>
                <a:gd name="T57" fmla="*/ 0 h 5"/>
                <a:gd name="T58" fmla="*/ 2 w 9"/>
                <a:gd name="T59" fmla="*/ 0 h 5"/>
                <a:gd name="T60" fmla="*/ 3 w 9"/>
                <a:gd name="T61" fmla="*/ 0 h 5"/>
                <a:gd name="T62" fmla="*/ 4 w 9"/>
                <a:gd name="T63" fmla="*/ 0 h 5"/>
                <a:gd name="T64" fmla="*/ 5 w 9"/>
                <a:gd name="T65" fmla="*/ 0 h 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9"/>
                <a:gd name="T100" fmla="*/ 0 h 5"/>
                <a:gd name="T101" fmla="*/ 9 w 9"/>
                <a:gd name="T102" fmla="*/ 5 h 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9" h="5">
                  <a:moveTo>
                    <a:pt x="5" y="0"/>
                  </a:moveTo>
                  <a:lnTo>
                    <a:pt x="6" y="0"/>
                  </a:lnTo>
                  <a:lnTo>
                    <a:pt x="7" y="0"/>
                  </a:lnTo>
                  <a:lnTo>
                    <a:pt x="8" y="0"/>
                  </a:lnTo>
                  <a:lnTo>
                    <a:pt x="9" y="1"/>
                  </a:lnTo>
                  <a:lnTo>
                    <a:pt x="9" y="2"/>
                  </a:lnTo>
                  <a:lnTo>
                    <a:pt x="9" y="3"/>
                  </a:lnTo>
                  <a:lnTo>
                    <a:pt x="9" y="4"/>
                  </a:lnTo>
                  <a:lnTo>
                    <a:pt x="8" y="5"/>
                  </a:lnTo>
                  <a:lnTo>
                    <a:pt x="7" y="5"/>
                  </a:lnTo>
                  <a:lnTo>
                    <a:pt x="6" y="5"/>
                  </a:lnTo>
                  <a:lnTo>
                    <a:pt x="5" y="5"/>
                  </a:lnTo>
                  <a:lnTo>
                    <a:pt x="4" y="5"/>
                  </a:lnTo>
                  <a:lnTo>
                    <a:pt x="3" y="5"/>
                  </a:lnTo>
                  <a:lnTo>
                    <a:pt x="2" y="5"/>
                  </a:lnTo>
                  <a:lnTo>
                    <a:pt x="1" y="4"/>
                  </a:lnTo>
                  <a:lnTo>
                    <a:pt x="0" y="3"/>
                  </a:lnTo>
                  <a:lnTo>
                    <a:pt x="0" y="2"/>
                  </a:lnTo>
                  <a:lnTo>
                    <a:pt x="1" y="1"/>
                  </a:lnTo>
                  <a:lnTo>
                    <a:pt x="2" y="0"/>
                  </a:lnTo>
                  <a:lnTo>
                    <a:pt x="3" y="0"/>
                  </a:lnTo>
                  <a:lnTo>
                    <a:pt x="4" y="0"/>
                  </a:lnTo>
                  <a:lnTo>
                    <a:pt x="5" y="0"/>
                  </a:lnTo>
                </a:path>
              </a:pathLst>
            </a:custGeom>
            <a:noFill/>
            <a:ln w="952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0" name="Freeform 13"/>
            <xdr:cNvSpPr>
              <a:spLocks/>
            </xdr:cNvSpPr>
          </xdr:nvSpPr>
          <xdr:spPr bwMode="auto">
            <a:xfrm>
              <a:off x="40" y="14"/>
              <a:ext cx="11" cy="7"/>
            </a:xfrm>
            <a:custGeom>
              <a:avLst/>
              <a:gdLst>
                <a:gd name="T0" fmla="*/ 6 w 11"/>
                <a:gd name="T1" fmla="*/ 0 h 7"/>
                <a:gd name="T2" fmla="*/ 7 w 11"/>
                <a:gd name="T3" fmla="*/ 0 h 7"/>
                <a:gd name="T4" fmla="*/ 8 w 11"/>
                <a:gd name="T5" fmla="*/ 0 h 7"/>
                <a:gd name="T6" fmla="*/ 9 w 11"/>
                <a:gd name="T7" fmla="*/ 1 h 7"/>
                <a:gd name="T8" fmla="*/ 10 w 11"/>
                <a:gd name="T9" fmla="*/ 1 h 7"/>
                <a:gd name="T10" fmla="*/ 10 w 11"/>
                <a:gd name="T11" fmla="*/ 2 h 7"/>
                <a:gd name="T12" fmla="*/ 11 w 11"/>
                <a:gd name="T13" fmla="*/ 2 h 7"/>
                <a:gd name="T14" fmla="*/ 11 w 11"/>
                <a:gd name="T15" fmla="*/ 3 h 7"/>
                <a:gd name="T16" fmla="*/ 11 w 11"/>
                <a:gd name="T17" fmla="*/ 4 h 7"/>
                <a:gd name="T18" fmla="*/ 11 w 11"/>
                <a:gd name="T19" fmla="*/ 4 h 7"/>
                <a:gd name="T20" fmla="*/ 11 w 11"/>
                <a:gd name="T21" fmla="*/ 5 h 7"/>
                <a:gd name="T22" fmla="*/ 10 w 11"/>
                <a:gd name="T23" fmla="*/ 6 h 7"/>
                <a:gd name="T24" fmla="*/ 10 w 11"/>
                <a:gd name="T25" fmla="*/ 6 h 7"/>
                <a:gd name="T26" fmla="*/ 9 w 11"/>
                <a:gd name="T27" fmla="*/ 6 h 7"/>
                <a:gd name="T28" fmla="*/ 8 w 11"/>
                <a:gd name="T29" fmla="*/ 7 h 7"/>
                <a:gd name="T30" fmla="*/ 7 w 11"/>
                <a:gd name="T31" fmla="*/ 7 h 7"/>
                <a:gd name="T32" fmla="*/ 6 w 11"/>
                <a:gd name="T33" fmla="*/ 7 h 7"/>
                <a:gd name="T34" fmla="*/ 4 w 11"/>
                <a:gd name="T35" fmla="*/ 7 h 7"/>
                <a:gd name="T36" fmla="*/ 3 w 11"/>
                <a:gd name="T37" fmla="*/ 7 h 7"/>
                <a:gd name="T38" fmla="*/ 2 w 11"/>
                <a:gd name="T39" fmla="*/ 6 h 7"/>
                <a:gd name="T40" fmla="*/ 2 w 11"/>
                <a:gd name="T41" fmla="*/ 6 h 7"/>
                <a:gd name="T42" fmla="*/ 1 w 11"/>
                <a:gd name="T43" fmla="*/ 6 h 7"/>
                <a:gd name="T44" fmla="*/ 0 w 11"/>
                <a:gd name="T45" fmla="*/ 5 h 7"/>
                <a:gd name="T46" fmla="*/ 0 w 11"/>
                <a:gd name="T47" fmla="*/ 4 h 7"/>
                <a:gd name="T48" fmla="*/ 0 w 11"/>
                <a:gd name="T49" fmla="*/ 4 h 7"/>
                <a:gd name="T50" fmla="*/ 0 w 11"/>
                <a:gd name="T51" fmla="*/ 3 h 7"/>
                <a:gd name="T52" fmla="*/ 0 w 11"/>
                <a:gd name="T53" fmla="*/ 2 h 7"/>
                <a:gd name="T54" fmla="*/ 1 w 11"/>
                <a:gd name="T55" fmla="*/ 2 h 7"/>
                <a:gd name="T56" fmla="*/ 2 w 11"/>
                <a:gd name="T57" fmla="*/ 1 h 7"/>
                <a:gd name="T58" fmla="*/ 2 w 11"/>
                <a:gd name="T59" fmla="*/ 1 h 7"/>
                <a:gd name="T60" fmla="*/ 3 w 11"/>
                <a:gd name="T61" fmla="*/ 0 h 7"/>
                <a:gd name="T62" fmla="*/ 4 w 11"/>
                <a:gd name="T63" fmla="*/ 0 h 7"/>
                <a:gd name="T64" fmla="*/ 6 w 11"/>
                <a:gd name="T65" fmla="*/ 0 h 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1"/>
                <a:gd name="T100" fmla="*/ 0 h 7"/>
                <a:gd name="T101" fmla="*/ 11 w 11"/>
                <a:gd name="T102" fmla="*/ 7 h 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1" h="7">
                  <a:moveTo>
                    <a:pt x="6" y="0"/>
                  </a:moveTo>
                  <a:lnTo>
                    <a:pt x="7" y="0"/>
                  </a:lnTo>
                  <a:lnTo>
                    <a:pt x="8" y="0"/>
                  </a:lnTo>
                  <a:lnTo>
                    <a:pt x="9" y="1"/>
                  </a:lnTo>
                  <a:lnTo>
                    <a:pt x="10" y="1"/>
                  </a:lnTo>
                  <a:lnTo>
                    <a:pt x="10" y="2"/>
                  </a:lnTo>
                  <a:lnTo>
                    <a:pt x="11" y="2"/>
                  </a:lnTo>
                  <a:lnTo>
                    <a:pt x="11" y="3"/>
                  </a:lnTo>
                  <a:lnTo>
                    <a:pt x="11" y="4"/>
                  </a:lnTo>
                  <a:lnTo>
                    <a:pt x="11" y="5"/>
                  </a:lnTo>
                  <a:lnTo>
                    <a:pt x="10" y="6"/>
                  </a:lnTo>
                  <a:lnTo>
                    <a:pt x="9" y="6"/>
                  </a:lnTo>
                  <a:lnTo>
                    <a:pt x="8" y="7"/>
                  </a:lnTo>
                  <a:lnTo>
                    <a:pt x="7" y="7"/>
                  </a:lnTo>
                  <a:lnTo>
                    <a:pt x="6" y="7"/>
                  </a:lnTo>
                  <a:lnTo>
                    <a:pt x="4" y="7"/>
                  </a:lnTo>
                  <a:lnTo>
                    <a:pt x="3" y="7"/>
                  </a:lnTo>
                  <a:lnTo>
                    <a:pt x="2" y="6"/>
                  </a:lnTo>
                  <a:lnTo>
                    <a:pt x="1" y="6"/>
                  </a:lnTo>
                  <a:lnTo>
                    <a:pt x="0" y="5"/>
                  </a:lnTo>
                  <a:lnTo>
                    <a:pt x="0" y="4"/>
                  </a:lnTo>
                  <a:lnTo>
                    <a:pt x="0" y="3"/>
                  </a:lnTo>
                  <a:lnTo>
                    <a:pt x="0" y="2"/>
                  </a:lnTo>
                  <a:lnTo>
                    <a:pt x="1" y="2"/>
                  </a:lnTo>
                  <a:lnTo>
                    <a:pt x="2" y="1"/>
                  </a:lnTo>
                  <a:lnTo>
                    <a:pt x="3" y="0"/>
                  </a:lnTo>
                  <a:lnTo>
                    <a:pt x="4" y="0"/>
                  </a:lnTo>
                  <a:lnTo>
                    <a:pt x="6" y="0"/>
                  </a:lnTo>
                  <a:close/>
                </a:path>
              </a:pathLst>
            </a:custGeom>
            <a:solidFill>
              <a:srgbClr val="FF66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1" name="Freeform 14"/>
            <xdr:cNvSpPr>
              <a:spLocks/>
            </xdr:cNvSpPr>
          </xdr:nvSpPr>
          <xdr:spPr bwMode="auto">
            <a:xfrm>
              <a:off x="65" y="55"/>
              <a:ext cx="24" cy="10"/>
            </a:xfrm>
            <a:custGeom>
              <a:avLst/>
              <a:gdLst>
                <a:gd name="T0" fmla="*/ 12 w 24"/>
                <a:gd name="T1" fmla="*/ 0 h 10"/>
                <a:gd name="T2" fmla="*/ 14 w 24"/>
                <a:gd name="T3" fmla="*/ 0 h 10"/>
                <a:gd name="T4" fmla="*/ 15 w 24"/>
                <a:gd name="T5" fmla="*/ 0 h 10"/>
                <a:gd name="T6" fmla="*/ 16 w 24"/>
                <a:gd name="T7" fmla="*/ 0 h 10"/>
                <a:gd name="T8" fmla="*/ 17 w 24"/>
                <a:gd name="T9" fmla="*/ 1 h 10"/>
                <a:gd name="T10" fmla="*/ 18 w 24"/>
                <a:gd name="T11" fmla="*/ 1 h 10"/>
                <a:gd name="T12" fmla="*/ 19 w 24"/>
                <a:gd name="T13" fmla="*/ 1 h 10"/>
                <a:gd name="T14" fmla="*/ 20 w 24"/>
                <a:gd name="T15" fmla="*/ 2 h 10"/>
                <a:gd name="T16" fmla="*/ 21 w 24"/>
                <a:gd name="T17" fmla="*/ 2 h 10"/>
                <a:gd name="T18" fmla="*/ 22 w 24"/>
                <a:gd name="T19" fmla="*/ 3 h 10"/>
                <a:gd name="T20" fmla="*/ 22 w 24"/>
                <a:gd name="T21" fmla="*/ 3 h 10"/>
                <a:gd name="T22" fmla="*/ 23 w 24"/>
                <a:gd name="T23" fmla="*/ 4 h 10"/>
                <a:gd name="T24" fmla="*/ 23 w 24"/>
                <a:gd name="T25" fmla="*/ 5 h 10"/>
                <a:gd name="T26" fmla="*/ 24 w 24"/>
                <a:gd name="T27" fmla="*/ 5 h 10"/>
                <a:gd name="T28" fmla="*/ 24 w 24"/>
                <a:gd name="T29" fmla="*/ 6 h 10"/>
                <a:gd name="T30" fmla="*/ 24 w 24"/>
                <a:gd name="T31" fmla="*/ 7 h 10"/>
                <a:gd name="T32" fmla="*/ 24 w 24"/>
                <a:gd name="T33" fmla="*/ 8 h 10"/>
                <a:gd name="T34" fmla="*/ 20 w 24"/>
                <a:gd name="T35" fmla="*/ 8 h 10"/>
                <a:gd name="T36" fmla="*/ 17 w 24"/>
                <a:gd name="T37" fmla="*/ 9 h 10"/>
                <a:gd name="T38" fmla="*/ 15 w 24"/>
                <a:gd name="T39" fmla="*/ 9 h 10"/>
                <a:gd name="T40" fmla="*/ 14 w 24"/>
                <a:gd name="T41" fmla="*/ 9 h 10"/>
                <a:gd name="T42" fmla="*/ 13 w 24"/>
                <a:gd name="T43" fmla="*/ 10 h 10"/>
                <a:gd name="T44" fmla="*/ 13 w 24"/>
                <a:gd name="T45" fmla="*/ 10 h 10"/>
                <a:gd name="T46" fmla="*/ 12 w 24"/>
                <a:gd name="T47" fmla="*/ 10 h 10"/>
                <a:gd name="T48" fmla="*/ 12 w 24"/>
                <a:gd name="T49" fmla="*/ 10 h 10"/>
                <a:gd name="T50" fmla="*/ 11 w 24"/>
                <a:gd name="T51" fmla="*/ 10 h 10"/>
                <a:gd name="T52" fmla="*/ 11 w 24"/>
                <a:gd name="T53" fmla="*/ 9 h 10"/>
                <a:gd name="T54" fmla="*/ 9 w 24"/>
                <a:gd name="T55" fmla="*/ 9 h 10"/>
                <a:gd name="T56" fmla="*/ 8 w 24"/>
                <a:gd name="T57" fmla="*/ 9 h 10"/>
                <a:gd name="T58" fmla="*/ 4 w 24"/>
                <a:gd name="T59" fmla="*/ 8 h 10"/>
                <a:gd name="T60" fmla="*/ 0 w 24"/>
                <a:gd name="T61" fmla="*/ 8 h 10"/>
                <a:gd name="T62" fmla="*/ 1 w 24"/>
                <a:gd name="T63" fmla="*/ 7 h 10"/>
                <a:gd name="T64" fmla="*/ 1 w 24"/>
                <a:gd name="T65" fmla="*/ 6 h 10"/>
                <a:gd name="T66" fmla="*/ 1 w 24"/>
                <a:gd name="T67" fmla="*/ 5 h 10"/>
                <a:gd name="T68" fmla="*/ 1 w 24"/>
                <a:gd name="T69" fmla="*/ 5 h 10"/>
                <a:gd name="T70" fmla="*/ 2 w 24"/>
                <a:gd name="T71" fmla="*/ 4 h 10"/>
                <a:gd name="T72" fmla="*/ 3 w 24"/>
                <a:gd name="T73" fmla="*/ 3 h 10"/>
                <a:gd name="T74" fmla="*/ 3 w 24"/>
                <a:gd name="T75" fmla="*/ 3 h 10"/>
                <a:gd name="T76" fmla="*/ 4 w 24"/>
                <a:gd name="T77" fmla="*/ 2 h 10"/>
                <a:gd name="T78" fmla="*/ 5 w 24"/>
                <a:gd name="T79" fmla="*/ 2 h 10"/>
                <a:gd name="T80" fmla="*/ 6 w 24"/>
                <a:gd name="T81" fmla="*/ 1 h 10"/>
                <a:gd name="T82" fmla="*/ 7 w 24"/>
                <a:gd name="T83" fmla="*/ 1 h 10"/>
                <a:gd name="T84" fmla="*/ 8 w 24"/>
                <a:gd name="T85" fmla="*/ 1 h 10"/>
                <a:gd name="T86" fmla="*/ 9 w 24"/>
                <a:gd name="T87" fmla="*/ 0 h 10"/>
                <a:gd name="T88" fmla="*/ 10 w 24"/>
                <a:gd name="T89" fmla="*/ 0 h 10"/>
                <a:gd name="T90" fmla="*/ 11 w 24"/>
                <a:gd name="T91" fmla="*/ 0 h 10"/>
                <a:gd name="T92" fmla="*/ 12 w 24"/>
                <a:gd name="T93" fmla="*/ 0 h 10"/>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w 24"/>
                <a:gd name="T142" fmla="*/ 0 h 10"/>
                <a:gd name="T143" fmla="*/ 24 w 24"/>
                <a:gd name="T144" fmla="*/ 10 h 10"/>
              </a:gdLst>
              <a:ahLst/>
              <a:cxnLst>
                <a:cxn ang="T94">
                  <a:pos x="T0" y="T1"/>
                </a:cxn>
                <a:cxn ang="T95">
                  <a:pos x="T2" y="T3"/>
                </a:cxn>
                <a:cxn ang="T96">
                  <a:pos x="T4" y="T5"/>
                </a:cxn>
                <a:cxn ang="T97">
                  <a:pos x="T6" y="T7"/>
                </a:cxn>
                <a:cxn ang="T98">
                  <a:pos x="T8" y="T9"/>
                </a:cxn>
                <a:cxn ang="T99">
                  <a:pos x="T10" y="T11"/>
                </a:cxn>
                <a:cxn ang="T100">
                  <a:pos x="T12" y="T13"/>
                </a:cxn>
                <a:cxn ang="T101">
                  <a:pos x="T14" y="T15"/>
                </a:cxn>
                <a:cxn ang="T102">
                  <a:pos x="T16" y="T17"/>
                </a:cxn>
                <a:cxn ang="T103">
                  <a:pos x="T18" y="T19"/>
                </a:cxn>
                <a:cxn ang="T104">
                  <a:pos x="T20" y="T21"/>
                </a:cxn>
                <a:cxn ang="T105">
                  <a:pos x="T22" y="T23"/>
                </a:cxn>
                <a:cxn ang="T106">
                  <a:pos x="T24" y="T25"/>
                </a:cxn>
                <a:cxn ang="T107">
                  <a:pos x="T26" y="T27"/>
                </a:cxn>
                <a:cxn ang="T108">
                  <a:pos x="T28" y="T29"/>
                </a:cxn>
                <a:cxn ang="T109">
                  <a:pos x="T30" y="T31"/>
                </a:cxn>
                <a:cxn ang="T110">
                  <a:pos x="T32" y="T33"/>
                </a:cxn>
                <a:cxn ang="T111">
                  <a:pos x="T34" y="T35"/>
                </a:cxn>
                <a:cxn ang="T112">
                  <a:pos x="T36" y="T37"/>
                </a:cxn>
                <a:cxn ang="T113">
                  <a:pos x="T38" y="T39"/>
                </a:cxn>
                <a:cxn ang="T114">
                  <a:pos x="T40" y="T41"/>
                </a:cxn>
                <a:cxn ang="T115">
                  <a:pos x="T42" y="T43"/>
                </a:cxn>
                <a:cxn ang="T116">
                  <a:pos x="T44" y="T45"/>
                </a:cxn>
                <a:cxn ang="T117">
                  <a:pos x="T46" y="T47"/>
                </a:cxn>
                <a:cxn ang="T118">
                  <a:pos x="T48" y="T49"/>
                </a:cxn>
                <a:cxn ang="T119">
                  <a:pos x="T50" y="T51"/>
                </a:cxn>
                <a:cxn ang="T120">
                  <a:pos x="T52" y="T53"/>
                </a:cxn>
                <a:cxn ang="T121">
                  <a:pos x="T54" y="T55"/>
                </a:cxn>
                <a:cxn ang="T122">
                  <a:pos x="T56" y="T57"/>
                </a:cxn>
                <a:cxn ang="T123">
                  <a:pos x="T58" y="T59"/>
                </a:cxn>
                <a:cxn ang="T124">
                  <a:pos x="T60" y="T61"/>
                </a:cxn>
                <a:cxn ang="T125">
                  <a:pos x="T62" y="T63"/>
                </a:cxn>
                <a:cxn ang="T126">
                  <a:pos x="T64" y="T65"/>
                </a:cxn>
                <a:cxn ang="T127">
                  <a:pos x="T66" y="T67"/>
                </a:cxn>
                <a:cxn ang="T128">
                  <a:pos x="T68" y="T69"/>
                </a:cxn>
                <a:cxn ang="T129">
                  <a:pos x="T70" y="T71"/>
                </a:cxn>
                <a:cxn ang="T130">
                  <a:pos x="T72" y="T73"/>
                </a:cxn>
                <a:cxn ang="T131">
                  <a:pos x="T74" y="T75"/>
                </a:cxn>
                <a:cxn ang="T132">
                  <a:pos x="T76" y="T77"/>
                </a:cxn>
                <a:cxn ang="T133">
                  <a:pos x="T78" y="T79"/>
                </a:cxn>
                <a:cxn ang="T134">
                  <a:pos x="T80" y="T81"/>
                </a:cxn>
                <a:cxn ang="T135">
                  <a:pos x="T82" y="T83"/>
                </a:cxn>
                <a:cxn ang="T136">
                  <a:pos x="T84" y="T85"/>
                </a:cxn>
                <a:cxn ang="T137">
                  <a:pos x="T86" y="T87"/>
                </a:cxn>
                <a:cxn ang="T138">
                  <a:pos x="T88" y="T89"/>
                </a:cxn>
                <a:cxn ang="T139">
                  <a:pos x="T90" y="T91"/>
                </a:cxn>
                <a:cxn ang="T140">
                  <a:pos x="T92" y="T93"/>
                </a:cxn>
              </a:cxnLst>
              <a:rect l="T141" t="T142" r="T143" b="T144"/>
              <a:pathLst>
                <a:path w="24" h="10">
                  <a:moveTo>
                    <a:pt x="12" y="0"/>
                  </a:moveTo>
                  <a:lnTo>
                    <a:pt x="14" y="0"/>
                  </a:lnTo>
                  <a:lnTo>
                    <a:pt x="15" y="0"/>
                  </a:lnTo>
                  <a:lnTo>
                    <a:pt x="16" y="0"/>
                  </a:lnTo>
                  <a:lnTo>
                    <a:pt x="17" y="1"/>
                  </a:lnTo>
                  <a:lnTo>
                    <a:pt x="18" y="1"/>
                  </a:lnTo>
                  <a:lnTo>
                    <a:pt x="19" y="1"/>
                  </a:lnTo>
                  <a:lnTo>
                    <a:pt x="20" y="2"/>
                  </a:lnTo>
                  <a:lnTo>
                    <a:pt x="21" y="2"/>
                  </a:lnTo>
                  <a:lnTo>
                    <a:pt x="22" y="3"/>
                  </a:lnTo>
                  <a:lnTo>
                    <a:pt x="23" y="4"/>
                  </a:lnTo>
                  <a:lnTo>
                    <a:pt x="23" y="5"/>
                  </a:lnTo>
                  <a:lnTo>
                    <a:pt x="24" y="5"/>
                  </a:lnTo>
                  <a:lnTo>
                    <a:pt x="24" y="6"/>
                  </a:lnTo>
                  <a:lnTo>
                    <a:pt x="24" y="7"/>
                  </a:lnTo>
                  <a:lnTo>
                    <a:pt x="24" y="8"/>
                  </a:lnTo>
                  <a:lnTo>
                    <a:pt x="20" y="8"/>
                  </a:lnTo>
                  <a:lnTo>
                    <a:pt x="17" y="9"/>
                  </a:lnTo>
                  <a:lnTo>
                    <a:pt x="15" y="9"/>
                  </a:lnTo>
                  <a:lnTo>
                    <a:pt x="14" y="9"/>
                  </a:lnTo>
                  <a:lnTo>
                    <a:pt x="13" y="10"/>
                  </a:lnTo>
                  <a:lnTo>
                    <a:pt x="12" y="10"/>
                  </a:lnTo>
                  <a:lnTo>
                    <a:pt x="11" y="10"/>
                  </a:lnTo>
                  <a:lnTo>
                    <a:pt x="11" y="9"/>
                  </a:lnTo>
                  <a:lnTo>
                    <a:pt x="9" y="9"/>
                  </a:lnTo>
                  <a:lnTo>
                    <a:pt x="8" y="9"/>
                  </a:lnTo>
                  <a:lnTo>
                    <a:pt x="4" y="8"/>
                  </a:lnTo>
                  <a:lnTo>
                    <a:pt x="0" y="8"/>
                  </a:lnTo>
                  <a:lnTo>
                    <a:pt x="1" y="7"/>
                  </a:lnTo>
                  <a:lnTo>
                    <a:pt x="1" y="6"/>
                  </a:lnTo>
                  <a:lnTo>
                    <a:pt x="1" y="5"/>
                  </a:lnTo>
                  <a:lnTo>
                    <a:pt x="2" y="4"/>
                  </a:lnTo>
                  <a:lnTo>
                    <a:pt x="3" y="3"/>
                  </a:lnTo>
                  <a:lnTo>
                    <a:pt x="4" y="2"/>
                  </a:lnTo>
                  <a:lnTo>
                    <a:pt x="5" y="2"/>
                  </a:lnTo>
                  <a:lnTo>
                    <a:pt x="6" y="1"/>
                  </a:lnTo>
                  <a:lnTo>
                    <a:pt x="7" y="1"/>
                  </a:lnTo>
                  <a:lnTo>
                    <a:pt x="8" y="1"/>
                  </a:lnTo>
                  <a:lnTo>
                    <a:pt x="9" y="0"/>
                  </a:lnTo>
                  <a:lnTo>
                    <a:pt x="10" y="0"/>
                  </a:lnTo>
                  <a:lnTo>
                    <a:pt x="11" y="0"/>
                  </a:lnTo>
                  <a:lnTo>
                    <a:pt x="12"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2" name="Freeform 15"/>
            <xdr:cNvSpPr>
              <a:spLocks/>
            </xdr:cNvSpPr>
          </xdr:nvSpPr>
          <xdr:spPr bwMode="auto">
            <a:xfrm>
              <a:off x="65" y="55"/>
              <a:ext cx="24" cy="10"/>
            </a:xfrm>
            <a:custGeom>
              <a:avLst/>
              <a:gdLst>
                <a:gd name="T0" fmla="*/ 12 w 24"/>
                <a:gd name="T1" fmla="*/ 0 h 10"/>
                <a:gd name="T2" fmla="*/ 14 w 24"/>
                <a:gd name="T3" fmla="*/ 0 h 10"/>
                <a:gd name="T4" fmla="*/ 15 w 24"/>
                <a:gd name="T5" fmla="*/ 0 h 10"/>
                <a:gd name="T6" fmla="*/ 16 w 24"/>
                <a:gd name="T7" fmla="*/ 0 h 10"/>
                <a:gd name="T8" fmla="*/ 17 w 24"/>
                <a:gd name="T9" fmla="*/ 1 h 10"/>
                <a:gd name="T10" fmla="*/ 18 w 24"/>
                <a:gd name="T11" fmla="*/ 1 h 10"/>
                <a:gd name="T12" fmla="*/ 19 w 24"/>
                <a:gd name="T13" fmla="*/ 1 h 10"/>
                <a:gd name="T14" fmla="*/ 20 w 24"/>
                <a:gd name="T15" fmla="*/ 2 h 10"/>
                <a:gd name="T16" fmla="*/ 21 w 24"/>
                <a:gd name="T17" fmla="*/ 2 h 10"/>
                <a:gd name="T18" fmla="*/ 22 w 24"/>
                <a:gd name="T19" fmla="*/ 3 h 10"/>
                <a:gd name="T20" fmla="*/ 22 w 24"/>
                <a:gd name="T21" fmla="*/ 3 h 10"/>
                <a:gd name="T22" fmla="*/ 23 w 24"/>
                <a:gd name="T23" fmla="*/ 4 h 10"/>
                <a:gd name="T24" fmla="*/ 23 w 24"/>
                <a:gd name="T25" fmla="*/ 5 h 10"/>
                <a:gd name="T26" fmla="*/ 24 w 24"/>
                <a:gd name="T27" fmla="*/ 5 h 10"/>
                <a:gd name="T28" fmla="*/ 24 w 24"/>
                <a:gd name="T29" fmla="*/ 6 h 10"/>
                <a:gd name="T30" fmla="*/ 24 w 24"/>
                <a:gd name="T31" fmla="*/ 7 h 10"/>
                <a:gd name="T32" fmla="*/ 24 w 24"/>
                <a:gd name="T33" fmla="*/ 8 h 10"/>
                <a:gd name="T34" fmla="*/ 20 w 24"/>
                <a:gd name="T35" fmla="*/ 8 h 10"/>
                <a:gd name="T36" fmla="*/ 17 w 24"/>
                <a:gd name="T37" fmla="*/ 9 h 10"/>
                <a:gd name="T38" fmla="*/ 15 w 24"/>
                <a:gd name="T39" fmla="*/ 9 h 10"/>
                <a:gd name="T40" fmla="*/ 14 w 24"/>
                <a:gd name="T41" fmla="*/ 9 h 10"/>
                <a:gd name="T42" fmla="*/ 13 w 24"/>
                <a:gd name="T43" fmla="*/ 10 h 10"/>
                <a:gd name="T44" fmla="*/ 13 w 24"/>
                <a:gd name="T45" fmla="*/ 10 h 10"/>
                <a:gd name="T46" fmla="*/ 12 w 24"/>
                <a:gd name="T47" fmla="*/ 10 h 10"/>
                <a:gd name="T48" fmla="*/ 12 w 24"/>
                <a:gd name="T49" fmla="*/ 10 h 10"/>
                <a:gd name="T50" fmla="*/ 11 w 24"/>
                <a:gd name="T51" fmla="*/ 10 h 10"/>
                <a:gd name="T52" fmla="*/ 11 w 24"/>
                <a:gd name="T53" fmla="*/ 9 h 10"/>
                <a:gd name="T54" fmla="*/ 9 w 24"/>
                <a:gd name="T55" fmla="*/ 9 h 10"/>
                <a:gd name="T56" fmla="*/ 8 w 24"/>
                <a:gd name="T57" fmla="*/ 9 h 10"/>
                <a:gd name="T58" fmla="*/ 4 w 24"/>
                <a:gd name="T59" fmla="*/ 8 h 10"/>
                <a:gd name="T60" fmla="*/ 0 w 24"/>
                <a:gd name="T61" fmla="*/ 8 h 10"/>
                <a:gd name="T62" fmla="*/ 1 w 24"/>
                <a:gd name="T63" fmla="*/ 7 h 10"/>
                <a:gd name="T64" fmla="*/ 1 w 24"/>
                <a:gd name="T65" fmla="*/ 6 h 10"/>
                <a:gd name="T66" fmla="*/ 1 w 24"/>
                <a:gd name="T67" fmla="*/ 5 h 10"/>
                <a:gd name="T68" fmla="*/ 1 w 24"/>
                <a:gd name="T69" fmla="*/ 5 h 10"/>
                <a:gd name="T70" fmla="*/ 2 w 24"/>
                <a:gd name="T71" fmla="*/ 4 h 10"/>
                <a:gd name="T72" fmla="*/ 3 w 24"/>
                <a:gd name="T73" fmla="*/ 3 h 10"/>
                <a:gd name="T74" fmla="*/ 3 w 24"/>
                <a:gd name="T75" fmla="*/ 3 h 10"/>
                <a:gd name="T76" fmla="*/ 4 w 24"/>
                <a:gd name="T77" fmla="*/ 2 h 10"/>
                <a:gd name="T78" fmla="*/ 5 w 24"/>
                <a:gd name="T79" fmla="*/ 2 h 10"/>
                <a:gd name="T80" fmla="*/ 6 w 24"/>
                <a:gd name="T81" fmla="*/ 1 h 10"/>
                <a:gd name="T82" fmla="*/ 7 w 24"/>
                <a:gd name="T83" fmla="*/ 1 h 10"/>
                <a:gd name="T84" fmla="*/ 8 w 24"/>
                <a:gd name="T85" fmla="*/ 1 h 10"/>
                <a:gd name="T86" fmla="*/ 9 w 24"/>
                <a:gd name="T87" fmla="*/ 0 h 10"/>
                <a:gd name="T88" fmla="*/ 10 w 24"/>
                <a:gd name="T89" fmla="*/ 0 h 10"/>
                <a:gd name="T90" fmla="*/ 11 w 24"/>
                <a:gd name="T91" fmla="*/ 0 h 10"/>
                <a:gd name="T92" fmla="*/ 12 w 24"/>
                <a:gd name="T93" fmla="*/ 0 h 10"/>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w 24"/>
                <a:gd name="T142" fmla="*/ 0 h 10"/>
                <a:gd name="T143" fmla="*/ 24 w 24"/>
                <a:gd name="T144" fmla="*/ 10 h 10"/>
              </a:gdLst>
              <a:ahLst/>
              <a:cxnLst>
                <a:cxn ang="T94">
                  <a:pos x="T0" y="T1"/>
                </a:cxn>
                <a:cxn ang="T95">
                  <a:pos x="T2" y="T3"/>
                </a:cxn>
                <a:cxn ang="T96">
                  <a:pos x="T4" y="T5"/>
                </a:cxn>
                <a:cxn ang="T97">
                  <a:pos x="T6" y="T7"/>
                </a:cxn>
                <a:cxn ang="T98">
                  <a:pos x="T8" y="T9"/>
                </a:cxn>
                <a:cxn ang="T99">
                  <a:pos x="T10" y="T11"/>
                </a:cxn>
                <a:cxn ang="T100">
                  <a:pos x="T12" y="T13"/>
                </a:cxn>
                <a:cxn ang="T101">
                  <a:pos x="T14" y="T15"/>
                </a:cxn>
                <a:cxn ang="T102">
                  <a:pos x="T16" y="T17"/>
                </a:cxn>
                <a:cxn ang="T103">
                  <a:pos x="T18" y="T19"/>
                </a:cxn>
                <a:cxn ang="T104">
                  <a:pos x="T20" y="T21"/>
                </a:cxn>
                <a:cxn ang="T105">
                  <a:pos x="T22" y="T23"/>
                </a:cxn>
                <a:cxn ang="T106">
                  <a:pos x="T24" y="T25"/>
                </a:cxn>
                <a:cxn ang="T107">
                  <a:pos x="T26" y="T27"/>
                </a:cxn>
                <a:cxn ang="T108">
                  <a:pos x="T28" y="T29"/>
                </a:cxn>
                <a:cxn ang="T109">
                  <a:pos x="T30" y="T31"/>
                </a:cxn>
                <a:cxn ang="T110">
                  <a:pos x="T32" y="T33"/>
                </a:cxn>
                <a:cxn ang="T111">
                  <a:pos x="T34" y="T35"/>
                </a:cxn>
                <a:cxn ang="T112">
                  <a:pos x="T36" y="T37"/>
                </a:cxn>
                <a:cxn ang="T113">
                  <a:pos x="T38" y="T39"/>
                </a:cxn>
                <a:cxn ang="T114">
                  <a:pos x="T40" y="T41"/>
                </a:cxn>
                <a:cxn ang="T115">
                  <a:pos x="T42" y="T43"/>
                </a:cxn>
                <a:cxn ang="T116">
                  <a:pos x="T44" y="T45"/>
                </a:cxn>
                <a:cxn ang="T117">
                  <a:pos x="T46" y="T47"/>
                </a:cxn>
                <a:cxn ang="T118">
                  <a:pos x="T48" y="T49"/>
                </a:cxn>
                <a:cxn ang="T119">
                  <a:pos x="T50" y="T51"/>
                </a:cxn>
                <a:cxn ang="T120">
                  <a:pos x="T52" y="T53"/>
                </a:cxn>
                <a:cxn ang="T121">
                  <a:pos x="T54" y="T55"/>
                </a:cxn>
                <a:cxn ang="T122">
                  <a:pos x="T56" y="T57"/>
                </a:cxn>
                <a:cxn ang="T123">
                  <a:pos x="T58" y="T59"/>
                </a:cxn>
                <a:cxn ang="T124">
                  <a:pos x="T60" y="T61"/>
                </a:cxn>
                <a:cxn ang="T125">
                  <a:pos x="T62" y="T63"/>
                </a:cxn>
                <a:cxn ang="T126">
                  <a:pos x="T64" y="T65"/>
                </a:cxn>
                <a:cxn ang="T127">
                  <a:pos x="T66" y="T67"/>
                </a:cxn>
                <a:cxn ang="T128">
                  <a:pos x="T68" y="T69"/>
                </a:cxn>
                <a:cxn ang="T129">
                  <a:pos x="T70" y="T71"/>
                </a:cxn>
                <a:cxn ang="T130">
                  <a:pos x="T72" y="T73"/>
                </a:cxn>
                <a:cxn ang="T131">
                  <a:pos x="T74" y="T75"/>
                </a:cxn>
                <a:cxn ang="T132">
                  <a:pos x="T76" y="T77"/>
                </a:cxn>
                <a:cxn ang="T133">
                  <a:pos x="T78" y="T79"/>
                </a:cxn>
                <a:cxn ang="T134">
                  <a:pos x="T80" y="T81"/>
                </a:cxn>
                <a:cxn ang="T135">
                  <a:pos x="T82" y="T83"/>
                </a:cxn>
                <a:cxn ang="T136">
                  <a:pos x="T84" y="T85"/>
                </a:cxn>
                <a:cxn ang="T137">
                  <a:pos x="T86" y="T87"/>
                </a:cxn>
                <a:cxn ang="T138">
                  <a:pos x="T88" y="T89"/>
                </a:cxn>
                <a:cxn ang="T139">
                  <a:pos x="T90" y="T91"/>
                </a:cxn>
                <a:cxn ang="T140">
                  <a:pos x="T92" y="T93"/>
                </a:cxn>
              </a:cxnLst>
              <a:rect l="T141" t="T142" r="T143" b="T144"/>
              <a:pathLst>
                <a:path w="24" h="10">
                  <a:moveTo>
                    <a:pt x="12" y="0"/>
                  </a:moveTo>
                  <a:lnTo>
                    <a:pt x="14" y="0"/>
                  </a:lnTo>
                  <a:lnTo>
                    <a:pt x="15" y="0"/>
                  </a:lnTo>
                  <a:lnTo>
                    <a:pt x="16" y="0"/>
                  </a:lnTo>
                  <a:lnTo>
                    <a:pt x="17" y="1"/>
                  </a:lnTo>
                  <a:lnTo>
                    <a:pt x="18" y="1"/>
                  </a:lnTo>
                  <a:lnTo>
                    <a:pt x="19" y="1"/>
                  </a:lnTo>
                  <a:lnTo>
                    <a:pt x="20" y="2"/>
                  </a:lnTo>
                  <a:lnTo>
                    <a:pt x="21" y="2"/>
                  </a:lnTo>
                  <a:lnTo>
                    <a:pt x="22" y="3"/>
                  </a:lnTo>
                  <a:lnTo>
                    <a:pt x="23" y="4"/>
                  </a:lnTo>
                  <a:lnTo>
                    <a:pt x="23" y="5"/>
                  </a:lnTo>
                  <a:lnTo>
                    <a:pt x="24" y="5"/>
                  </a:lnTo>
                  <a:lnTo>
                    <a:pt x="24" y="6"/>
                  </a:lnTo>
                  <a:lnTo>
                    <a:pt x="24" y="7"/>
                  </a:lnTo>
                  <a:lnTo>
                    <a:pt x="24" y="8"/>
                  </a:lnTo>
                  <a:lnTo>
                    <a:pt x="20" y="8"/>
                  </a:lnTo>
                  <a:lnTo>
                    <a:pt x="17" y="9"/>
                  </a:lnTo>
                  <a:lnTo>
                    <a:pt x="15" y="9"/>
                  </a:lnTo>
                  <a:lnTo>
                    <a:pt x="14" y="9"/>
                  </a:lnTo>
                  <a:lnTo>
                    <a:pt x="13" y="10"/>
                  </a:lnTo>
                  <a:lnTo>
                    <a:pt x="12" y="10"/>
                  </a:lnTo>
                  <a:lnTo>
                    <a:pt x="11" y="10"/>
                  </a:lnTo>
                  <a:lnTo>
                    <a:pt x="11" y="9"/>
                  </a:lnTo>
                  <a:lnTo>
                    <a:pt x="9" y="9"/>
                  </a:lnTo>
                  <a:lnTo>
                    <a:pt x="8" y="9"/>
                  </a:lnTo>
                  <a:lnTo>
                    <a:pt x="4" y="8"/>
                  </a:lnTo>
                  <a:lnTo>
                    <a:pt x="0" y="8"/>
                  </a:lnTo>
                  <a:lnTo>
                    <a:pt x="1" y="7"/>
                  </a:lnTo>
                  <a:lnTo>
                    <a:pt x="1" y="6"/>
                  </a:lnTo>
                  <a:lnTo>
                    <a:pt x="1" y="5"/>
                  </a:lnTo>
                  <a:lnTo>
                    <a:pt x="2" y="4"/>
                  </a:lnTo>
                  <a:lnTo>
                    <a:pt x="3" y="3"/>
                  </a:lnTo>
                  <a:lnTo>
                    <a:pt x="4" y="2"/>
                  </a:lnTo>
                  <a:lnTo>
                    <a:pt x="5" y="2"/>
                  </a:lnTo>
                  <a:lnTo>
                    <a:pt x="6" y="1"/>
                  </a:lnTo>
                  <a:lnTo>
                    <a:pt x="7" y="1"/>
                  </a:lnTo>
                  <a:lnTo>
                    <a:pt x="8" y="1"/>
                  </a:lnTo>
                  <a:lnTo>
                    <a:pt x="9" y="0"/>
                  </a:lnTo>
                  <a:lnTo>
                    <a:pt x="10" y="0"/>
                  </a:lnTo>
                  <a:lnTo>
                    <a:pt x="11" y="0"/>
                  </a:lnTo>
                  <a:lnTo>
                    <a:pt x="12" y="0"/>
                  </a:lnTo>
                </a:path>
              </a:pathLst>
            </a:custGeom>
            <a:noFill/>
            <a:ln w="9525">
              <a:solidFill>
                <a:srgbClr val="1F1A17"/>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3" name="Freeform 16"/>
            <xdr:cNvSpPr>
              <a:spLocks/>
            </xdr:cNvSpPr>
          </xdr:nvSpPr>
          <xdr:spPr bwMode="auto">
            <a:xfrm>
              <a:off x="63" y="53"/>
              <a:ext cx="29" cy="10"/>
            </a:xfrm>
            <a:custGeom>
              <a:avLst/>
              <a:gdLst>
                <a:gd name="T0" fmla="*/ 16 w 29"/>
                <a:gd name="T1" fmla="*/ 0 h 10"/>
                <a:gd name="T2" fmla="*/ 19 w 29"/>
                <a:gd name="T3" fmla="*/ 0 h 10"/>
                <a:gd name="T4" fmla="*/ 21 w 29"/>
                <a:gd name="T5" fmla="*/ 1 h 10"/>
                <a:gd name="T6" fmla="*/ 24 w 29"/>
                <a:gd name="T7" fmla="*/ 2 h 10"/>
                <a:gd name="T8" fmla="*/ 26 w 29"/>
                <a:gd name="T9" fmla="*/ 3 h 10"/>
                <a:gd name="T10" fmla="*/ 27 w 29"/>
                <a:gd name="T11" fmla="*/ 5 h 10"/>
                <a:gd name="T12" fmla="*/ 29 w 29"/>
                <a:gd name="T13" fmla="*/ 7 h 10"/>
                <a:gd name="T14" fmla="*/ 29 w 29"/>
                <a:gd name="T15" fmla="*/ 8 h 10"/>
                <a:gd name="T16" fmla="*/ 29 w 29"/>
                <a:gd name="T17" fmla="*/ 9 h 10"/>
                <a:gd name="T18" fmla="*/ 27 w 29"/>
                <a:gd name="T19" fmla="*/ 9 h 10"/>
                <a:gd name="T20" fmla="*/ 27 w 29"/>
                <a:gd name="T21" fmla="*/ 7 h 10"/>
                <a:gd name="T22" fmla="*/ 26 w 29"/>
                <a:gd name="T23" fmla="*/ 6 h 10"/>
                <a:gd name="T24" fmla="*/ 24 w 29"/>
                <a:gd name="T25" fmla="*/ 4 h 10"/>
                <a:gd name="T26" fmla="*/ 23 w 29"/>
                <a:gd name="T27" fmla="*/ 3 h 10"/>
                <a:gd name="T28" fmla="*/ 20 w 29"/>
                <a:gd name="T29" fmla="*/ 2 h 10"/>
                <a:gd name="T30" fmla="*/ 18 w 29"/>
                <a:gd name="T31" fmla="*/ 2 h 10"/>
                <a:gd name="T32" fmla="*/ 16 w 29"/>
                <a:gd name="T33" fmla="*/ 1 h 10"/>
                <a:gd name="T34" fmla="*/ 13 w 29"/>
                <a:gd name="T35" fmla="*/ 1 h 10"/>
                <a:gd name="T36" fmla="*/ 11 w 29"/>
                <a:gd name="T37" fmla="*/ 2 h 10"/>
                <a:gd name="T38" fmla="*/ 8 w 29"/>
                <a:gd name="T39" fmla="*/ 2 h 10"/>
                <a:gd name="T40" fmla="*/ 6 w 29"/>
                <a:gd name="T41" fmla="*/ 3 h 10"/>
                <a:gd name="T42" fmla="*/ 4 w 29"/>
                <a:gd name="T43" fmla="*/ 4 h 10"/>
                <a:gd name="T44" fmla="*/ 3 w 29"/>
                <a:gd name="T45" fmla="*/ 6 h 10"/>
                <a:gd name="T46" fmla="*/ 2 w 29"/>
                <a:gd name="T47" fmla="*/ 7 h 10"/>
                <a:gd name="T48" fmla="*/ 1 w 29"/>
                <a:gd name="T49" fmla="*/ 9 h 10"/>
                <a:gd name="T50" fmla="*/ 0 w 29"/>
                <a:gd name="T51" fmla="*/ 10 h 10"/>
                <a:gd name="T52" fmla="*/ 0 w 29"/>
                <a:gd name="T53" fmla="*/ 8 h 10"/>
                <a:gd name="T54" fmla="*/ 0 w 29"/>
                <a:gd name="T55" fmla="*/ 7 h 10"/>
                <a:gd name="T56" fmla="*/ 1 w 29"/>
                <a:gd name="T57" fmla="*/ 5 h 10"/>
                <a:gd name="T58" fmla="*/ 3 w 29"/>
                <a:gd name="T59" fmla="*/ 3 h 10"/>
                <a:gd name="T60" fmla="*/ 5 w 29"/>
                <a:gd name="T61" fmla="*/ 2 h 10"/>
                <a:gd name="T62" fmla="*/ 8 w 29"/>
                <a:gd name="T63" fmla="*/ 1 h 10"/>
                <a:gd name="T64" fmla="*/ 10 w 29"/>
                <a:gd name="T65" fmla="*/ 0 h 10"/>
                <a:gd name="T66" fmla="*/ 13 w 29"/>
                <a:gd name="T67" fmla="*/ 0 h 10"/>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9"/>
                <a:gd name="T103" fmla="*/ 0 h 10"/>
                <a:gd name="T104" fmla="*/ 29 w 29"/>
                <a:gd name="T105" fmla="*/ 10 h 10"/>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9" h="10">
                  <a:moveTo>
                    <a:pt x="14" y="0"/>
                  </a:moveTo>
                  <a:lnTo>
                    <a:pt x="16" y="0"/>
                  </a:lnTo>
                  <a:lnTo>
                    <a:pt x="17" y="0"/>
                  </a:lnTo>
                  <a:lnTo>
                    <a:pt x="19" y="0"/>
                  </a:lnTo>
                  <a:lnTo>
                    <a:pt x="20" y="1"/>
                  </a:lnTo>
                  <a:lnTo>
                    <a:pt x="21" y="1"/>
                  </a:lnTo>
                  <a:lnTo>
                    <a:pt x="23" y="2"/>
                  </a:lnTo>
                  <a:lnTo>
                    <a:pt x="24" y="2"/>
                  </a:lnTo>
                  <a:lnTo>
                    <a:pt x="25" y="3"/>
                  </a:lnTo>
                  <a:lnTo>
                    <a:pt x="26" y="3"/>
                  </a:lnTo>
                  <a:lnTo>
                    <a:pt x="27" y="4"/>
                  </a:lnTo>
                  <a:lnTo>
                    <a:pt x="27" y="5"/>
                  </a:lnTo>
                  <a:lnTo>
                    <a:pt x="28" y="6"/>
                  </a:lnTo>
                  <a:lnTo>
                    <a:pt x="29" y="7"/>
                  </a:lnTo>
                  <a:lnTo>
                    <a:pt x="29" y="8"/>
                  </a:lnTo>
                  <a:lnTo>
                    <a:pt x="29" y="9"/>
                  </a:lnTo>
                  <a:lnTo>
                    <a:pt x="28" y="10"/>
                  </a:lnTo>
                  <a:lnTo>
                    <a:pt x="27" y="9"/>
                  </a:lnTo>
                  <a:lnTo>
                    <a:pt x="27" y="8"/>
                  </a:lnTo>
                  <a:lnTo>
                    <a:pt x="27" y="7"/>
                  </a:lnTo>
                  <a:lnTo>
                    <a:pt x="26" y="6"/>
                  </a:lnTo>
                  <a:lnTo>
                    <a:pt x="25" y="5"/>
                  </a:lnTo>
                  <a:lnTo>
                    <a:pt x="24" y="4"/>
                  </a:lnTo>
                  <a:lnTo>
                    <a:pt x="23" y="3"/>
                  </a:lnTo>
                  <a:lnTo>
                    <a:pt x="22" y="3"/>
                  </a:lnTo>
                  <a:lnTo>
                    <a:pt x="20" y="2"/>
                  </a:lnTo>
                  <a:lnTo>
                    <a:pt x="19" y="2"/>
                  </a:lnTo>
                  <a:lnTo>
                    <a:pt x="18" y="2"/>
                  </a:lnTo>
                  <a:lnTo>
                    <a:pt x="17" y="1"/>
                  </a:lnTo>
                  <a:lnTo>
                    <a:pt x="16" y="1"/>
                  </a:lnTo>
                  <a:lnTo>
                    <a:pt x="14" y="1"/>
                  </a:lnTo>
                  <a:lnTo>
                    <a:pt x="13" y="1"/>
                  </a:lnTo>
                  <a:lnTo>
                    <a:pt x="12" y="1"/>
                  </a:lnTo>
                  <a:lnTo>
                    <a:pt x="11" y="2"/>
                  </a:lnTo>
                  <a:lnTo>
                    <a:pt x="9" y="2"/>
                  </a:lnTo>
                  <a:lnTo>
                    <a:pt x="8" y="2"/>
                  </a:lnTo>
                  <a:lnTo>
                    <a:pt x="7" y="3"/>
                  </a:lnTo>
                  <a:lnTo>
                    <a:pt x="6" y="3"/>
                  </a:lnTo>
                  <a:lnTo>
                    <a:pt x="5" y="4"/>
                  </a:lnTo>
                  <a:lnTo>
                    <a:pt x="4" y="4"/>
                  </a:lnTo>
                  <a:lnTo>
                    <a:pt x="4" y="5"/>
                  </a:lnTo>
                  <a:lnTo>
                    <a:pt x="3" y="6"/>
                  </a:lnTo>
                  <a:lnTo>
                    <a:pt x="2" y="6"/>
                  </a:lnTo>
                  <a:lnTo>
                    <a:pt x="2" y="7"/>
                  </a:lnTo>
                  <a:lnTo>
                    <a:pt x="2" y="8"/>
                  </a:lnTo>
                  <a:lnTo>
                    <a:pt x="1" y="9"/>
                  </a:lnTo>
                  <a:lnTo>
                    <a:pt x="1" y="10"/>
                  </a:lnTo>
                  <a:lnTo>
                    <a:pt x="0" y="10"/>
                  </a:lnTo>
                  <a:lnTo>
                    <a:pt x="0" y="9"/>
                  </a:lnTo>
                  <a:lnTo>
                    <a:pt x="0" y="8"/>
                  </a:lnTo>
                  <a:lnTo>
                    <a:pt x="0" y="7"/>
                  </a:lnTo>
                  <a:lnTo>
                    <a:pt x="1" y="6"/>
                  </a:lnTo>
                  <a:lnTo>
                    <a:pt x="1" y="5"/>
                  </a:lnTo>
                  <a:lnTo>
                    <a:pt x="2" y="4"/>
                  </a:lnTo>
                  <a:lnTo>
                    <a:pt x="3" y="3"/>
                  </a:lnTo>
                  <a:lnTo>
                    <a:pt x="4" y="3"/>
                  </a:lnTo>
                  <a:lnTo>
                    <a:pt x="5" y="2"/>
                  </a:lnTo>
                  <a:lnTo>
                    <a:pt x="6" y="2"/>
                  </a:lnTo>
                  <a:lnTo>
                    <a:pt x="8" y="1"/>
                  </a:lnTo>
                  <a:lnTo>
                    <a:pt x="9" y="1"/>
                  </a:lnTo>
                  <a:lnTo>
                    <a:pt x="10" y="0"/>
                  </a:lnTo>
                  <a:lnTo>
                    <a:pt x="11" y="0"/>
                  </a:lnTo>
                  <a:lnTo>
                    <a:pt x="13" y="0"/>
                  </a:lnTo>
                  <a:lnTo>
                    <a:pt x="14" y="0"/>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4" name="Freeform 17"/>
            <xdr:cNvSpPr>
              <a:spLocks/>
            </xdr:cNvSpPr>
          </xdr:nvSpPr>
          <xdr:spPr bwMode="auto">
            <a:xfrm>
              <a:off x="63" y="53"/>
              <a:ext cx="29" cy="10"/>
            </a:xfrm>
            <a:custGeom>
              <a:avLst/>
              <a:gdLst>
                <a:gd name="T0" fmla="*/ 16 w 29"/>
                <a:gd name="T1" fmla="*/ 0 h 10"/>
                <a:gd name="T2" fmla="*/ 19 w 29"/>
                <a:gd name="T3" fmla="*/ 0 h 10"/>
                <a:gd name="T4" fmla="*/ 21 w 29"/>
                <a:gd name="T5" fmla="*/ 1 h 10"/>
                <a:gd name="T6" fmla="*/ 24 w 29"/>
                <a:gd name="T7" fmla="*/ 2 h 10"/>
                <a:gd name="T8" fmla="*/ 26 w 29"/>
                <a:gd name="T9" fmla="*/ 3 h 10"/>
                <a:gd name="T10" fmla="*/ 27 w 29"/>
                <a:gd name="T11" fmla="*/ 5 h 10"/>
                <a:gd name="T12" fmla="*/ 29 w 29"/>
                <a:gd name="T13" fmla="*/ 7 h 10"/>
                <a:gd name="T14" fmla="*/ 29 w 29"/>
                <a:gd name="T15" fmla="*/ 8 h 10"/>
                <a:gd name="T16" fmla="*/ 29 w 29"/>
                <a:gd name="T17" fmla="*/ 9 h 10"/>
                <a:gd name="T18" fmla="*/ 27 w 29"/>
                <a:gd name="T19" fmla="*/ 9 h 10"/>
                <a:gd name="T20" fmla="*/ 27 w 29"/>
                <a:gd name="T21" fmla="*/ 7 h 10"/>
                <a:gd name="T22" fmla="*/ 26 w 29"/>
                <a:gd name="T23" fmla="*/ 6 h 10"/>
                <a:gd name="T24" fmla="*/ 24 w 29"/>
                <a:gd name="T25" fmla="*/ 4 h 10"/>
                <a:gd name="T26" fmla="*/ 23 w 29"/>
                <a:gd name="T27" fmla="*/ 3 h 10"/>
                <a:gd name="T28" fmla="*/ 20 w 29"/>
                <a:gd name="T29" fmla="*/ 2 h 10"/>
                <a:gd name="T30" fmla="*/ 18 w 29"/>
                <a:gd name="T31" fmla="*/ 2 h 10"/>
                <a:gd name="T32" fmla="*/ 16 w 29"/>
                <a:gd name="T33" fmla="*/ 1 h 10"/>
                <a:gd name="T34" fmla="*/ 13 w 29"/>
                <a:gd name="T35" fmla="*/ 1 h 10"/>
                <a:gd name="T36" fmla="*/ 11 w 29"/>
                <a:gd name="T37" fmla="*/ 2 h 10"/>
                <a:gd name="T38" fmla="*/ 8 w 29"/>
                <a:gd name="T39" fmla="*/ 2 h 10"/>
                <a:gd name="T40" fmla="*/ 6 w 29"/>
                <a:gd name="T41" fmla="*/ 3 h 10"/>
                <a:gd name="T42" fmla="*/ 4 w 29"/>
                <a:gd name="T43" fmla="*/ 4 h 10"/>
                <a:gd name="T44" fmla="*/ 3 w 29"/>
                <a:gd name="T45" fmla="*/ 6 h 10"/>
                <a:gd name="T46" fmla="*/ 2 w 29"/>
                <a:gd name="T47" fmla="*/ 7 h 10"/>
                <a:gd name="T48" fmla="*/ 1 w 29"/>
                <a:gd name="T49" fmla="*/ 9 h 10"/>
                <a:gd name="T50" fmla="*/ 0 w 29"/>
                <a:gd name="T51" fmla="*/ 10 h 10"/>
                <a:gd name="T52" fmla="*/ 0 w 29"/>
                <a:gd name="T53" fmla="*/ 8 h 10"/>
                <a:gd name="T54" fmla="*/ 0 w 29"/>
                <a:gd name="T55" fmla="*/ 7 h 10"/>
                <a:gd name="T56" fmla="*/ 1 w 29"/>
                <a:gd name="T57" fmla="*/ 5 h 10"/>
                <a:gd name="T58" fmla="*/ 3 w 29"/>
                <a:gd name="T59" fmla="*/ 3 h 10"/>
                <a:gd name="T60" fmla="*/ 5 w 29"/>
                <a:gd name="T61" fmla="*/ 2 h 10"/>
                <a:gd name="T62" fmla="*/ 8 w 29"/>
                <a:gd name="T63" fmla="*/ 1 h 10"/>
                <a:gd name="T64" fmla="*/ 10 w 29"/>
                <a:gd name="T65" fmla="*/ 0 h 10"/>
                <a:gd name="T66" fmla="*/ 13 w 29"/>
                <a:gd name="T67" fmla="*/ 0 h 10"/>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9"/>
                <a:gd name="T103" fmla="*/ 0 h 10"/>
                <a:gd name="T104" fmla="*/ 29 w 29"/>
                <a:gd name="T105" fmla="*/ 10 h 10"/>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9" h="10">
                  <a:moveTo>
                    <a:pt x="14" y="0"/>
                  </a:moveTo>
                  <a:lnTo>
                    <a:pt x="16" y="0"/>
                  </a:lnTo>
                  <a:lnTo>
                    <a:pt x="17" y="0"/>
                  </a:lnTo>
                  <a:lnTo>
                    <a:pt x="19" y="0"/>
                  </a:lnTo>
                  <a:lnTo>
                    <a:pt x="20" y="1"/>
                  </a:lnTo>
                  <a:lnTo>
                    <a:pt x="21" y="1"/>
                  </a:lnTo>
                  <a:lnTo>
                    <a:pt x="23" y="2"/>
                  </a:lnTo>
                  <a:lnTo>
                    <a:pt x="24" y="2"/>
                  </a:lnTo>
                  <a:lnTo>
                    <a:pt x="25" y="3"/>
                  </a:lnTo>
                  <a:lnTo>
                    <a:pt x="26" y="3"/>
                  </a:lnTo>
                  <a:lnTo>
                    <a:pt x="27" y="4"/>
                  </a:lnTo>
                  <a:lnTo>
                    <a:pt x="27" y="5"/>
                  </a:lnTo>
                  <a:lnTo>
                    <a:pt x="28" y="6"/>
                  </a:lnTo>
                  <a:lnTo>
                    <a:pt x="29" y="7"/>
                  </a:lnTo>
                  <a:lnTo>
                    <a:pt x="29" y="8"/>
                  </a:lnTo>
                  <a:lnTo>
                    <a:pt x="29" y="9"/>
                  </a:lnTo>
                  <a:lnTo>
                    <a:pt x="28" y="10"/>
                  </a:lnTo>
                  <a:lnTo>
                    <a:pt x="27" y="9"/>
                  </a:lnTo>
                  <a:lnTo>
                    <a:pt x="27" y="8"/>
                  </a:lnTo>
                  <a:lnTo>
                    <a:pt x="27" y="7"/>
                  </a:lnTo>
                  <a:lnTo>
                    <a:pt x="26" y="6"/>
                  </a:lnTo>
                  <a:lnTo>
                    <a:pt x="25" y="5"/>
                  </a:lnTo>
                  <a:lnTo>
                    <a:pt x="24" y="4"/>
                  </a:lnTo>
                  <a:lnTo>
                    <a:pt x="23" y="3"/>
                  </a:lnTo>
                  <a:lnTo>
                    <a:pt x="22" y="3"/>
                  </a:lnTo>
                  <a:lnTo>
                    <a:pt x="20" y="2"/>
                  </a:lnTo>
                  <a:lnTo>
                    <a:pt x="19" y="2"/>
                  </a:lnTo>
                  <a:lnTo>
                    <a:pt x="18" y="2"/>
                  </a:lnTo>
                  <a:lnTo>
                    <a:pt x="17" y="1"/>
                  </a:lnTo>
                  <a:lnTo>
                    <a:pt x="16" y="1"/>
                  </a:lnTo>
                  <a:lnTo>
                    <a:pt x="14" y="1"/>
                  </a:lnTo>
                  <a:lnTo>
                    <a:pt x="13" y="1"/>
                  </a:lnTo>
                  <a:lnTo>
                    <a:pt x="12" y="1"/>
                  </a:lnTo>
                  <a:lnTo>
                    <a:pt x="11" y="2"/>
                  </a:lnTo>
                  <a:lnTo>
                    <a:pt x="9" y="2"/>
                  </a:lnTo>
                  <a:lnTo>
                    <a:pt x="8" y="2"/>
                  </a:lnTo>
                  <a:lnTo>
                    <a:pt x="7" y="3"/>
                  </a:lnTo>
                  <a:lnTo>
                    <a:pt x="6" y="3"/>
                  </a:lnTo>
                  <a:lnTo>
                    <a:pt x="5" y="4"/>
                  </a:lnTo>
                  <a:lnTo>
                    <a:pt x="4" y="4"/>
                  </a:lnTo>
                  <a:lnTo>
                    <a:pt x="4" y="5"/>
                  </a:lnTo>
                  <a:lnTo>
                    <a:pt x="3" y="6"/>
                  </a:lnTo>
                  <a:lnTo>
                    <a:pt x="2" y="6"/>
                  </a:lnTo>
                  <a:lnTo>
                    <a:pt x="2" y="7"/>
                  </a:lnTo>
                  <a:lnTo>
                    <a:pt x="2" y="8"/>
                  </a:lnTo>
                  <a:lnTo>
                    <a:pt x="1" y="9"/>
                  </a:lnTo>
                  <a:lnTo>
                    <a:pt x="1" y="10"/>
                  </a:lnTo>
                  <a:lnTo>
                    <a:pt x="0" y="10"/>
                  </a:lnTo>
                  <a:lnTo>
                    <a:pt x="0" y="9"/>
                  </a:lnTo>
                  <a:lnTo>
                    <a:pt x="0" y="8"/>
                  </a:lnTo>
                  <a:lnTo>
                    <a:pt x="0" y="7"/>
                  </a:lnTo>
                  <a:lnTo>
                    <a:pt x="1" y="6"/>
                  </a:lnTo>
                  <a:lnTo>
                    <a:pt x="1" y="5"/>
                  </a:lnTo>
                  <a:lnTo>
                    <a:pt x="2" y="4"/>
                  </a:lnTo>
                  <a:lnTo>
                    <a:pt x="3" y="3"/>
                  </a:lnTo>
                  <a:lnTo>
                    <a:pt x="4" y="3"/>
                  </a:lnTo>
                  <a:lnTo>
                    <a:pt x="5" y="2"/>
                  </a:lnTo>
                  <a:lnTo>
                    <a:pt x="6" y="2"/>
                  </a:lnTo>
                  <a:lnTo>
                    <a:pt x="8" y="1"/>
                  </a:lnTo>
                  <a:lnTo>
                    <a:pt x="9" y="1"/>
                  </a:lnTo>
                  <a:lnTo>
                    <a:pt x="10" y="0"/>
                  </a:lnTo>
                  <a:lnTo>
                    <a:pt x="11" y="0"/>
                  </a:lnTo>
                  <a:lnTo>
                    <a:pt x="13" y="0"/>
                  </a:lnTo>
                  <a:lnTo>
                    <a:pt x="14" y="0"/>
                  </a:lnTo>
                </a:path>
              </a:pathLst>
            </a:custGeom>
            <a:noFill/>
            <a:ln w="9525">
              <a:solidFill>
                <a:srgbClr val="1F1A17"/>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5" name="Freeform 18"/>
            <xdr:cNvSpPr>
              <a:spLocks/>
            </xdr:cNvSpPr>
          </xdr:nvSpPr>
          <xdr:spPr bwMode="auto">
            <a:xfrm>
              <a:off x="54" y="48"/>
              <a:ext cx="47" cy="14"/>
            </a:xfrm>
            <a:custGeom>
              <a:avLst/>
              <a:gdLst>
                <a:gd name="T0" fmla="*/ 29 w 47"/>
                <a:gd name="T1" fmla="*/ 2 h 14"/>
                <a:gd name="T2" fmla="*/ 33 w 47"/>
                <a:gd name="T3" fmla="*/ 3 h 14"/>
                <a:gd name="T4" fmla="*/ 36 w 47"/>
                <a:gd name="T5" fmla="*/ 2 h 14"/>
                <a:gd name="T6" fmla="*/ 39 w 47"/>
                <a:gd name="T7" fmla="*/ 6 h 14"/>
                <a:gd name="T8" fmla="*/ 42 w 47"/>
                <a:gd name="T9" fmla="*/ 8 h 14"/>
                <a:gd name="T10" fmla="*/ 43 w 47"/>
                <a:gd name="T11" fmla="*/ 11 h 14"/>
                <a:gd name="T12" fmla="*/ 47 w 47"/>
                <a:gd name="T13" fmla="*/ 13 h 14"/>
                <a:gd name="T14" fmla="*/ 43 w 47"/>
                <a:gd name="T15" fmla="*/ 14 h 14"/>
                <a:gd name="T16" fmla="*/ 40 w 47"/>
                <a:gd name="T17" fmla="*/ 14 h 14"/>
                <a:gd name="T18" fmla="*/ 39 w 47"/>
                <a:gd name="T19" fmla="*/ 12 h 14"/>
                <a:gd name="T20" fmla="*/ 38 w 47"/>
                <a:gd name="T21" fmla="*/ 10 h 14"/>
                <a:gd name="T22" fmla="*/ 36 w 47"/>
                <a:gd name="T23" fmla="*/ 9 h 14"/>
                <a:gd name="T24" fmla="*/ 34 w 47"/>
                <a:gd name="T25" fmla="*/ 7 h 14"/>
                <a:gd name="T26" fmla="*/ 32 w 47"/>
                <a:gd name="T27" fmla="*/ 6 h 14"/>
                <a:gd name="T28" fmla="*/ 29 w 47"/>
                <a:gd name="T29" fmla="*/ 5 h 14"/>
                <a:gd name="T30" fmla="*/ 26 w 47"/>
                <a:gd name="T31" fmla="*/ 5 h 14"/>
                <a:gd name="T32" fmla="*/ 23 w 47"/>
                <a:gd name="T33" fmla="*/ 4 h 14"/>
                <a:gd name="T34" fmla="*/ 20 w 47"/>
                <a:gd name="T35" fmla="*/ 5 h 14"/>
                <a:gd name="T36" fmla="*/ 17 w 47"/>
                <a:gd name="T37" fmla="*/ 5 h 14"/>
                <a:gd name="T38" fmla="*/ 15 w 47"/>
                <a:gd name="T39" fmla="*/ 6 h 14"/>
                <a:gd name="T40" fmla="*/ 12 w 47"/>
                <a:gd name="T41" fmla="*/ 7 h 14"/>
                <a:gd name="T42" fmla="*/ 10 w 47"/>
                <a:gd name="T43" fmla="*/ 9 h 14"/>
                <a:gd name="T44" fmla="*/ 9 w 47"/>
                <a:gd name="T45" fmla="*/ 10 h 14"/>
                <a:gd name="T46" fmla="*/ 8 w 47"/>
                <a:gd name="T47" fmla="*/ 12 h 14"/>
                <a:gd name="T48" fmla="*/ 7 w 47"/>
                <a:gd name="T49" fmla="*/ 14 h 14"/>
                <a:gd name="T50" fmla="*/ 3 w 47"/>
                <a:gd name="T51" fmla="*/ 14 h 14"/>
                <a:gd name="T52" fmla="*/ 0 w 47"/>
                <a:gd name="T53" fmla="*/ 13 h 14"/>
                <a:gd name="T54" fmla="*/ 3 w 47"/>
                <a:gd name="T55" fmla="*/ 11 h 14"/>
                <a:gd name="T56" fmla="*/ 5 w 47"/>
                <a:gd name="T57" fmla="*/ 8 h 14"/>
                <a:gd name="T58" fmla="*/ 8 w 47"/>
                <a:gd name="T59" fmla="*/ 6 h 14"/>
                <a:gd name="T60" fmla="*/ 11 w 47"/>
                <a:gd name="T61" fmla="*/ 2 h 14"/>
                <a:gd name="T62" fmla="*/ 14 w 47"/>
                <a:gd name="T63" fmla="*/ 3 h 14"/>
                <a:gd name="T64" fmla="*/ 18 w 47"/>
                <a:gd name="T65" fmla="*/ 2 h 14"/>
                <a:gd name="T66" fmla="*/ 20 w 47"/>
                <a:gd name="T67" fmla="*/ 0 h 14"/>
                <a:gd name="T68" fmla="*/ 26 w 47"/>
                <a:gd name="T69" fmla="*/ 1 h 1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47"/>
                <a:gd name="T106" fmla="*/ 0 h 14"/>
                <a:gd name="T107" fmla="*/ 47 w 47"/>
                <a:gd name="T108" fmla="*/ 14 h 14"/>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47" h="14">
                  <a:moveTo>
                    <a:pt x="26" y="1"/>
                  </a:moveTo>
                  <a:lnTo>
                    <a:pt x="29" y="2"/>
                  </a:lnTo>
                  <a:lnTo>
                    <a:pt x="31" y="2"/>
                  </a:lnTo>
                  <a:lnTo>
                    <a:pt x="33" y="3"/>
                  </a:lnTo>
                  <a:lnTo>
                    <a:pt x="34" y="3"/>
                  </a:lnTo>
                  <a:lnTo>
                    <a:pt x="36" y="2"/>
                  </a:lnTo>
                  <a:lnTo>
                    <a:pt x="41" y="5"/>
                  </a:lnTo>
                  <a:lnTo>
                    <a:pt x="39" y="6"/>
                  </a:lnTo>
                  <a:lnTo>
                    <a:pt x="40" y="7"/>
                  </a:lnTo>
                  <a:lnTo>
                    <a:pt x="42" y="8"/>
                  </a:lnTo>
                  <a:lnTo>
                    <a:pt x="43" y="9"/>
                  </a:lnTo>
                  <a:lnTo>
                    <a:pt x="43" y="11"/>
                  </a:lnTo>
                  <a:lnTo>
                    <a:pt x="46" y="10"/>
                  </a:lnTo>
                  <a:lnTo>
                    <a:pt x="47" y="13"/>
                  </a:lnTo>
                  <a:lnTo>
                    <a:pt x="45" y="13"/>
                  </a:lnTo>
                  <a:lnTo>
                    <a:pt x="43" y="14"/>
                  </a:lnTo>
                  <a:lnTo>
                    <a:pt x="41" y="14"/>
                  </a:lnTo>
                  <a:lnTo>
                    <a:pt x="40" y="14"/>
                  </a:lnTo>
                  <a:lnTo>
                    <a:pt x="39" y="13"/>
                  </a:lnTo>
                  <a:lnTo>
                    <a:pt x="39" y="12"/>
                  </a:lnTo>
                  <a:lnTo>
                    <a:pt x="39" y="11"/>
                  </a:lnTo>
                  <a:lnTo>
                    <a:pt x="38" y="10"/>
                  </a:lnTo>
                  <a:lnTo>
                    <a:pt x="37" y="10"/>
                  </a:lnTo>
                  <a:lnTo>
                    <a:pt x="36" y="9"/>
                  </a:lnTo>
                  <a:lnTo>
                    <a:pt x="36" y="8"/>
                  </a:lnTo>
                  <a:lnTo>
                    <a:pt x="34" y="7"/>
                  </a:lnTo>
                  <a:lnTo>
                    <a:pt x="33" y="7"/>
                  </a:lnTo>
                  <a:lnTo>
                    <a:pt x="32" y="6"/>
                  </a:lnTo>
                  <a:lnTo>
                    <a:pt x="31" y="6"/>
                  </a:lnTo>
                  <a:lnTo>
                    <a:pt x="29" y="5"/>
                  </a:lnTo>
                  <a:lnTo>
                    <a:pt x="28" y="5"/>
                  </a:lnTo>
                  <a:lnTo>
                    <a:pt x="26" y="5"/>
                  </a:lnTo>
                  <a:lnTo>
                    <a:pt x="25" y="4"/>
                  </a:lnTo>
                  <a:lnTo>
                    <a:pt x="23" y="4"/>
                  </a:lnTo>
                  <a:lnTo>
                    <a:pt x="22" y="4"/>
                  </a:lnTo>
                  <a:lnTo>
                    <a:pt x="20" y="5"/>
                  </a:lnTo>
                  <a:lnTo>
                    <a:pt x="19" y="5"/>
                  </a:lnTo>
                  <a:lnTo>
                    <a:pt x="17" y="5"/>
                  </a:lnTo>
                  <a:lnTo>
                    <a:pt x="16" y="6"/>
                  </a:lnTo>
                  <a:lnTo>
                    <a:pt x="15" y="6"/>
                  </a:lnTo>
                  <a:lnTo>
                    <a:pt x="13" y="7"/>
                  </a:lnTo>
                  <a:lnTo>
                    <a:pt x="12" y="7"/>
                  </a:lnTo>
                  <a:lnTo>
                    <a:pt x="11" y="8"/>
                  </a:lnTo>
                  <a:lnTo>
                    <a:pt x="10" y="9"/>
                  </a:lnTo>
                  <a:lnTo>
                    <a:pt x="9" y="10"/>
                  </a:lnTo>
                  <a:lnTo>
                    <a:pt x="8" y="11"/>
                  </a:lnTo>
                  <a:lnTo>
                    <a:pt x="8" y="12"/>
                  </a:lnTo>
                  <a:lnTo>
                    <a:pt x="7" y="13"/>
                  </a:lnTo>
                  <a:lnTo>
                    <a:pt x="7" y="14"/>
                  </a:lnTo>
                  <a:lnTo>
                    <a:pt x="5" y="14"/>
                  </a:lnTo>
                  <a:lnTo>
                    <a:pt x="3" y="14"/>
                  </a:lnTo>
                  <a:lnTo>
                    <a:pt x="2" y="14"/>
                  </a:lnTo>
                  <a:lnTo>
                    <a:pt x="0" y="13"/>
                  </a:lnTo>
                  <a:lnTo>
                    <a:pt x="1" y="10"/>
                  </a:lnTo>
                  <a:lnTo>
                    <a:pt x="3" y="11"/>
                  </a:lnTo>
                  <a:lnTo>
                    <a:pt x="4" y="9"/>
                  </a:lnTo>
                  <a:lnTo>
                    <a:pt x="5" y="8"/>
                  </a:lnTo>
                  <a:lnTo>
                    <a:pt x="6" y="7"/>
                  </a:lnTo>
                  <a:lnTo>
                    <a:pt x="8" y="6"/>
                  </a:lnTo>
                  <a:lnTo>
                    <a:pt x="6" y="5"/>
                  </a:lnTo>
                  <a:lnTo>
                    <a:pt x="11" y="2"/>
                  </a:lnTo>
                  <a:lnTo>
                    <a:pt x="12" y="3"/>
                  </a:lnTo>
                  <a:lnTo>
                    <a:pt x="14" y="3"/>
                  </a:lnTo>
                  <a:lnTo>
                    <a:pt x="16" y="2"/>
                  </a:lnTo>
                  <a:lnTo>
                    <a:pt x="18" y="2"/>
                  </a:lnTo>
                  <a:lnTo>
                    <a:pt x="20" y="1"/>
                  </a:lnTo>
                  <a:lnTo>
                    <a:pt x="20" y="0"/>
                  </a:lnTo>
                  <a:lnTo>
                    <a:pt x="26" y="0"/>
                  </a:lnTo>
                  <a:lnTo>
                    <a:pt x="26" y="1"/>
                  </a:lnTo>
                  <a:close/>
                </a:path>
              </a:pathLst>
            </a:custGeom>
            <a:solidFill>
              <a:srgbClr val="1F1A17"/>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6" name="Freeform 19"/>
            <xdr:cNvSpPr>
              <a:spLocks noEditPoints="1"/>
            </xdr:cNvSpPr>
          </xdr:nvSpPr>
          <xdr:spPr bwMode="auto">
            <a:xfrm>
              <a:off x="50" y="32"/>
              <a:ext cx="55" cy="12"/>
            </a:xfrm>
            <a:custGeom>
              <a:avLst/>
              <a:gdLst>
                <a:gd name="T0" fmla="*/ 3 w 55"/>
                <a:gd name="T1" fmla="*/ 4 h 12"/>
                <a:gd name="T2" fmla="*/ 6 w 55"/>
                <a:gd name="T3" fmla="*/ 6 h 12"/>
                <a:gd name="T4" fmla="*/ 6 w 55"/>
                <a:gd name="T5" fmla="*/ 9 h 12"/>
                <a:gd name="T6" fmla="*/ 4 w 55"/>
                <a:gd name="T7" fmla="*/ 9 h 12"/>
                <a:gd name="T8" fmla="*/ 2 w 55"/>
                <a:gd name="T9" fmla="*/ 9 h 12"/>
                <a:gd name="T10" fmla="*/ 3 w 55"/>
                <a:gd name="T11" fmla="*/ 10 h 12"/>
                <a:gd name="T12" fmla="*/ 1 w 55"/>
                <a:gd name="T13" fmla="*/ 10 h 12"/>
                <a:gd name="T14" fmla="*/ 1 w 55"/>
                <a:gd name="T15" fmla="*/ 5 h 12"/>
                <a:gd name="T16" fmla="*/ 3 w 55"/>
                <a:gd name="T17" fmla="*/ 5 h 12"/>
                <a:gd name="T18" fmla="*/ 2 w 55"/>
                <a:gd name="T19" fmla="*/ 6 h 12"/>
                <a:gd name="T20" fmla="*/ 7 w 55"/>
                <a:gd name="T21" fmla="*/ 7 h 12"/>
                <a:gd name="T22" fmla="*/ 10 w 55"/>
                <a:gd name="T23" fmla="*/ 2 h 12"/>
                <a:gd name="T24" fmla="*/ 12 w 55"/>
                <a:gd name="T25" fmla="*/ 6 h 12"/>
                <a:gd name="T26" fmla="*/ 10 w 55"/>
                <a:gd name="T27" fmla="*/ 7 h 12"/>
                <a:gd name="T28" fmla="*/ 10 w 55"/>
                <a:gd name="T29" fmla="*/ 3 h 12"/>
                <a:gd name="T30" fmla="*/ 9 w 55"/>
                <a:gd name="T31" fmla="*/ 7 h 12"/>
                <a:gd name="T32" fmla="*/ 18 w 55"/>
                <a:gd name="T33" fmla="*/ 6 h 12"/>
                <a:gd name="T34" fmla="*/ 16 w 55"/>
                <a:gd name="T35" fmla="*/ 7 h 12"/>
                <a:gd name="T36" fmla="*/ 17 w 55"/>
                <a:gd name="T37" fmla="*/ 5 h 12"/>
                <a:gd name="T38" fmla="*/ 15 w 55"/>
                <a:gd name="T39" fmla="*/ 7 h 12"/>
                <a:gd name="T40" fmla="*/ 13 w 55"/>
                <a:gd name="T41" fmla="*/ 7 h 12"/>
                <a:gd name="T42" fmla="*/ 15 w 55"/>
                <a:gd name="T43" fmla="*/ 5 h 12"/>
                <a:gd name="T44" fmla="*/ 16 w 55"/>
                <a:gd name="T45" fmla="*/ 1 h 12"/>
                <a:gd name="T46" fmla="*/ 16 w 55"/>
                <a:gd name="T47" fmla="*/ 0 h 12"/>
                <a:gd name="T48" fmla="*/ 23 w 55"/>
                <a:gd name="T49" fmla="*/ 3 h 12"/>
                <a:gd name="T50" fmla="*/ 23 w 55"/>
                <a:gd name="T51" fmla="*/ 1 h 12"/>
                <a:gd name="T52" fmla="*/ 25 w 55"/>
                <a:gd name="T53" fmla="*/ 5 h 12"/>
                <a:gd name="T54" fmla="*/ 21 w 55"/>
                <a:gd name="T55" fmla="*/ 4 h 12"/>
                <a:gd name="T56" fmla="*/ 22 w 55"/>
                <a:gd name="T57" fmla="*/ 6 h 12"/>
                <a:gd name="T58" fmla="*/ 20 w 55"/>
                <a:gd name="T59" fmla="*/ 6 h 12"/>
                <a:gd name="T60" fmla="*/ 20 w 55"/>
                <a:gd name="T61" fmla="*/ 2 h 12"/>
                <a:gd name="T62" fmla="*/ 22 w 55"/>
                <a:gd name="T63" fmla="*/ 1 h 12"/>
                <a:gd name="T64" fmla="*/ 32 w 55"/>
                <a:gd name="T65" fmla="*/ 5 h 12"/>
                <a:gd name="T66" fmla="*/ 30 w 55"/>
                <a:gd name="T67" fmla="*/ 6 h 12"/>
                <a:gd name="T68" fmla="*/ 26 w 55"/>
                <a:gd name="T69" fmla="*/ 5 h 12"/>
                <a:gd name="T70" fmla="*/ 28 w 55"/>
                <a:gd name="T71" fmla="*/ 1 h 12"/>
                <a:gd name="T72" fmla="*/ 31 w 55"/>
                <a:gd name="T73" fmla="*/ 2 h 12"/>
                <a:gd name="T74" fmla="*/ 28 w 55"/>
                <a:gd name="T75" fmla="*/ 2 h 12"/>
                <a:gd name="T76" fmla="*/ 29 w 55"/>
                <a:gd name="T77" fmla="*/ 6 h 12"/>
                <a:gd name="T78" fmla="*/ 40 w 55"/>
                <a:gd name="T79" fmla="*/ 3 h 12"/>
                <a:gd name="T80" fmla="*/ 42 w 55"/>
                <a:gd name="T81" fmla="*/ 8 h 12"/>
                <a:gd name="T82" fmla="*/ 39 w 55"/>
                <a:gd name="T83" fmla="*/ 7 h 12"/>
                <a:gd name="T84" fmla="*/ 37 w 55"/>
                <a:gd name="T85" fmla="*/ 6 h 12"/>
                <a:gd name="T86" fmla="*/ 38 w 55"/>
                <a:gd name="T87" fmla="*/ 7 h 12"/>
                <a:gd name="T88" fmla="*/ 37 w 55"/>
                <a:gd name="T89" fmla="*/ 4 h 12"/>
                <a:gd name="T90" fmla="*/ 38 w 55"/>
                <a:gd name="T91" fmla="*/ 3 h 12"/>
                <a:gd name="T92" fmla="*/ 46 w 55"/>
                <a:gd name="T93" fmla="*/ 4 h 12"/>
                <a:gd name="T94" fmla="*/ 48 w 55"/>
                <a:gd name="T95" fmla="*/ 4 h 12"/>
                <a:gd name="T96" fmla="*/ 46 w 55"/>
                <a:gd name="T97" fmla="*/ 9 h 12"/>
                <a:gd name="T98" fmla="*/ 43 w 55"/>
                <a:gd name="T99" fmla="*/ 7 h 12"/>
                <a:gd name="T100" fmla="*/ 43 w 55"/>
                <a:gd name="T101" fmla="*/ 8 h 12"/>
                <a:gd name="T102" fmla="*/ 42 w 55"/>
                <a:gd name="T103" fmla="*/ 7 h 12"/>
                <a:gd name="T104" fmla="*/ 42 w 55"/>
                <a:gd name="T105" fmla="*/ 3 h 12"/>
                <a:gd name="T106" fmla="*/ 52 w 55"/>
                <a:gd name="T107" fmla="*/ 7 h 12"/>
                <a:gd name="T108" fmla="*/ 55 w 55"/>
                <a:gd name="T109" fmla="*/ 4 h 12"/>
                <a:gd name="T110" fmla="*/ 54 w 55"/>
                <a:gd name="T111" fmla="*/ 9 h 12"/>
                <a:gd name="T112" fmla="*/ 55 w 55"/>
                <a:gd name="T113" fmla="*/ 11 h 12"/>
                <a:gd name="T114" fmla="*/ 52 w 55"/>
                <a:gd name="T115" fmla="*/ 8 h 12"/>
                <a:gd name="T116" fmla="*/ 50 w 55"/>
                <a:gd name="T117" fmla="*/ 9 h 12"/>
                <a:gd name="T118" fmla="*/ 48 w 55"/>
                <a:gd name="T119" fmla="*/ 9 h 12"/>
                <a:gd name="T120" fmla="*/ 49 w 55"/>
                <a:gd name="T121" fmla="*/ 7 h 12"/>
                <a:gd name="T122" fmla="*/ 48 w 55"/>
                <a:gd name="T123" fmla="*/ 4 h 12"/>
                <a:gd name="T124" fmla="*/ 50 w 55"/>
                <a:gd name="T125" fmla="*/ 4 h 1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55"/>
                <a:gd name="T190" fmla="*/ 0 h 12"/>
                <a:gd name="T191" fmla="*/ 55 w 55"/>
                <a:gd name="T192" fmla="*/ 12 h 1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55" h="12">
                  <a:moveTo>
                    <a:pt x="2" y="7"/>
                  </a:moveTo>
                  <a:lnTo>
                    <a:pt x="3" y="6"/>
                  </a:lnTo>
                  <a:lnTo>
                    <a:pt x="4" y="6"/>
                  </a:lnTo>
                  <a:lnTo>
                    <a:pt x="4" y="5"/>
                  </a:lnTo>
                  <a:lnTo>
                    <a:pt x="4" y="4"/>
                  </a:lnTo>
                  <a:lnTo>
                    <a:pt x="3" y="4"/>
                  </a:lnTo>
                  <a:lnTo>
                    <a:pt x="5" y="3"/>
                  </a:lnTo>
                  <a:lnTo>
                    <a:pt x="6" y="3"/>
                  </a:lnTo>
                  <a:lnTo>
                    <a:pt x="6" y="4"/>
                  </a:lnTo>
                  <a:lnTo>
                    <a:pt x="6" y="5"/>
                  </a:lnTo>
                  <a:lnTo>
                    <a:pt x="6" y="6"/>
                  </a:lnTo>
                  <a:lnTo>
                    <a:pt x="6" y="7"/>
                  </a:lnTo>
                  <a:lnTo>
                    <a:pt x="6" y="8"/>
                  </a:lnTo>
                  <a:lnTo>
                    <a:pt x="6" y="9"/>
                  </a:lnTo>
                  <a:lnTo>
                    <a:pt x="5" y="10"/>
                  </a:lnTo>
                  <a:lnTo>
                    <a:pt x="3" y="10"/>
                  </a:lnTo>
                  <a:lnTo>
                    <a:pt x="4" y="9"/>
                  </a:lnTo>
                  <a:lnTo>
                    <a:pt x="4" y="8"/>
                  </a:lnTo>
                  <a:lnTo>
                    <a:pt x="4" y="7"/>
                  </a:lnTo>
                  <a:lnTo>
                    <a:pt x="3" y="7"/>
                  </a:lnTo>
                  <a:lnTo>
                    <a:pt x="2" y="8"/>
                  </a:lnTo>
                  <a:lnTo>
                    <a:pt x="2" y="9"/>
                  </a:lnTo>
                  <a:lnTo>
                    <a:pt x="2" y="10"/>
                  </a:lnTo>
                  <a:lnTo>
                    <a:pt x="3" y="10"/>
                  </a:lnTo>
                  <a:lnTo>
                    <a:pt x="1" y="11"/>
                  </a:lnTo>
                  <a:lnTo>
                    <a:pt x="0" y="12"/>
                  </a:lnTo>
                  <a:lnTo>
                    <a:pt x="0" y="11"/>
                  </a:lnTo>
                  <a:lnTo>
                    <a:pt x="0" y="10"/>
                  </a:lnTo>
                  <a:lnTo>
                    <a:pt x="1" y="10"/>
                  </a:lnTo>
                  <a:lnTo>
                    <a:pt x="1" y="9"/>
                  </a:lnTo>
                  <a:lnTo>
                    <a:pt x="1" y="8"/>
                  </a:lnTo>
                  <a:lnTo>
                    <a:pt x="1" y="7"/>
                  </a:lnTo>
                  <a:lnTo>
                    <a:pt x="1" y="6"/>
                  </a:lnTo>
                  <a:lnTo>
                    <a:pt x="1" y="5"/>
                  </a:lnTo>
                  <a:lnTo>
                    <a:pt x="0" y="5"/>
                  </a:lnTo>
                  <a:lnTo>
                    <a:pt x="0" y="4"/>
                  </a:lnTo>
                  <a:lnTo>
                    <a:pt x="1" y="4"/>
                  </a:lnTo>
                  <a:lnTo>
                    <a:pt x="3" y="4"/>
                  </a:lnTo>
                  <a:lnTo>
                    <a:pt x="3" y="5"/>
                  </a:lnTo>
                  <a:lnTo>
                    <a:pt x="2" y="5"/>
                  </a:lnTo>
                  <a:lnTo>
                    <a:pt x="2" y="6"/>
                  </a:lnTo>
                  <a:lnTo>
                    <a:pt x="2" y="7"/>
                  </a:lnTo>
                  <a:close/>
                  <a:moveTo>
                    <a:pt x="10" y="9"/>
                  </a:moveTo>
                  <a:lnTo>
                    <a:pt x="9" y="9"/>
                  </a:lnTo>
                  <a:lnTo>
                    <a:pt x="8" y="9"/>
                  </a:lnTo>
                  <a:lnTo>
                    <a:pt x="8" y="8"/>
                  </a:lnTo>
                  <a:lnTo>
                    <a:pt x="7" y="8"/>
                  </a:lnTo>
                  <a:lnTo>
                    <a:pt x="7" y="7"/>
                  </a:lnTo>
                  <a:lnTo>
                    <a:pt x="7" y="6"/>
                  </a:lnTo>
                  <a:lnTo>
                    <a:pt x="7" y="5"/>
                  </a:lnTo>
                  <a:lnTo>
                    <a:pt x="7" y="4"/>
                  </a:lnTo>
                  <a:lnTo>
                    <a:pt x="8" y="4"/>
                  </a:lnTo>
                  <a:lnTo>
                    <a:pt x="8" y="3"/>
                  </a:lnTo>
                  <a:lnTo>
                    <a:pt x="9" y="3"/>
                  </a:lnTo>
                  <a:lnTo>
                    <a:pt x="10" y="2"/>
                  </a:lnTo>
                  <a:lnTo>
                    <a:pt x="11" y="2"/>
                  </a:lnTo>
                  <a:lnTo>
                    <a:pt x="11" y="3"/>
                  </a:lnTo>
                  <a:lnTo>
                    <a:pt x="12" y="3"/>
                  </a:lnTo>
                  <a:lnTo>
                    <a:pt x="12" y="4"/>
                  </a:lnTo>
                  <a:lnTo>
                    <a:pt x="13" y="5"/>
                  </a:lnTo>
                  <a:lnTo>
                    <a:pt x="12" y="6"/>
                  </a:lnTo>
                  <a:lnTo>
                    <a:pt x="12" y="7"/>
                  </a:lnTo>
                  <a:lnTo>
                    <a:pt x="11" y="8"/>
                  </a:lnTo>
                  <a:lnTo>
                    <a:pt x="10" y="9"/>
                  </a:lnTo>
                  <a:close/>
                  <a:moveTo>
                    <a:pt x="10" y="8"/>
                  </a:moveTo>
                  <a:lnTo>
                    <a:pt x="10" y="8"/>
                  </a:lnTo>
                  <a:lnTo>
                    <a:pt x="10" y="7"/>
                  </a:lnTo>
                  <a:lnTo>
                    <a:pt x="11" y="7"/>
                  </a:lnTo>
                  <a:lnTo>
                    <a:pt x="11" y="6"/>
                  </a:lnTo>
                  <a:lnTo>
                    <a:pt x="11" y="5"/>
                  </a:lnTo>
                  <a:lnTo>
                    <a:pt x="11" y="4"/>
                  </a:lnTo>
                  <a:lnTo>
                    <a:pt x="10" y="3"/>
                  </a:lnTo>
                  <a:lnTo>
                    <a:pt x="9" y="3"/>
                  </a:lnTo>
                  <a:lnTo>
                    <a:pt x="9" y="4"/>
                  </a:lnTo>
                  <a:lnTo>
                    <a:pt x="8" y="5"/>
                  </a:lnTo>
                  <a:lnTo>
                    <a:pt x="8" y="6"/>
                  </a:lnTo>
                  <a:lnTo>
                    <a:pt x="8" y="7"/>
                  </a:lnTo>
                  <a:lnTo>
                    <a:pt x="9" y="7"/>
                  </a:lnTo>
                  <a:lnTo>
                    <a:pt x="9" y="8"/>
                  </a:lnTo>
                  <a:lnTo>
                    <a:pt x="10" y="8"/>
                  </a:lnTo>
                  <a:close/>
                  <a:moveTo>
                    <a:pt x="17" y="2"/>
                  </a:moveTo>
                  <a:lnTo>
                    <a:pt x="17" y="3"/>
                  </a:lnTo>
                  <a:lnTo>
                    <a:pt x="18" y="4"/>
                  </a:lnTo>
                  <a:lnTo>
                    <a:pt x="18" y="5"/>
                  </a:lnTo>
                  <a:lnTo>
                    <a:pt x="18" y="6"/>
                  </a:lnTo>
                  <a:lnTo>
                    <a:pt x="19" y="6"/>
                  </a:lnTo>
                  <a:lnTo>
                    <a:pt x="19" y="7"/>
                  </a:lnTo>
                  <a:lnTo>
                    <a:pt x="18" y="7"/>
                  </a:lnTo>
                  <a:lnTo>
                    <a:pt x="16" y="7"/>
                  </a:lnTo>
                  <a:lnTo>
                    <a:pt x="17" y="7"/>
                  </a:lnTo>
                  <a:lnTo>
                    <a:pt x="17" y="6"/>
                  </a:lnTo>
                  <a:lnTo>
                    <a:pt x="17" y="5"/>
                  </a:lnTo>
                  <a:lnTo>
                    <a:pt x="16" y="6"/>
                  </a:lnTo>
                  <a:lnTo>
                    <a:pt x="15" y="6"/>
                  </a:lnTo>
                  <a:lnTo>
                    <a:pt x="14" y="6"/>
                  </a:lnTo>
                  <a:lnTo>
                    <a:pt x="14" y="7"/>
                  </a:lnTo>
                  <a:lnTo>
                    <a:pt x="15" y="7"/>
                  </a:lnTo>
                  <a:lnTo>
                    <a:pt x="15" y="8"/>
                  </a:lnTo>
                  <a:lnTo>
                    <a:pt x="14" y="8"/>
                  </a:lnTo>
                  <a:lnTo>
                    <a:pt x="13" y="8"/>
                  </a:lnTo>
                  <a:lnTo>
                    <a:pt x="13" y="7"/>
                  </a:lnTo>
                  <a:lnTo>
                    <a:pt x="14" y="6"/>
                  </a:lnTo>
                  <a:lnTo>
                    <a:pt x="14" y="5"/>
                  </a:lnTo>
                  <a:lnTo>
                    <a:pt x="14" y="4"/>
                  </a:lnTo>
                  <a:lnTo>
                    <a:pt x="15" y="3"/>
                  </a:lnTo>
                  <a:lnTo>
                    <a:pt x="15" y="2"/>
                  </a:lnTo>
                  <a:lnTo>
                    <a:pt x="16" y="2"/>
                  </a:lnTo>
                  <a:lnTo>
                    <a:pt x="17" y="2"/>
                  </a:lnTo>
                  <a:close/>
                  <a:moveTo>
                    <a:pt x="15" y="5"/>
                  </a:moveTo>
                  <a:lnTo>
                    <a:pt x="16" y="5"/>
                  </a:lnTo>
                  <a:lnTo>
                    <a:pt x="16" y="4"/>
                  </a:lnTo>
                  <a:lnTo>
                    <a:pt x="16" y="3"/>
                  </a:lnTo>
                  <a:lnTo>
                    <a:pt x="15" y="4"/>
                  </a:lnTo>
                  <a:lnTo>
                    <a:pt x="15" y="5"/>
                  </a:lnTo>
                  <a:close/>
                  <a:moveTo>
                    <a:pt x="17" y="1"/>
                  </a:moveTo>
                  <a:lnTo>
                    <a:pt x="16" y="1"/>
                  </a:lnTo>
                  <a:lnTo>
                    <a:pt x="15" y="1"/>
                  </a:lnTo>
                  <a:lnTo>
                    <a:pt x="15" y="0"/>
                  </a:lnTo>
                  <a:lnTo>
                    <a:pt x="16" y="0"/>
                  </a:lnTo>
                  <a:lnTo>
                    <a:pt x="17" y="1"/>
                  </a:lnTo>
                  <a:close/>
                  <a:moveTo>
                    <a:pt x="22" y="1"/>
                  </a:moveTo>
                  <a:lnTo>
                    <a:pt x="23" y="2"/>
                  </a:lnTo>
                  <a:lnTo>
                    <a:pt x="23" y="3"/>
                  </a:lnTo>
                  <a:lnTo>
                    <a:pt x="23" y="4"/>
                  </a:lnTo>
                  <a:lnTo>
                    <a:pt x="24" y="4"/>
                  </a:lnTo>
                  <a:lnTo>
                    <a:pt x="24" y="3"/>
                  </a:lnTo>
                  <a:lnTo>
                    <a:pt x="24" y="2"/>
                  </a:lnTo>
                  <a:lnTo>
                    <a:pt x="23" y="2"/>
                  </a:lnTo>
                  <a:lnTo>
                    <a:pt x="23" y="1"/>
                  </a:lnTo>
                  <a:lnTo>
                    <a:pt x="24" y="1"/>
                  </a:lnTo>
                  <a:lnTo>
                    <a:pt x="25" y="1"/>
                  </a:lnTo>
                  <a:lnTo>
                    <a:pt x="25" y="2"/>
                  </a:lnTo>
                  <a:lnTo>
                    <a:pt x="25" y="3"/>
                  </a:lnTo>
                  <a:lnTo>
                    <a:pt x="25" y="4"/>
                  </a:lnTo>
                  <a:lnTo>
                    <a:pt x="25" y="5"/>
                  </a:lnTo>
                  <a:lnTo>
                    <a:pt x="25" y="6"/>
                  </a:lnTo>
                  <a:lnTo>
                    <a:pt x="25" y="7"/>
                  </a:lnTo>
                  <a:lnTo>
                    <a:pt x="24" y="7"/>
                  </a:lnTo>
                  <a:lnTo>
                    <a:pt x="23" y="6"/>
                  </a:lnTo>
                  <a:lnTo>
                    <a:pt x="22" y="5"/>
                  </a:lnTo>
                  <a:lnTo>
                    <a:pt x="22" y="4"/>
                  </a:lnTo>
                  <a:lnTo>
                    <a:pt x="21" y="3"/>
                  </a:lnTo>
                  <a:lnTo>
                    <a:pt x="21" y="4"/>
                  </a:lnTo>
                  <a:lnTo>
                    <a:pt x="21" y="5"/>
                  </a:lnTo>
                  <a:lnTo>
                    <a:pt x="21" y="6"/>
                  </a:lnTo>
                  <a:lnTo>
                    <a:pt x="22" y="6"/>
                  </a:lnTo>
                  <a:lnTo>
                    <a:pt x="22" y="7"/>
                  </a:lnTo>
                  <a:lnTo>
                    <a:pt x="21" y="7"/>
                  </a:lnTo>
                  <a:lnTo>
                    <a:pt x="19" y="7"/>
                  </a:lnTo>
                  <a:lnTo>
                    <a:pt x="19" y="6"/>
                  </a:lnTo>
                  <a:lnTo>
                    <a:pt x="20" y="6"/>
                  </a:lnTo>
                  <a:lnTo>
                    <a:pt x="20" y="5"/>
                  </a:lnTo>
                  <a:lnTo>
                    <a:pt x="20" y="4"/>
                  </a:lnTo>
                  <a:lnTo>
                    <a:pt x="20" y="3"/>
                  </a:lnTo>
                  <a:lnTo>
                    <a:pt x="20" y="2"/>
                  </a:lnTo>
                  <a:lnTo>
                    <a:pt x="19" y="2"/>
                  </a:lnTo>
                  <a:lnTo>
                    <a:pt x="19" y="1"/>
                  </a:lnTo>
                  <a:lnTo>
                    <a:pt x="21" y="1"/>
                  </a:lnTo>
                  <a:lnTo>
                    <a:pt x="22" y="1"/>
                  </a:lnTo>
                  <a:close/>
                  <a:moveTo>
                    <a:pt x="29" y="4"/>
                  </a:moveTo>
                  <a:lnTo>
                    <a:pt x="29" y="4"/>
                  </a:lnTo>
                  <a:lnTo>
                    <a:pt x="31" y="4"/>
                  </a:lnTo>
                  <a:lnTo>
                    <a:pt x="32" y="4"/>
                  </a:lnTo>
                  <a:lnTo>
                    <a:pt x="32" y="5"/>
                  </a:lnTo>
                  <a:lnTo>
                    <a:pt x="32" y="6"/>
                  </a:lnTo>
                  <a:lnTo>
                    <a:pt x="32" y="7"/>
                  </a:lnTo>
                  <a:lnTo>
                    <a:pt x="31" y="7"/>
                  </a:lnTo>
                  <a:lnTo>
                    <a:pt x="30" y="6"/>
                  </a:lnTo>
                  <a:lnTo>
                    <a:pt x="30" y="7"/>
                  </a:lnTo>
                  <a:lnTo>
                    <a:pt x="29" y="7"/>
                  </a:lnTo>
                  <a:lnTo>
                    <a:pt x="28" y="7"/>
                  </a:lnTo>
                  <a:lnTo>
                    <a:pt x="27" y="7"/>
                  </a:lnTo>
                  <a:lnTo>
                    <a:pt x="27" y="6"/>
                  </a:lnTo>
                  <a:lnTo>
                    <a:pt x="26" y="5"/>
                  </a:lnTo>
                  <a:lnTo>
                    <a:pt x="26" y="4"/>
                  </a:lnTo>
                  <a:lnTo>
                    <a:pt x="26" y="3"/>
                  </a:lnTo>
                  <a:lnTo>
                    <a:pt x="26" y="2"/>
                  </a:lnTo>
                  <a:lnTo>
                    <a:pt x="27" y="2"/>
                  </a:lnTo>
                  <a:lnTo>
                    <a:pt x="28" y="1"/>
                  </a:lnTo>
                  <a:lnTo>
                    <a:pt x="29" y="1"/>
                  </a:lnTo>
                  <a:lnTo>
                    <a:pt x="30" y="1"/>
                  </a:lnTo>
                  <a:lnTo>
                    <a:pt x="30" y="2"/>
                  </a:lnTo>
                  <a:lnTo>
                    <a:pt x="30" y="1"/>
                  </a:lnTo>
                  <a:lnTo>
                    <a:pt x="31" y="1"/>
                  </a:lnTo>
                  <a:lnTo>
                    <a:pt x="31" y="2"/>
                  </a:lnTo>
                  <a:lnTo>
                    <a:pt x="31" y="3"/>
                  </a:lnTo>
                  <a:lnTo>
                    <a:pt x="30" y="3"/>
                  </a:lnTo>
                  <a:lnTo>
                    <a:pt x="30" y="2"/>
                  </a:lnTo>
                  <a:lnTo>
                    <a:pt x="29" y="2"/>
                  </a:lnTo>
                  <a:lnTo>
                    <a:pt x="28" y="2"/>
                  </a:lnTo>
                  <a:lnTo>
                    <a:pt x="28" y="3"/>
                  </a:lnTo>
                  <a:lnTo>
                    <a:pt x="28" y="4"/>
                  </a:lnTo>
                  <a:lnTo>
                    <a:pt x="28" y="5"/>
                  </a:lnTo>
                  <a:lnTo>
                    <a:pt x="28" y="6"/>
                  </a:lnTo>
                  <a:lnTo>
                    <a:pt x="29" y="6"/>
                  </a:lnTo>
                  <a:lnTo>
                    <a:pt x="30" y="6"/>
                  </a:lnTo>
                  <a:lnTo>
                    <a:pt x="30" y="5"/>
                  </a:lnTo>
                  <a:lnTo>
                    <a:pt x="30" y="4"/>
                  </a:lnTo>
                  <a:lnTo>
                    <a:pt x="29" y="4"/>
                  </a:lnTo>
                  <a:close/>
                  <a:moveTo>
                    <a:pt x="39" y="2"/>
                  </a:moveTo>
                  <a:lnTo>
                    <a:pt x="40" y="3"/>
                  </a:lnTo>
                  <a:lnTo>
                    <a:pt x="40" y="4"/>
                  </a:lnTo>
                  <a:lnTo>
                    <a:pt x="40" y="5"/>
                  </a:lnTo>
                  <a:lnTo>
                    <a:pt x="41" y="6"/>
                  </a:lnTo>
                  <a:lnTo>
                    <a:pt x="41" y="7"/>
                  </a:lnTo>
                  <a:lnTo>
                    <a:pt x="42" y="7"/>
                  </a:lnTo>
                  <a:lnTo>
                    <a:pt x="42" y="8"/>
                  </a:lnTo>
                  <a:lnTo>
                    <a:pt x="40" y="8"/>
                  </a:lnTo>
                  <a:lnTo>
                    <a:pt x="39" y="7"/>
                  </a:lnTo>
                  <a:lnTo>
                    <a:pt x="39" y="6"/>
                  </a:lnTo>
                  <a:lnTo>
                    <a:pt x="38" y="5"/>
                  </a:lnTo>
                  <a:lnTo>
                    <a:pt x="37" y="5"/>
                  </a:lnTo>
                  <a:lnTo>
                    <a:pt x="37" y="6"/>
                  </a:lnTo>
                  <a:lnTo>
                    <a:pt x="37" y="7"/>
                  </a:lnTo>
                  <a:lnTo>
                    <a:pt x="38" y="7"/>
                  </a:lnTo>
                  <a:lnTo>
                    <a:pt x="36" y="7"/>
                  </a:lnTo>
                  <a:lnTo>
                    <a:pt x="35" y="7"/>
                  </a:lnTo>
                  <a:lnTo>
                    <a:pt x="35" y="6"/>
                  </a:lnTo>
                  <a:lnTo>
                    <a:pt x="36" y="6"/>
                  </a:lnTo>
                  <a:lnTo>
                    <a:pt x="36" y="5"/>
                  </a:lnTo>
                  <a:lnTo>
                    <a:pt x="37" y="4"/>
                  </a:lnTo>
                  <a:lnTo>
                    <a:pt x="37" y="3"/>
                  </a:lnTo>
                  <a:lnTo>
                    <a:pt x="38" y="2"/>
                  </a:lnTo>
                  <a:lnTo>
                    <a:pt x="39" y="2"/>
                  </a:lnTo>
                  <a:close/>
                  <a:moveTo>
                    <a:pt x="38" y="4"/>
                  </a:moveTo>
                  <a:lnTo>
                    <a:pt x="38" y="5"/>
                  </a:lnTo>
                  <a:lnTo>
                    <a:pt x="39" y="5"/>
                  </a:lnTo>
                  <a:lnTo>
                    <a:pt x="38" y="4"/>
                  </a:lnTo>
                  <a:lnTo>
                    <a:pt x="38" y="3"/>
                  </a:lnTo>
                  <a:lnTo>
                    <a:pt x="38" y="4"/>
                  </a:lnTo>
                  <a:close/>
                  <a:moveTo>
                    <a:pt x="44" y="3"/>
                  </a:moveTo>
                  <a:lnTo>
                    <a:pt x="45" y="3"/>
                  </a:lnTo>
                  <a:lnTo>
                    <a:pt x="45" y="4"/>
                  </a:lnTo>
                  <a:lnTo>
                    <a:pt x="46" y="5"/>
                  </a:lnTo>
                  <a:lnTo>
                    <a:pt x="46" y="6"/>
                  </a:lnTo>
                  <a:lnTo>
                    <a:pt x="46" y="5"/>
                  </a:lnTo>
                  <a:lnTo>
                    <a:pt x="46" y="4"/>
                  </a:lnTo>
                  <a:lnTo>
                    <a:pt x="45" y="3"/>
                  </a:lnTo>
                  <a:lnTo>
                    <a:pt x="47" y="3"/>
                  </a:lnTo>
                  <a:lnTo>
                    <a:pt x="48" y="3"/>
                  </a:lnTo>
                  <a:lnTo>
                    <a:pt x="48" y="4"/>
                  </a:lnTo>
                  <a:lnTo>
                    <a:pt x="47" y="4"/>
                  </a:lnTo>
                  <a:lnTo>
                    <a:pt x="47" y="5"/>
                  </a:lnTo>
                  <a:lnTo>
                    <a:pt x="47" y="6"/>
                  </a:lnTo>
                  <a:lnTo>
                    <a:pt x="47" y="7"/>
                  </a:lnTo>
                  <a:lnTo>
                    <a:pt x="47" y="8"/>
                  </a:lnTo>
                  <a:lnTo>
                    <a:pt x="47" y="9"/>
                  </a:lnTo>
                  <a:lnTo>
                    <a:pt x="46" y="9"/>
                  </a:lnTo>
                  <a:lnTo>
                    <a:pt x="45" y="7"/>
                  </a:lnTo>
                  <a:lnTo>
                    <a:pt x="45" y="6"/>
                  </a:lnTo>
                  <a:lnTo>
                    <a:pt x="44" y="5"/>
                  </a:lnTo>
                  <a:lnTo>
                    <a:pt x="43" y="4"/>
                  </a:lnTo>
                  <a:lnTo>
                    <a:pt x="43" y="5"/>
                  </a:lnTo>
                  <a:lnTo>
                    <a:pt x="43" y="6"/>
                  </a:lnTo>
                  <a:lnTo>
                    <a:pt x="43" y="7"/>
                  </a:lnTo>
                  <a:lnTo>
                    <a:pt x="44" y="8"/>
                  </a:lnTo>
                  <a:lnTo>
                    <a:pt x="43" y="8"/>
                  </a:lnTo>
                  <a:lnTo>
                    <a:pt x="42" y="8"/>
                  </a:lnTo>
                  <a:lnTo>
                    <a:pt x="42" y="7"/>
                  </a:lnTo>
                  <a:lnTo>
                    <a:pt x="42" y="6"/>
                  </a:lnTo>
                  <a:lnTo>
                    <a:pt x="42" y="5"/>
                  </a:lnTo>
                  <a:lnTo>
                    <a:pt x="42" y="4"/>
                  </a:lnTo>
                  <a:lnTo>
                    <a:pt x="42" y="3"/>
                  </a:lnTo>
                  <a:lnTo>
                    <a:pt x="42" y="2"/>
                  </a:lnTo>
                  <a:lnTo>
                    <a:pt x="43" y="2"/>
                  </a:lnTo>
                  <a:lnTo>
                    <a:pt x="44" y="3"/>
                  </a:lnTo>
                  <a:close/>
                  <a:moveTo>
                    <a:pt x="50" y="6"/>
                  </a:moveTo>
                  <a:lnTo>
                    <a:pt x="51" y="6"/>
                  </a:lnTo>
                  <a:lnTo>
                    <a:pt x="52" y="7"/>
                  </a:lnTo>
                  <a:lnTo>
                    <a:pt x="52" y="6"/>
                  </a:lnTo>
                  <a:lnTo>
                    <a:pt x="52" y="5"/>
                  </a:lnTo>
                  <a:lnTo>
                    <a:pt x="52" y="4"/>
                  </a:lnTo>
                  <a:lnTo>
                    <a:pt x="53" y="4"/>
                  </a:lnTo>
                  <a:lnTo>
                    <a:pt x="55" y="4"/>
                  </a:lnTo>
                  <a:lnTo>
                    <a:pt x="55" y="5"/>
                  </a:lnTo>
                  <a:lnTo>
                    <a:pt x="54" y="5"/>
                  </a:lnTo>
                  <a:lnTo>
                    <a:pt x="54" y="6"/>
                  </a:lnTo>
                  <a:lnTo>
                    <a:pt x="54" y="7"/>
                  </a:lnTo>
                  <a:lnTo>
                    <a:pt x="54" y="8"/>
                  </a:lnTo>
                  <a:lnTo>
                    <a:pt x="54" y="9"/>
                  </a:lnTo>
                  <a:lnTo>
                    <a:pt x="54" y="10"/>
                  </a:lnTo>
                  <a:lnTo>
                    <a:pt x="54" y="11"/>
                  </a:lnTo>
                  <a:lnTo>
                    <a:pt x="55" y="11"/>
                  </a:lnTo>
                  <a:lnTo>
                    <a:pt x="55" y="12"/>
                  </a:lnTo>
                  <a:lnTo>
                    <a:pt x="53" y="11"/>
                  </a:lnTo>
                  <a:lnTo>
                    <a:pt x="52" y="11"/>
                  </a:lnTo>
                  <a:lnTo>
                    <a:pt x="52" y="10"/>
                  </a:lnTo>
                  <a:lnTo>
                    <a:pt x="52" y="9"/>
                  </a:lnTo>
                  <a:lnTo>
                    <a:pt x="52" y="8"/>
                  </a:lnTo>
                  <a:lnTo>
                    <a:pt x="51" y="7"/>
                  </a:lnTo>
                  <a:lnTo>
                    <a:pt x="50" y="7"/>
                  </a:lnTo>
                  <a:lnTo>
                    <a:pt x="50" y="8"/>
                  </a:lnTo>
                  <a:lnTo>
                    <a:pt x="50" y="9"/>
                  </a:lnTo>
                  <a:lnTo>
                    <a:pt x="51" y="9"/>
                  </a:lnTo>
                  <a:lnTo>
                    <a:pt x="51" y="10"/>
                  </a:lnTo>
                  <a:lnTo>
                    <a:pt x="50" y="10"/>
                  </a:lnTo>
                  <a:lnTo>
                    <a:pt x="48" y="9"/>
                  </a:lnTo>
                  <a:lnTo>
                    <a:pt x="49" y="9"/>
                  </a:lnTo>
                  <a:lnTo>
                    <a:pt x="49" y="8"/>
                  </a:lnTo>
                  <a:lnTo>
                    <a:pt x="49" y="7"/>
                  </a:lnTo>
                  <a:lnTo>
                    <a:pt x="49" y="6"/>
                  </a:lnTo>
                  <a:lnTo>
                    <a:pt x="49" y="5"/>
                  </a:lnTo>
                  <a:lnTo>
                    <a:pt x="49" y="4"/>
                  </a:lnTo>
                  <a:lnTo>
                    <a:pt x="48" y="4"/>
                  </a:lnTo>
                  <a:lnTo>
                    <a:pt x="48" y="3"/>
                  </a:lnTo>
                  <a:lnTo>
                    <a:pt x="50" y="3"/>
                  </a:lnTo>
                  <a:lnTo>
                    <a:pt x="51" y="4"/>
                  </a:lnTo>
                  <a:lnTo>
                    <a:pt x="50" y="4"/>
                  </a:lnTo>
                  <a:lnTo>
                    <a:pt x="50" y="5"/>
                  </a:lnTo>
                  <a:lnTo>
                    <a:pt x="50" y="6"/>
                  </a:lnTo>
                  <a:close/>
                </a:path>
              </a:pathLst>
            </a:custGeom>
            <a:solidFill>
              <a:srgbClr val="FF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7" name="Freeform 20"/>
            <xdr:cNvSpPr>
              <a:spLocks noEditPoints="1"/>
            </xdr:cNvSpPr>
          </xdr:nvSpPr>
          <xdr:spPr bwMode="auto">
            <a:xfrm>
              <a:off x="33" y="1"/>
              <a:ext cx="88" cy="66"/>
            </a:xfrm>
            <a:custGeom>
              <a:avLst/>
              <a:gdLst>
                <a:gd name="T0" fmla="*/ 41 w 88"/>
                <a:gd name="T1" fmla="*/ 64 h 66"/>
                <a:gd name="T2" fmla="*/ 36 w 88"/>
                <a:gd name="T3" fmla="*/ 63 h 66"/>
                <a:gd name="T4" fmla="*/ 29 w 88"/>
                <a:gd name="T5" fmla="*/ 62 h 66"/>
                <a:gd name="T6" fmla="*/ 23 w 88"/>
                <a:gd name="T7" fmla="*/ 62 h 66"/>
                <a:gd name="T8" fmla="*/ 12 w 88"/>
                <a:gd name="T9" fmla="*/ 58 h 66"/>
                <a:gd name="T10" fmla="*/ 1 w 88"/>
                <a:gd name="T11" fmla="*/ 50 h 66"/>
                <a:gd name="T12" fmla="*/ 2 w 88"/>
                <a:gd name="T13" fmla="*/ 41 h 66"/>
                <a:gd name="T14" fmla="*/ 6 w 88"/>
                <a:gd name="T15" fmla="*/ 33 h 66"/>
                <a:gd name="T16" fmla="*/ 4 w 88"/>
                <a:gd name="T17" fmla="*/ 23 h 66"/>
                <a:gd name="T18" fmla="*/ 2 w 88"/>
                <a:gd name="T19" fmla="*/ 17 h 66"/>
                <a:gd name="T20" fmla="*/ 4 w 88"/>
                <a:gd name="T21" fmla="*/ 16 h 66"/>
                <a:gd name="T22" fmla="*/ 5 w 88"/>
                <a:gd name="T23" fmla="*/ 14 h 66"/>
                <a:gd name="T24" fmla="*/ 6 w 88"/>
                <a:gd name="T25" fmla="*/ 12 h 66"/>
                <a:gd name="T26" fmla="*/ 10 w 88"/>
                <a:gd name="T27" fmla="*/ 10 h 66"/>
                <a:gd name="T28" fmla="*/ 19 w 88"/>
                <a:gd name="T29" fmla="*/ 9 h 66"/>
                <a:gd name="T30" fmla="*/ 26 w 88"/>
                <a:gd name="T31" fmla="*/ 7 h 66"/>
                <a:gd name="T32" fmla="*/ 33 w 88"/>
                <a:gd name="T33" fmla="*/ 5 h 66"/>
                <a:gd name="T34" fmla="*/ 40 w 88"/>
                <a:gd name="T35" fmla="*/ 2 h 66"/>
                <a:gd name="T36" fmla="*/ 49 w 88"/>
                <a:gd name="T37" fmla="*/ 2 h 66"/>
                <a:gd name="T38" fmla="*/ 56 w 88"/>
                <a:gd name="T39" fmla="*/ 5 h 66"/>
                <a:gd name="T40" fmla="*/ 63 w 88"/>
                <a:gd name="T41" fmla="*/ 8 h 66"/>
                <a:gd name="T42" fmla="*/ 70 w 88"/>
                <a:gd name="T43" fmla="*/ 9 h 66"/>
                <a:gd name="T44" fmla="*/ 81 w 88"/>
                <a:gd name="T45" fmla="*/ 10 h 66"/>
                <a:gd name="T46" fmla="*/ 82 w 88"/>
                <a:gd name="T47" fmla="*/ 13 h 66"/>
                <a:gd name="T48" fmla="*/ 83 w 88"/>
                <a:gd name="T49" fmla="*/ 14 h 66"/>
                <a:gd name="T50" fmla="*/ 84 w 88"/>
                <a:gd name="T51" fmla="*/ 16 h 66"/>
                <a:gd name="T52" fmla="*/ 86 w 88"/>
                <a:gd name="T53" fmla="*/ 17 h 66"/>
                <a:gd name="T54" fmla="*/ 83 w 88"/>
                <a:gd name="T55" fmla="*/ 24 h 66"/>
                <a:gd name="T56" fmla="*/ 82 w 88"/>
                <a:gd name="T57" fmla="*/ 34 h 66"/>
                <a:gd name="T58" fmla="*/ 86 w 88"/>
                <a:gd name="T59" fmla="*/ 42 h 66"/>
                <a:gd name="T60" fmla="*/ 86 w 88"/>
                <a:gd name="T61" fmla="*/ 51 h 66"/>
                <a:gd name="T62" fmla="*/ 73 w 88"/>
                <a:gd name="T63" fmla="*/ 59 h 66"/>
                <a:gd name="T64" fmla="*/ 65 w 88"/>
                <a:gd name="T65" fmla="*/ 62 h 66"/>
                <a:gd name="T66" fmla="*/ 58 w 88"/>
                <a:gd name="T67" fmla="*/ 62 h 66"/>
                <a:gd name="T68" fmla="*/ 52 w 88"/>
                <a:gd name="T69" fmla="*/ 63 h 66"/>
                <a:gd name="T70" fmla="*/ 47 w 88"/>
                <a:gd name="T71" fmla="*/ 64 h 66"/>
                <a:gd name="T72" fmla="*/ 43 w 88"/>
                <a:gd name="T73" fmla="*/ 8 h 66"/>
                <a:gd name="T74" fmla="*/ 68 w 88"/>
                <a:gd name="T75" fmla="*/ 17 h 66"/>
                <a:gd name="T76" fmla="*/ 86 w 88"/>
                <a:gd name="T77" fmla="*/ 19 h 66"/>
                <a:gd name="T78" fmla="*/ 80 w 88"/>
                <a:gd name="T79" fmla="*/ 12 h 66"/>
                <a:gd name="T80" fmla="*/ 64 w 88"/>
                <a:gd name="T81" fmla="*/ 9 h 66"/>
                <a:gd name="T82" fmla="*/ 40 w 88"/>
                <a:gd name="T83" fmla="*/ 3 h 66"/>
                <a:gd name="T84" fmla="*/ 20 w 88"/>
                <a:gd name="T85" fmla="*/ 10 h 66"/>
                <a:gd name="T86" fmla="*/ 7 w 88"/>
                <a:gd name="T87" fmla="*/ 14 h 66"/>
                <a:gd name="T88" fmla="*/ 5 w 88"/>
                <a:gd name="T89" fmla="*/ 22 h 66"/>
                <a:gd name="T90" fmla="*/ 8 w 88"/>
                <a:gd name="T91" fmla="*/ 33 h 66"/>
                <a:gd name="T92" fmla="*/ 3 w 88"/>
                <a:gd name="T93" fmla="*/ 44 h 66"/>
                <a:gd name="T94" fmla="*/ 4 w 88"/>
                <a:gd name="T95" fmla="*/ 51 h 66"/>
                <a:gd name="T96" fmla="*/ 19 w 88"/>
                <a:gd name="T97" fmla="*/ 59 h 66"/>
                <a:gd name="T98" fmla="*/ 37 w 88"/>
                <a:gd name="T99" fmla="*/ 62 h 66"/>
                <a:gd name="T100" fmla="*/ 46 w 88"/>
                <a:gd name="T101" fmla="*/ 63 h 66"/>
                <a:gd name="T102" fmla="*/ 65 w 88"/>
                <a:gd name="T103" fmla="*/ 61 h 66"/>
                <a:gd name="T104" fmla="*/ 78 w 88"/>
                <a:gd name="T105" fmla="*/ 56 h 66"/>
                <a:gd name="T106" fmla="*/ 85 w 88"/>
                <a:gd name="T107" fmla="*/ 49 h 66"/>
                <a:gd name="T108" fmla="*/ 84 w 88"/>
                <a:gd name="T109" fmla="*/ 42 h 66"/>
                <a:gd name="T110" fmla="*/ 80 w 88"/>
                <a:gd name="T111" fmla="*/ 30 h 66"/>
                <a:gd name="T112" fmla="*/ 51 w 88"/>
                <a:gd name="T113" fmla="*/ 23 h 66"/>
                <a:gd name="T114" fmla="*/ 68 w 88"/>
                <a:gd name="T115" fmla="*/ 23 h 66"/>
                <a:gd name="T116" fmla="*/ 77 w 88"/>
                <a:gd name="T117" fmla="*/ 26 h 66"/>
                <a:gd name="T118" fmla="*/ 55 w 88"/>
                <a:gd name="T119" fmla="*/ 18 h 66"/>
                <a:gd name="T120" fmla="*/ 45 w 88"/>
                <a:gd name="T121" fmla="*/ 27 h 66"/>
                <a:gd name="T122" fmla="*/ 38 w 88"/>
                <a:gd name="T123" fmla="*/ 15 h 6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88"/>
                <a:gd name="T187" fmla="*/ 0 h 66"/>
                <a:gd name="T188" fmla="*/ 88 w 88"/>
                <a:gd name="T189" fmla="*/ 66 h 66"/>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88" h="66">
                  <a:moveTo>
                    <a:pt x="44" y="66"/>
                  </a:moveTo>
                  <a:lnTo>
                    <a:pt x="43" y="65"/>
                  </a:lnTo>
                  <a:lnTo>
                    <a:pt x="42" y="65"/>
                  </a:lnTo>
                  <a:lnTo>
                    <a:pt x="42" y="64"/>
                  </a:lnTo>
                  <a:lnTo>
                    <a:pt x="41" y="64"/>
                  </a:lnTo>
                  <a:lnTo>
                    <a:pt x="40" y="64"/>
                  </a:lnTo>
                  <a:lnTo>
                    <a:pt x="39" y="64"/>
                  </a:lnTo>
                  <a:lnTo>
                    <a:pt x="38" y="63"/>
                  </a:lnTo>
                  <a:lnTo>
                    <a:pt x="37" y="63"/>
                  </a:lnTo>
                  <a:lnTo>
                    <a:pt x="36" y="63"/>
                  </a:lnTo>
                  <a:lnTo>
                    <a:pt x="35" y="63"/>
                  </a:lnTo>
                  <a:lnTo>
                    <a:pt x="34" y="63"/>
                  </a:lnTo>
                  <a:lnTo>
                    <a:pt x="33" y="63"/>
                  </a:lnTo>
                  <a:lnTo>
                    <a:pt x="32" y="63"/>
                  </a:lnTo>
                  <a:lnTo>
                    <a:pt x="31" y="63"/>
                  </a:lnTo>
                  <a:lnTo>
                    <a:pt x="30" y="62"/>
                  </a:lnTo>
                  <a:lnTo>
                    <a:pt x="29" y="62"/>
                  </a:lnTo>
                  <a:lnTo>
                    <a:pt x="28" y="62"/>
                  </a:lnTo>
                  <a:lnTo>
                    <a:pt x="27" y="62"/>
                  </a:lnTo>
                  <a:lnTo>
                    <a:pt x="26" y="62"/>
                  </a:lnTo>
                  <a:lnTo>
                    <a:pt x="25" y="62"/>
                  </a:lnTo>
                  <a:lnTo>
                    <a:pt x="24" y="62"/>
                  </a:lnTo>
                  <a:lnTo>
                    <a:pt x="23" y="62"/>
                  </a:lnTo>
                  <a:lnTo>
                    <a:pt x="22" y="61"/>
                  </a:lnTo>
                  <a:lnTo>
                    <a:pt x="21" y="61"/>
                  </a:lnTo>
                  <a:lnTo>
                    <a:pt x="20" y="61"/>
                  </a:lnTo>
                  <a:lnTo>
                    <a:pt x="19" y="61"/>
                  </a:lnTo>
                  <a:lnTo>
                    <a:pt x="18" y="60"/>
                  </a:lnTo>
                  <a:lnTo>
                    <a:pt x="15" y="59"/>
                  </a:lnTo>
                  <a:lnTo>
                    <a:pt x="12" y="58"/>
                  </a:lnTo>
                  <a:lnTo>
                    <a:pt x="9" y="57"/>
                  </a:lnTo>
                  <a:lnTo>
                    <a:pt x="7" y="56"/>
                  </a:lnTo>
                  <a:lnTo>
                    <a:pt x="6" y="54"/>
                  </a:lnTo>
                  <a:lnTo>
                    <a:pt x="4" y="53"/>
                  </a:lnTo>
                  <a:lnTo>
                    <a:pt x="3" y="52"/>
                  </a:lnTo>
                  <a:lnTo>
                    <a:pt x="2" y="51"/>
                  </a:lnTo>
                  <a:lnTo>
                    <a:pt x="1" y="50"/>
                  </a:lnTo>
                  <a:lnTo>
                    <a:pt x="1" y="48"/>
                  </a:lnTo>
                  <a:lnTo>
                    <a:pt x="1" y="47"/>
                  </a:lnTo>
                  <a:lnTo>
                    <a:pt x="1" y="46"/>
                  </a:lnTo>
                  <a:lnTo>
                    <a:pt x="1" y="45"/>
                  </a:lnTo>
                  <a:lnTo>
                    <a:pt x="2" y="44"/>
                  </a:lnTo>
                  <a:lnTo>
                    <a:pt x="2" y="42"/>
                  </a:lnTo>
                  <a:lnTo>
                    <a:pt x="2" y="41"/>
                  </a:lnTo>
                  <a:lnTo>
                    <a:pt x="3" y="40"/>
                  </a:lnTo>
                  <a:lnTo>
                    <a:pt x="4" y="39"/>
                  </a:lnTo>
                  <a:lnTo>
                    <a:pt x="4" y="38"/>
                  </a:lnTo>
                  <a:lnTo>
                    <a:pt x="5" y="36"/>
                  </a:lnTo>
                  <a:lnTo>
                    <a:pt x="6" y="35"/>
                  </a:lnTo>
                  <a:lnTo>
                    <a:pt x="6" y="34"/>
                  </a:lnTo>
                  <a:lnTo>
                    <a:pt x="6" y="33"/>
                  </a:lnTo>
                  <a:lnTo>
                    <a:pt x="6" y="31"/>
                  </a:lnTo>
                  <a:lnTo>
                    <a:pt x="7" y="30"/>
                  </a:lnTo>
                  <a:lnTo>
                    <a:pt x="6" y="29"/>
                  </a:lnTo>
                  <a:lnTo>
                    <a:pt x="6" y="27"/>
                  </a:lnTo>
                  <a:lnTo>
                    <a:pt x="6" y="26"/>
                  </a:lnTo>
                  <a:lnTo>
                    <a:pt x="5" y="24"/>
                  </a:lnTo>
                  <a:lnTo>
                    <a:pt x="4" y="23"/>
                  </a:lnTo>
                  <a:lnTo>
                    <a:pt x="2" y="21"/>
                  </a:lnTo>
                  <a:lnTo>
                    <a:pt x="0" y="19"/>
                  </a:lnTo>
                  <a:lnTo>
                    <a:pt x="1" y="18"/>
                  </a:lnTo>
                  <a:lnTo>
                    <a:pt x="2" y="18"/>
                  </a:lnTo>
                  <a:lnTo>
                    <a:pt x="2" y="17"/>
                  </a:lnTo>
                  <a:lnTo>
                    <a:pt x="3" y="17"/>
                  </a:lnTo>
                  <a:lnTo>
                    <a:pt x="3" y="16"/>
                  </a:lnTo>
                  <a:lnTo>
                    <a:pt x="4" y="16"/>
                  </a:lnTo>
                  <a:lnTo>
                    <a:pt x="4" y="15"/>
                  </a:lnTo>
                  <a:lnTo>
                    <a:pt x="5" y="15"/>
                  </a:lnTo>
                  <a:lnTo>
                    <a:pt x="5" y="14"/>
                  </a:lnTo>
                  <a:lnTo>
                    <a:pt x="6" y="14"/>
                  </a:lnTo>
                  <a:lnTo>
                    <a:pt x="6" y="13"/>
                  </a:lnTo>
                  <a:lnTo>
                    <a:pt x="6" y="12"/>
                  </a:lnTo>
                  <a:lnTo>
                    <a:pt x="7" y="11"/>
                  </a:lnTo>
                  <a:lnTo>
                    <a:pt x="7" y="10"/>
                  </a:lnTo>
                  <a:lnTo>
                    <a:pt x="10" y="10"/>
                  </a:lnTo>
                  <a:lnTo>
                    <a:pt x="11" y="10"/>
                  </a:lnTo>
                  <a:lnTo>
                    <a:pt x="13" y="10"/>
                  </a:lnTo>
                  <a:lnTo>
                    <a:pt x="14" y="10"/>
                  </a:lnTo>
                  <a:lnTo>
                    <a:pt x="15" y="10"/>
                  </a:lnTo>
                  <a:lnTo>
                    <a:pt x="17" y="9"/>
                  </a:lnTo>
                  <a:lnTo>
                    <a:pt x="18" y="9"/>
                  </a:lnTo>
                  <a:lnTo>
                    <a:pt x="19" y="9"/>
                  </a:lnTo>
                  <a:lnTo>
                    <a:pt x="20" y="9"/>
                  </a:lnTo>
                  <a:lnTo>
                    <a:pt x="21" y="9"/>
                  </a:lnTo>
                  <a:lnTo>
                    <a:pt x="22" y="8"/>
                  </a:lnTo>
                  <a:lnTo>
                    <a:pt x="23" y="8"/>
                  </a:lnTo>
                  <a:lnTo>
                    <a:pt x="24" y="8"/>
                  </a:lnTo>
                  <a:lnTo>
                    <a:pt x="26" y="8"/>
                  </a:lnTo>
                  <a:lnTo>
                    <a:pt x="26" y="7"/>
                  </a:lnTo>
                  <a:lnTo>
                    <a:pt x="28" y="7"/>
                  </a:lnTo>
                  <a:lnTo>
                    <a:pt x="29" y="6"/>
                  </a:lnTo>
                  <a:lnTo>
                    <a:pt x="30" y="6"/>
                  </a:lnTo>
                  <a:lnTo>
                    <a:pt x="31" y="6"/>
                  </a:lnTo>
                  <a:lnTo>
                    <a:pt x="32" y="5"/>
                  </a:lnTo>
                  <a:lnTo>
                    <a:pt x="33" y="5"/>
                  </a:lnTo>
                  <a:lnTo>
                    <a:pt x="34" y="4"/>
                  </a:lnTo>
                  <a:lnTo>
                    <a:pt x="35" y="4"/>
                  </a:lnTo>
                  <a:lnTo>
                    <a:pt x="36" y="4"/>
                  </a:lnTo>
                  <a:lnTo>
                    <a:pt x="37" y="3"/>
                  </a:lnTo>
                  <a:lnTo>
                    <a:pt x="38" y="3"/>
                  </a:lnTo>
                  <a:lnTo>
                    <a:pt x="39" y="2"/>
                  </a:lnTo>
                  <a:lnTo>
                    <a:pt x="40" y="2"/>
                  </a:lnTo>
                  <a:lnTo>
                    <a:pt x="41" y="2"/>
                  </a:lnTo>
                  <a:lnTo>
                    <a:pt x="42" y="1"/>
                  </a:lnTo>
                  <a:lnTo>
                    <a:pt x="44" y="0"/>
                  </a:lnTo>
                  <a:lnTo>
                    <a:pt x="46" y="1"/>
                  </a:lnTo>
                  <a:lnTo>
                    <a:pt x="47" y="2"/>
                  </a:lnTo>
                  <a:lnTo>
                    <a:pt x="48" y="2"/>
                  </a:lnTo>
                  <a:lnTo>
                    <a:pt x="49" y="2"/>
                  </a:lnTo>
                  <a:lnTo>
                    <a:pt x="50" y="3"/>
                  </a:lnTo>
                  <a:lnTo>
                    <a:pt x="51" y="3"/>
                  </a:lnTo>
                  <a:lnTo>
                    <a:pt x="52" y="4"/>
                  </a:lnTo>
                  <a:lnTo>
                    <a:pt x="53" y="4"/>
                  </a:lnTo>
                  <a:lnTo>
                    <a:pt x="54" y="4"/>
                  </a:lnTo>
                  <a:lnTo>
                    <a:pt x="55" y="5"/>
                  </a:lnTo>
                  <a:lnTo>
                    <a:pt x="56" y="5"/>
                  </a:lnTo>
                  <a:lnTo>
                    <a:pt x="57" y="6"/>
                  </a:lnTo>
                  <a:lnTo>
                    <a:pt x="58" y="6"/>
                  </a:lnTo>
                  <a:lnTo>
                    <a:pt x="59" y="6"/>
                  </a:lnTo>
                  <a:lnTo>
                    <a:pt x="60" y="7"/>
                  </a:lnTo>
                  <a:lnTo>
                    <a:pt x="61" y="7"/>
                  </a:lnTo>
                  <a:lnTo>
                    <a:pt x="62" y="7"/>
                  </a:lnTo>
                  <a:lnTo>
                    <a:pt x="63" y="8"/>
                  </a:lnTo>
                  <a:lnTo>
                    <a:pt x="64" y="8"/>
                  </a:lnTo>
                  <a:lnTo>
                    <a:pt x="65" y="8"/>
                  </a:lnTo>
                  <a:lnTo>
                    <a:pt x="66" y="8"/>
                  </a:lnTo>
                  <a:lnTo>
                    <a:pt x="67" y="9"/>
                  </a:lnTo>
                  <a:lnTo>
                    <a:pt x="68" y="9"/>
                  </a:lnTo>
                  <a:lnTo>
                    <a:pt x="69" y="9"/>
                  </a:lnTo>
                  <a:lnTo>
                    <a:pt x="70" y="9"/>
                  </a:lnTo>
                  <a:lnTo>
                    <a:pt x="72" y="9"/>
                  </a:lnTo>
                  <a:lnTo>
                    <a:pt x="73" y="10"/>
                  </a:lnTo>
                  <a:lnTo>
                    <a:pt x="74" y="10"/>
                  </a:lnTo>
                  <a:lnTo>
                    <a:pt x="76" y="10"/>
                  </a:lnTo>
                  <a:lnTo>
                    <a:pt x="77" y="10"/>
                  </a:lnTo>
                  <a:lnTo>
                    <a:pt x="79" y="10"/>
                  </a:lnTo>
                  <a:lnTo>
                    <a:pt x="81" y="10"/>
                  </a:lnTo>
                  <a:lnTo>
                    <a:pt x="82" y="11"/>
                  </a:lnTo>
                  <a:lnTo>
                    <a:pt x="82" y="12"/>
                  </a:lnTo>
                  <a:lnTo>
                    <a:pt x="82" y="13"/>
                  </a:lnTo>
                  <a:lnTo>
                    <a:pt x="83" y="13"/>
                  </a:lnTo>
                  <a:lnTo>
                    <a:pt x="83" y="14"/>
                  </a:lnTo>
                  <a:lnTo>
                    <a:pt x="83" y="15"/>
                  </a:lnTo>
                  <a:lnTo>
                    <a:pt x="84" y="15"/>
                  </a:lnTo>
                  <a:lnTo>
                    <a:pt x="84" y="16"/>
                  </a:lnTo>
                  <a:lnTo>
                    <a:pt x="85" y="16"/>
                  </a:lnTo>
                  <a:lnTo>
                    <a:pt x="85" y="17"/>
                  </a:lnTo>
                  <a:lnTo>
                    <a:pt x="86" y="17"/>
                  </a:lnTo>
                  <a:lnTo>
                    <a:pt x="86" y="18"/>
                  </a:lnTo>
                  <a:lnTo>
                    <a:pt x="87" y="18"/>
                  </a:lnTo>
                  <a:lnTo>
                    <a:pt x="88" y="19"/>
                  </a:lnTo>
                  <a:lnTo>
                    <a:pt x="86" y="21"/>
                  </a:lnTo>
                  <a:lnTo>
                    <a:pt x="84" y="23"/>
                  </a:lnTo>
                  <a:lnTo>
                    <a:pt x="83" y="24"/>
                  </a:lnTo>
                  <a:lnTo>
                    <a:pt x="83" y="26"/>
                  </a:lnTo>
                  <a:lnTo>
                    <a:pt x="82" y="27"/>
                  </a:lnTo>
                  <a:lnTo>
                    <a:pt x="82" y="29"/>
                  </a:lnTo>
                  <a:lnTo>
                    <a:pt x="82" y="30"/>
                  </a:lnTo>
                  <a:lnTo>
                    <a:pt x="82" y="31"/>
                  </a:lnTo>
                  <a:lnTo>
                    <a:pt x="82" y="33"/>
                  </a:lnTo>
                  <a:lnTo>
                    <a:pt x="82" y="34"/>
                  </a:lnTo>
                  <a:lnTo>
                    <a:pt x="83" y="35"/>
                  </a:lnTo>
                  <a:lnTo>
                    <a:pt x="83" y="36"/>
                  </a:lnTo>
                  <a:lnTo>
                    <a:pt x="84" y="38"/>
                  </a:lnTo>
                  <a:lnTo>
                    <a:pt x="85" y="39"/>
                  </a:lnTo>
                  <a:lnTo>
                    <a:pt x="85" y="40"/>
                  </a:lnTo>
                  <a:lnTo>
                    <a:pt x="86" y="41"/>
                  </a:lnTo>
                  <a:lnTo>
                    <a:pt x="86" y="42"/>
                  </a:lnTo>
                  <a:lnTo>
                    <a:pt x="87" y="44"/>
                  </a:lnTo>
                  <a:lnTo>
                    <a:pt x="87" y="45"/>
                  </a:lnTo>
                  <a:lnTo>
                    <a:pt x="88" y="46"/>
                  </a:lnTo>
                  <a:lnTo>
                    <a:pt x="88" y="47"/>
                  </a:lnTo>
                  <a:lnTo>
                    <a:pt x="87" y="48"/>
                  </a:lnTo>
                  <a:lnTo>
                    <a:pt x="87" y="50"/>
                  </a:lnTo>
                  <a:lnTo>
                    <a:pt x="86" y="51"/>
                  </a:lnTo>
                  <a:lnTo>
                    <a:pt x="86" y="52"/>
                  </a:lnTo>
                  <a:lnTo>
                    <a:pt x="84" y="53"/>
                  </a:lnTo>
                  <a:lnTo>
                    <a:pt x="83" y="54"/>
                  </a:lnTo>
                  <a:lnTo>
                    <a:pt x="81" y="56"/>
                  </a:lnTo>
                  <a:lnTo>
                    <a:pt x="79" y="57"/>
                  </a:lnTo>
                  <a:lnTo>
                    <a:pt x="76" y="58"/>
                  </a:lnTo>
                  <a:lnTo>
                    <a:pt x="73" y="59"/>
                  </a:lnTo>
                  <a:lnTo>
                    <a:pt x="70" y="60"/>
                  </a:lnTo>
                  <a:lnTo>
                    <a:pt x="69" y="61"/>
                  </a:lnTo>
                  <a:lnTo>
                    <a:pt x="68" y="61"/>
                  </a:lnTo>
                  <a:lnTo>
                    <a:pt x="67" y="61"/>
                  </a:lnTo>
                  <a:lnTo>
                    <a:pt x="66" y="62"/>
                  </a:lnTo>
                  <a:lnTo>
                    <a:pt x="65" y="62"/>
                  </a:lnTo>
                  <a:lnTo>
                    <a:pt x="64" y="62"/>
                  </a:lnTo>
                  <a:lnTo>
                    <a:pt x="63" y="62"/>
                  </a:lnTo>
                  <a:lnTo>
                    <a:pt x="62" y="62"/>
                  </a:lnTo>
                  <a:lnTo>
                    <a:pt x="61" y="62"/>
                  </a:lnTo>
                  <a:lnTo>
                    <a:pt x="60" y="62"/>
                  </a:lnTo>
                  <a:lnTo>
                    <a:pt x="59" y="62"/>
                  </a:lnTo>
                  <a:lnTo>
                    <a:pt x="58" y="62"/>
                  </a:lnTo>
                  <a:lnTo>
                    <a:pt x="57" y="63"/>
                  </a:lnTo>
                  <a:lnTo>
                    <a:pt x="56" y="63"/>
                  </a:lnTo>
                  <a:lnTo>
                    <a:pt x="55" y="63"/>
                  </a:lnTo>
                  <a:lnTo>
                    <a:pt x="54" y="63"/>
                  </a:lnTo>
                  <a:lnTo>
                    <a:pt x="53" y="63"/>
                  </a:lnTo>
                  <a:lnTo>
                    <a:pt x="52" y="63"/>
                  </a:lnTo>
                  <a:lnTo>
                    <a:pt x="51" y="63"/>
                  </a:lnTo>
                  <a:lnTo>
                    <a:pt x="50" y="63"/>
                  </a:lnTo>
                  <a:lnTo>
                    <a:pt x="49" y="64"/>
                  </a:lnTo>
                  <a:lnTo>
                    <a:pt x="48" y="64"/>
                  </a:lnTo>
                  <a:lnTo>
                    <a:pt x="47" y="64"/>
                  </a:lnTo>
                  <a:lnTo>
                    <a:pt x="46" y="65"/>
                  </a:lnTo>
                  <a:lnTo>
                    <a:pt x="44" y="66"/>
                  </a:lnTo>
                  <a:close/>
                  <a:moveTo>
                    <a:pt x="43" y="8"/>
                  </a:moveTo>
                  <a:lnTo>
                    <a:pt x="46" y="9"/>
                  </a:lnTo>
                  <a:lnTo>
                    <a:pt x="49" y="10"/>
                  </a:lnTo>
                  <a:lnTo>
                    <a:pt x="51" y="10"/>
                  </a:lnTo>
                  <a:lnTo>
                    <a:pt x="54" y="11"/>
                  </a:lnTo>
                  <a:lnTo>
                    <a:pt x="58" y="13"/>
                  </a:lnTo>
                  <a:lnTo>
                    <a:pt x="63" y="15"/>
                  </a:lnTo>
                  <a:lnTo>
                    <a:pt x="68" y="17"/>
                  </a:lnTo>
                  <a:lnTo>
                    <a:pt x="72" y="19"/>
                  </a:lnTo>
                  <a:lnTo>
                    <a:pt x="77" y="21"/>
                  </a:lnTo>
                  <a:lnTo>
                    <a:pt x="83" y="23"/>
                  </a:lnTo>
                  <a:lnTo>
                    <a:pt x="83" y="22"/>
                  </a:lnTo>
                  <a:lnTo>
                    <a:pt x="84" y="21"/>
                  </a:lnTo>
                  <a:lnTo>
                    <a:pt x="85" y="20"/>
                  </a:lnTo>
                  <a:lnTo>
                    <a:pt x="86" y="19"/>
                  </a:lnTo>
                  <a:lnTo>
                    <a:pt x="85" y="18"/>
                  </a:lnTo>
                  <a:lnTo>
                    <a:pt x="84" y="17"/>
                  </a:lnTo>
                  <a:lnTo>
                    <a:pt x="83" y="16"/>
                  </a:lnTo>
                  <a:lnTo>
                    <a:pt x="82" y="15"/>
                  </a:lnTo>
                  <a:lnTo>
                    <a:pt x="81" y="14"/>
                  </a:lnTo>
                  <a:lnTo>
                    <a:pt x="81" y="13"/>
                  </a:lnTo>
                  <a:lnTo>
                    <a:pt x="80" y="12"/>
                  </a:lnTo>
                  <a:lnTo>
                    <a:pt x="80" y="11"/>
                  </a:lnTo>
                  <a:lnTo>
                    <a:pt x="77" y="11"/>
                  </a:lnTo>
                  <a:lnTo>
                    <a:pt x="74" y="11"/>
                  </a:lnTo>
                  <a:lnTo>
                    <a:pt x="71" y="10"/>
                  </a:lnTo>
                  <a:lnTo>
                    <a:pt x="69" y="10"/>
                  </a:lnTo>
                  <a:lnTo>
                    <a:pt x="67" y="10"/>
                  </a:lnTo>
                  <a:lnTo>
                    <a:pt x="64" y="9"/>
                  </a:lnTo>
                  <a:lnTo>
                    <a:pt x="62" y="9"/>
                  </a:lnTo>
                  <a:lnTo>
                    <a:pt x="60" y="8"/>
                  </a:lnTo>
                  <a:lnTo>
                    <a:pt x="56" y="7"/>
                  </a:lnTo>
                  <a:lnTo>
                    <a:pt x="52" y="5"/>
                  </a:lnTo>
                  <a:lnTo>
                    <a:pt x="48" y="3"/>
                  </a:lnTo>
                  <a:lnTo>
                    <a:pt x="44" y="2"/>
                  </a:lnTo>
                  <a:lnTo>
                    <a:pt x="40" y="3"/>
                  </a:lnTo>
                  <a:lnTo>
                    <a:pt x="36" y="5"/>
                  </a:lnTo>
                  <a:lnTo>
                    <a:pt x="32" y="7"/>
                  </a:lnTo>
                  <a:lnTo>
                    <a:pt x="28" y="8"/>
                  </a:lnTo>
                  <a:lnTo>
                    <a:pt x="26" y="9"/>
                  </a:lnTo>
                  <a:lnTo>
                    <a:pt x="24" y="9"/>
                  </a:lnTo>
                  <a:lnTo>
                    <a:pt x="22" y="10"/>
                  </a:lnTo>
                  <a:lnTo>
                    <a:pt x="20" y="10"/>
                  </a:lnTo>
                  <a:lnTo>
                    <a:pt x="17" y="10"/>
                  </a:lnTo>
                  <a:lnTo>
                    <a:pt x="14" y="11"/>
                  </a:lnTo>
                  <a:lnTo>
                    <a:pt x="11" y="11"/>
                  </a:lnTo>
                  <a:lnTo>
                    <a:pt x="8" y="11"/>
                  </a:lnTo>
                  <a:lnTo>
                    <a:pt x="8" y="12"/>
                  </a:lnTo>
                  <a:lnTo>
                    <a:pt x="8" y="13"/>
                  </a:lnTo>
                  <a:lnTo>
                    <a:pt x="7" y="14"/>
                  </a:lnTo>
                  <a:lnTo>
                    <a:pt x="6" y="15"/>
                  </a:lnTo>
                  <a:lnTo>
                    <a:pt x="6" y="16"/>
                  </a:lnTo>
                  <a:lnTo>
                    <a:pt x="5" y="17"/>
                  </a:lnTo>
                  <a:lnTo>
                    <a:pt x="4" y="18"/>
                  </a:lnTo>
                  <a:lnTo>
                    <a:pt x="2" y="19"/>
                  </a:lnTo>
                  <a:lnTo>
                    <a:pt x="4" y="21"/>
                  </a:lnTo>
                  <a:lnTo>
                    <a:pt x="5" y="22"/>
                  </a:lnTo>
                  <a:lnTo>
                    <a:pt x="6" y="24"/>
                  </a:lnTo>
                  <a:lnTo>
                    <a:pt x="7" y="26"/>
                  </a:lnTo>
                  <a:lnTo>
                    <a:pt x="8" y="27"/>
                  </a:lnTo>
                  <a:lnTo>
                    <a:pt x="8" y="29"/>
                  </a:lnTo>
                  <a:lnTo>
                    <a:pt x="8" y="30"/>
                  </a:lnTo>
                  <a:lnTo>
                    <a:pt x="8" y="31"/>
                  </a:lnTo>
                  <a:lnTo>
                    <a:pt x="8" y="33"/>
                  </a:lnTo>
                  <a:lnTo>
                    <a:pt x="7" y="34"/>
                  </a:lnTo>
                  <a:lnTo>
                    <a:pt x="7" y="35"/>
                  </a:lnTo>
                  <a:lnTo>
                    <a:pt x="7" y="37"/>
                  </a:lnTo>
                  <a:lnTo>
                    <a:pt x="5" y="39"/>
                  </a:lnTo>
                  <a:lnTo>
                    <a:pt x="4" y="41"/>
                  </a:lnTo>
                  <a:lnTo>
                    <a:pt x="4" y="43"/>
                  </a:lnTo>
                  <a:lnTo>
                    <a:pt x="3" y="44"/>
                  </a:lnTo>
                  <a:lnTo>
                    <a:pt x="3" y="45"/>
                  </a:lnTo>
                  <a:lnTo>
                    <a:pt x="2" y="46"/>
                  </a:lnTo>
                  <a:lnTo>
                    <a:pt x="2" y="47"/>
                  </a:lnTo>
                  <a:lnTo>
                    <a:pt x="3" y="48"/>
                  </a:lnTo>
                  <a:lnTo>
                    <a:pt x="3" y="49"/>
                  </a:lnTo>
                  <a:lnTo>
                    <a:pt x="3" y="50"/>
                  </a:lnTo>
                  <a:lnTo>
                    <a:pt x="4" y="51"/>
                  </a:lnTo>
                  <a:lnTo>
                    <a:pt x="5" y="53"/>
                  </a:lnTo>
                  <a:lnTo>
                    <a:pt x="7" y="54"/>
                  </a:lnTo>
                  <a:lnTo>
                    <a:pt x="8" y="55"/>
                  </a:lnTo>
                  <a:lnTo>
                    <a:pt x="11" y="56"/>
                  </a:lnTo>
                  <a:lnTo>
                    <a:pt x="13" y="57"/>
                  </a:lnTo>
                  <a:lnTo>
                    <a:pt x="16" y="58"/>
                  </a:lnTo>
                  <a:lnTo>
                    <a:pt x="19" y="59"/>
                  </a:lnTo>
                  <a:lnTo>
                    <a:pt x="21" y="60"/>
                  </a:lnTo>
                  <a:lnTo>
                    <a:pt x="22" y="60"/>
                  </a:lnTo>
                  <a:lnTo>
                    <a:pt x="24" y="61"/>
                  </a:lnTo>
                  <a:lnTo>
                    <a:pt x="26" y="61"/>
                  </a:lnTo>
                  <a:lnTo>
                    <a:pt x="29" y="61"/>
                  </a:lnTo>
                  <a:lnTo>
                    <a:pt x="33" y="62"/>
                  </a:lnTo>
                  <a:lnTo>
                    <a:pt x="37" y="62"/>
                  </a:lnTo>
                  <a:lnTo>
                    <a:pt x="40" y="63"/>
                  </a:lnTo>
                  <a:lnTo>
                    <a:pt x="41" y="63"/>
                  </a:lnTo>
                  <a:lnTo>
                    <a:pt x="43" y="63"/>
                  </a:lnTo>
                  <a:lnTo>
                    <a:pt x="44" y="64"/>
                  </a:lnTo>
                  <a:lnTo>
                    <a:pt x="45" y="64"/>
                  </a:lnTo>
                  <a:lnTo>
                    <a:pt x="46" y="63"/>
                  </a:lnTo>
                  <a:lnTo>
                    <a:pt x="47" y="63"/>
                  </a:lnTo>
                  <a:lnTo>
                    <a:pt x="48" y="63"/>
                  </a:lnTo>
                  <a:lnTo>
                    <a:pt x="51" y="62"/>
                  </a:lnTo>
                  <a:lnTo>
                    <a:pt x="55" y="62"/>
                  </a:lnTo>
                  <a:lnTo>
                    <a:pt x="59" y="61"/>
                  </a:lnTo>
                  <a:lnTo>
                    <a:pt x="63" y="61"/>
                  </a:lnTo>
                  <a:lnTo>
                    <a:pt x="65" y="61"/>
                  </a:lnTo>
                  <a:lnTo>
                    <a:pt x="66" y="60"/>
                  </a:lnTo>
                  <a:lnTo>
                    <a:pt x="68" y="60"/>
                  </a:lnTo>
                  <a:lnTo>
                    <a:pt x="69" y="59"/>
                  </a:lnTo>
                  <a:lnTo>
                    <a:pt x="72" y="59"/>
                  </a:lnTo>
                  <a:lnTo>
                    <a:pt x="74" y="58"/>
                  </a:lnTo>
                  <a:lnTo>
                    <a:pt x="76" y="57"/>
                  </a:lnTo>
                  <a:lnTo>
                    <a:pt x="78" y="56"/>
                  </a:lnTo>
                  <a:lnTo>
                    <a:pt x="80" y="55"/>
                  </a:lnTo>
                  <a:lnTo>
                    <a:pt x="81" y="54"/>
                  </a:lnTo>
                  <a:lnTo>
                    <a:pt x="83" y="53"/>
                  </a:lnTo>
                  <a:lnTo>
                    <a:pt x="83" y="52"/>
                  </a:lnTo>
                  <a:lnTo>
                    <a:pt x="84" y="51"/>
                  </a:lnTo>
                  <a:lnTo>
                    <a:pt x="85" y="50"/>
                  </a:lnTo>
                  <a:lnTo>
                    <a:pt x="85" y="49"/>
                  </a:lnTo>
                  <a:lnTo>
                    <a:pt x="86" y="49"/>
                  </a:lnTo>
                  <a:lnTo>
                    <a:pt x="86" y="48"/>
                  </a:lnTo>
                  <a:lnTo>
                    <a:pt x="86" y="47"/>
                  </a:lnTo>
                  <a:lnTo>
                    <a:pt x="86" y="46"/>
                  </a:lnTo>
                  <a:lnTo>
                    <a:pt x="86" y="45"/>
                  </a:lnTo>
                  <a:lnTo>
                    <a:pt x="85" y="43"/>
                  </a:lnTo>
                  <a:lnTo>
                    <a:pt x="84" y="42"/>
                  </a:lnTo>
                  <a:lnTo>
                    <a:pt x="83" y="40"/>
                  </a:lnTo>
                  <a:lnTo>
                    <a:pt x="82" y="38"/>
                  </a:lnTo>
                  <a:lnTo>
                    <a:pt x="81" y="36"/>
                  </a:lnTo>
                  <a:lnTo>
                    <a:pt x="81" y="34"/>
                  </a:lnTo>
                  <a:lnTo>
                    <a:pt x="80" y="33"/>
                  </a:lnTo>
                  <a:lnTo>
                    <a:pt x="80" y="32"/>
                  </a:lnTo>
                  <a:lnTo>
                    <a:pt x="80" y="30"/>
                  </a:lnTo>
                  <a:lnTo>
                    <a:pt x="80" y="29"/>
                  </a:lnTo>
                  <a:lnTo>
                    <a:pt x="41" y="29"/>
                  </a:lnTo>
                  <a:lnTo>
                    <a:pt x="44" y="28"/>
                  </a:lnTo>
                  <a:lnTo>
                    <a:pt x="46" y="27"/>
                  </a:lnTo>
                  <a:lnTo>
                    <a:pt x="48" y="26"/>
                  </a:lnTo>
                  <a:lnTo>
                    <a:pt x="50" y="24"/>
                  </a:lnTo>
                  <a:lnTo>
                    <a:pt x="51" y="23"/>
                  </a:lnTo>
                  <a:lnTo>
                    <a:pt x="53" y="21"/>
                  </a:lnTo>
                  <a:lnTo>
                    <a:pt x="54" y="20"/>
                  </a:lnTo>
                  <a:lnTo>
                    <a:pt x="56" y="18"/>
                  </a:lnTo>
                  <a:lnTo>
                    <a:pt x="59" y="19"/>
                  </a:lnTo>
                  <a:lnTo>
                    <a:pt x="62" y="20"/>
                  </a:lnTo>
                  <a:lnTo>
                    <a:pt x="65" y="22"/>
                  </a:lnTo>
                  <a:lnTo>
                    <a:pt x="68" y="23"/>
                  </a:lnTo>
                  <a:lnTo>
                    <a:pt x="71" y="24"/>
                  </a:lnTo>
                  <a:lnTo>
                    <a:pt x="74" y="25"/>
                  </a:lnTo>
                  <a:lnTo>
                    <a:pt x="77" y="26"/>
                  </a:lnTo>
                  <a:lnTo>
                    <a:pt x="80" y="28"/>
                  </a:lnTo>
                  <a:lnTo>
                    <a:pt x="81" y="27"/>
                  </a:lnTo>
                  <a:lnTo>
                    <a:pt x="77" y="26"/>
                  </a:lnTo>
                  <a:lnTo>
                    <a:pt x="74" y="24"/>
                  </a:lnTo>
                  <a:lnTo>
                    <a:pt x="71" y="23"/>
                  </a:lnTo>
                  <a:lnTo>
                    <a:pt x="68" y="22"/>
                  </a:lnTo>
                  <a:lnTo>
                    <a:pt x="65" y="21"/>
                  </a:lnTo>
                  <a:lnTo>
                    <a:pt x="62" y="20"/>
                  </a:lnTo>
                  <a:lnTo>
                    <a:pt x="59" y="19"/>
                  </a:lnTo>
                  <a:lnTo>
                    <a:pt x="55" y="18"/>
                  </a:lnTo>
                  <a:lnTo>
                    <a:pt x="54" y="19"/>
                  </a:lnTo>
                  <a:lnTo>
                    <a:pt x="53" y="21"/>
                  </a:lnTo>
                  <a:lnTo>
                    <a:pt x="52" y="22"/>
                  </a:lnTo>
                  <a:lnTo>
                    <a:pt x="50" y="23"/>
                  </a:lnTo>
                  <a:lnTo>
                    <a:pt x="48" y="24"/>
                  </a:lnTo>
                  <a:lnTo>
                    <a:pt x="47" y="26"/>
                  </a:lnTo>
                  <a:lnTo>
                    <a:pt x="45" y="27"/>
                  </a:lnTo>
                  <a:lnTo>
                    <a:pt x="43" y="28"/>
                  </a:lnTo>
                  <a:lnTo>
                    <a:pt x="25" y="28"/>
                  </a:lnTo>
                  <a:lnTo>
                    <a:pt x="28" y="25"/>
                  </a:lnTo>
                  <a:lnTo>
                    <a:pt x="31" y="23"/>
                  </a:lnTo>
                  <a:lnTo>
                    <a:pt x="34" y="20"/>
                  </a:lnTo>
                  <a:lnTo>
                    <a:pt x="36" y="18"/>
                  </a:lnTo>
                  <a:lnTo>
                    <a:pt x="38" y="15"/>
                  </a:lnTo>
                  <a:lnTo>
                    <a:pt x="40" y="13"/>
                  </a:lnTo>
                  <a:lnTo>
                    <a:pt x="42" y="10"/>
                  </a:lnTo>
                  <a:lnTo>
                    <a:pt x="43" y="8"/>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8" name="Freeform 21"/>
            <xdr:cNvSpPr>
              <a:spLocks/>
            </xdr:cNvSpPr>
          </xdr:nvSpPr>
          <xdr:spPr bwMode="auto">
            <a:xfrm>
              <a:off x="33" y="1"/>
              <a:ext cx="88" cy="66"/>
            </a:xfrm>
            <a:custGeom>
              <a:avLst/>
              <a:gdLst>
                <a:gd name="T0" fmla="*/ 42 w 88"/>
                <a:gd name="T1" fmla="*/ 64 h 66"/>
                <a:gd name="T2" fmla="*/ 39 w 88"/>
                <a:gd name="T3" fmla="*/ 64 h 66"/>
                <a:gd name="T4" fmla="*/ 35 w 88"/>
                <a:gd name="T5" fmla="*/ 63 h 66"/>
                <a:gd name="T6" fmla="*/ 30 w 88"/>
                <a:gd name="T7" fmla="*/ 62 h 66"/>
                <a:gd name="T8" fmla="*/ 25 w 88"/>
                <a:gd name="T9" fmla="*/ 62 h 66"/>
                <a:gd name="T10" fmla="*/ 21 w 88"/>
                <a:gd name="T11" fmla="*/ 61 h 66"/>
                <a:gd name="T12" fmla="*/ 12 w 88"/>
                <a:gd name="T13" fmla="*/ 58 h 66"/>
                <a:gd name="T14" fmla="*/ 3 w 88"/>
                <a:gd name="T15" fmla="*/ 52 h 66"/>
                <a:gd name="T16" fmla="*/ 1 w 88"/>
                <a:gd name="T17" fmla="*/ 46 h 66"/>
                <a:gd name="T18" fmla="*/ 3 w 88"/>
                <a:gd name="T19" fmla="*/ 40 h 66"/>
                <a:gd name="T20" fmla="*/ 6 w 88"/>
                <a:gd name="T21" fmla="*/ 34 h 66"/>
                <a:gd name="T22" fmla="*/ 6 w 88"/>
                <a:gd name="T23" fmla="*/ 27 h 66"/>
                <a:gd name="T24" fmla="*/ 0 w 88"/>
                <a:gd name="T25" fmla="*/ 19 h 66"/>
                <a:gd name="T26" fmla="*/ 2 w 88"/>
                <a:gd name="T27" fmla="*/ 17 h 66"/>
                <a:gd name="T28" fmla="*/ 4 w 88"/>
                <a:gd name="T29" fmla="*/ 16 h 66"/>
                <a:gd name="T30" fmla="*/ 5 w 88"/>
                <a:gd name="T31" fmla="*/ 15 h 66"/>
                <a:gd name="T32" fmla="*/ 6 w 88"/>
                <a:gd name="T33" fmla="*/ 14 h 66"/>
                <a:gd name="T34" fmla="*/ 6 w 88"/>
                <a:gd name="T35" fmla="*/ 13 h 66"/>
                <a:gd name="T36" fmla="*/ 7 w 88"/>
                <a:gd name="T37" fmla="*/ 11 h 66"/>
                <a:gd name="T38" fmla="*/ 13 w 88"/>
                <a:gd name="T39" fmla="*/ 10 h 66"/>
                <a:gd name="T40" fmla="*/ 19 w 88"/>
                <a:gd name="T41" fmla="*/ 9 h 66"/>
                <a:gd name="T42" fmla="*/ 24 w 88"/>
                <a:gd name="T43" fmla="*/ 8 h 66"/>
                <a:gd name="T44" fmla="*/ 29 w 88"/>
                <a:gd name="T45" fmla="*/ 6 h 66"/>
                <a:gd name="T46" fmla="*/ 34 w 88"/>
                <a:gd name="T47" fmla="*/ 4 h 66"/>
                <a:gd name="T48" fmla="*/ 39 w 88"/>
                <a:gd name="T49" fmla="*/ 2 h 66"/>
                <a:gd name="T50" fmla="*/ 46 w 88"/>
                <a:gd name="T51" fmla="*/ 1 h 66"/>
                <a:gd name="T52" fmla="*/ 51 w 88"/>
                <a:gd name="T53" fmla="*/ 3 h 66"/>
                <a:gd name="T54" fmla="*/ 56 w 88"/>
                <a:gd name="T55" fmla="*/ 5 h 66"/>
                <a:gd name="T56" fmla="*/ 61 w 88"/>
                <a:gd name="T57" fmla="*/ 7 h 66"/>
                <a:gd name="T58" fmla="*/ 66 w 88"/>
                <a:gd name="T59" fmla="*/ 8 h 66"/>
                <a:gd name="T60" fmla="*/ 72 w 88"/>
                <a:gd name="T61" fmla="*/ 9 h 66"/>
                <a:gd name="T62" fmla="*/ 79 w 88"/>
                <a:gd name="T63" fmla="*/ 10 h 66"/>
                <a:gd name="T64" fmla="*/ 82 w 88"/>
                <a:gd name="T65" fmla="*/ 12 h 66"/>
                <a:gd name="T66" fmla="*/ 82 w 88"/>
                <a:gd name="T67" fmla="*/ 13 h 66"/>
                <a:gd name="T68" fmla="*/ 83 w 88"/>
                <a:gd name="T69" fmla="*/ 14 h 66"/>
                <a:gd name="T70" fmla="*/ 84 w 88"/>
                <a:gd name="T71" fmla="*/ 15 h 66"/>
                <a:gd name="T72" fmla="*/ 85 w 88"/>
                <a:gd name="T73" fmla="*/ 16 h 66"/>
                <a:gd name="T74" fmla="*/ 86 w 88"/>
                <a:gd name="T75" fmla="*/ 18 h 66"/>
                <a:gd name="T76" fmla="*/ 84 w 88"/>
                <a:gd name="T77" fmla="*/ 23 h 66"/>
                <a:gd name="T78" fmla="*/ 82 w 88"/>
                <a:gd name="T79" fmla="*/ 30 h 66"/>
                <a:gd name="T80" fmla="*/ 83 w 88"/>
                <a:gd name="T81" fmla="*/ 36 h 66"/>
                <a:gd name="T82" fmla="*/ 86 w 88"/>
                <a:gd name="T83" fmla="*/ 42 h 66"/>
                <a:gd name="T84" fmla="*/ 87 w 88"/>
                <a:gd name="T85" fmla="*/ 48 h 66"/>
                <a:gd name="T86" fmla="*/ 83 w 88"/>
                <a:gd name="T87" fmla="*/ 54 h 66"/>
                <a:gd name="T88" fmla="*/ 70 w 88"/>
                <a:gd name="T89" fmla="*/ 60 h 66"/>
                <a:gd name="T90" fmla="*/ 66 w 88"/>
                <a:gd name="T91" fmla="*/ 62 h 66"/>
                <a:gd name="T92" fmla="*/ 61 w 88"/>
                <a:gd name="T93" fmla="*/ 62 h 66"/>
                <a:gd name="T94" fmla="*/ 56 w 88"/>
                <a:gd name="T95" fmla="*/ 63 h 66"/>
                <a:gd name="T96" fmla="*/ 52 w 88"/>
                <a:gd name="T97" fmla="*/ 63 h 66"/>
                <a:gd name="T98" fmla="*/ 48 w 88"/>
                <a:gd name="T99" fmla="*/ 64 h 66"/>
                <a:gd name="T100" fmla="*/ 46 w 88"/>
                <a:gd name="T101" fmla="*/ 65 h 6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88"/>
                <a:gd name="T154" fmla="*/ 0 h 66"/>
                <a:gd name="T155" fmla="*/ 88 w 88"/>
                <a:gd name="T156" fmla="*/ 66 h 66"/>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88" h="66">
                  <a:moveTo>
                    <a:pt x="44" y="66"/>
                  </a:moveTo>
                  <a:lnTo>
                    <a:pt x="43" y="65"/>
                  </a:lnTo>
                  <a:lnTo>
                    <a:pt x="42" y="65"/>
                  </a:lnTo>
                  <a:lnTo>
                    <a:pt x="42" y="64"/>
                  </a:lnTo>
                  <a:lnTo>
                    <a:pt x="41" y="64"/>
                  </a:lnTo>
                  <a:lnTo>
                    <a:pt x="40" y="64"/>
                  </a:lnTo>
                  <a:lnTo>
                    <a:pt x="39" y="64"/>
                  </a:lnTo>
                  <a:lnTo>
                    <a:pt x="38" y="63"/>
                  </a:lnTo>
                  <a:lnTo>
                    <a:pt x="37" y="63"/>
                  </a:lnTo>
                  <a:lnTo>
                    <a:pt x="36" y="63"/>
                  </a:lnTo>
                  <a:lnTo>
                    <a:pt x="35" y="63"/>
                  </a:lnTo>
                  <a:lnTo>
                    <a:pt x="34" y="63"/>
                  </a:lnTo>
                  <a:lnTo>
                    <a:pt x="33" y="63"/>
                  </a:lnTo>
                  <a:lnTo>
                    <a:pt x="32" y="63"/>
                  </a:lnTo>
                  <a:lnTo>
                    <a:pt x="31" y="63"/>
                  </a:lnTo>
                  <a:lnTo>
                    <a:pt x="30" y="62"/>
                  </a:lnTo>
                  <a:lnTo>
                    <a:pt x="29" y="62"/>
                  </a:lnTo>
                  <a:lnTo>
                    <a:pt x="28" y="62"/>
                  </a:lnTo>
                  <a:lnTo>
                    <a:pt x="27" y="62"/>
                  </a:lnTo>
                  <a:lnTo>
                    <a:pt x="26" y="62"/>
                  </a:lnTo>
                  <a:lnTo>
                    <a:pt x="25" y="62"/>
                  </a:lnTo>
                  <a:lnTo>
                    <a:pt x="24" y="62"/>
                  </a:lnTo>
                  <a:lnTo>
                    <a:pt x="23" y="62"/>
                  </a:lnTo>
                  <a:lnTo>
                    <a:pt x="22" y="61"/>
                  </a:lnTo>
                  <a:lnTo>
                    <a:pt x="21" y="61"/>
                  </a:lnTo>
                  <a:lnTo>
                    <a:pt x="20" y="61"/>
                  </a:lnTo>
                  <a:lnTo>
                    <a:pt x="19" y="61"/>
                  </a:lnTo>
                  <a:lnTo>
                    <a:pt x="18" y="60"/>
                  </a:lnTo>
                  <a:lnTo>
                    <a:pt x="15" y="59"/>
                  </a:lnTo>
                  <a:lnTo>
                    <a:pt x="12" y="58"/>
                  </a:lnTo>
                  <a:lnTo>
                    <a:pt x="9" y="57"/>
                  </a:lnTo>
                  <a:lnTo>
                    <a:pt x="7" y="56"/>
                  </a:lnTo>
                  <a:lnTo>
                    <a:pt x="6" y="54"/>
                  </a:lnTo>
                  <a:lnTo>
                    <a:pt x="4" y="53"/>
                  </a:lnTo>
                  <a:lnTo>
                    <a:pt x="3" y="52"/>
                  </a:lnTo>
                  <a:lnTo>
                    <a:pt x="2" y="51"/>
                  </a:lnTo>
                  <a:lnTo>
                    <a:pt x="1" y="50"/>
                  </a:lnTo>
                  <a:lnTo>
                    <a:pt x="1" y="48"/>
                  </a:lnTo>
                  <a:lnTo>
                    <a:pt x="1" y="47"/>
                  </a:lnTo>
                  <a:lnTo>
                    <a:pt x="1" y="46"/>
                  </a:lnTo>
                  <a:lnTo>
                    <a:pt x="1" y="45"/>
                  </a:lnTo>
                  <a:lnTo>
                    <a:pt x="2" y="44"/>
                  </a:lnTo>
                  <a:lnTo>
                    <a:pt x="2" y="42"/>
                  </a:lnTo>
                  <a:lnTo>
                    <a:pt x="2" y="41"/>
                  </a:lnTo>
                  <a:lnTo>
                    <a:pt x="3" y="40"/>
                  </a:lnTo>
                  <a:lnTo>
                    <a:pt x="4" y="39"/>
                  </a:lnTo>
                  <a:lnTo>
                    <a:pt x="4" y="38"/>
                  </a:lnTo>
                  <a:lnTo>
                    <a:pt x="5" y="36"/>
                  </a:lnTo>
                  <a:lnTo>
                    <a:pt x="6" y="35"/>
                  </a:lnTo>
                  <a:lnTo>
                    <a:pt x="6" y="34"/>
                  </a:lnTo>
                  <a:lnTo>
                    <a:pt x="6" y="33"/>
                  </a:lnTo>
                  <a:lnTo>
                    <a:pt x="6" y="31"/>
                  </a:lnTo>
                  <a:lnTo>
                    <a:pt x="7" y="30"/>
                  </a:lnTo>
                  <a:lnTo>
                    <a:pt x="6" y="29"/>
                  </a:lnTo>
                  <a:lnTo>
                    <a:pt x="6" y="27"/>
                  </a:lnTo>
                  <a:lnTo>
                    <a:pt x="6" y="26"/>
                  </a:lnTo>
                  <a:lnTo>
                    <a:pt x="5" y="24"/>
                  </a:lnTo>
                  <a:lnTo>
                    <a:pt x="4" y="23"/>
                  </a:lnTo>
                  <a:lnTo>
                    <a:pt x="2" y="21"/>
                  </a:lnTo>
                  <a:lnTo>
                    <a:pt x="0" y="19"/>
                  </a:lnTo>
                  <a:lnTo>
                    <a:pt x="1" y="18"/>
                  </a:lnTo>
                  <a:lnTo>
                    <a:pt x="2" y="18"/>
                  </a:lnTo>
                  <a:lnTo>
                    <a:pt x="2" y="17"/>
                  </a:lnTo>
                  <a:lnTo>
                    <a:pt x="3" y="17"/>
                  </a:lnTo>
                  <a:lnTo>
                    <a:pt x="3" y="16"/>
                  </a:lnTo>
                  <a:lnTo>
                    <a:pt x="4" y="16"/>
                  </a:lnTo>
                  <a:lnTo>
                    <a:pt x="4" y="15"/>
                  </a:lnTo>
                  <a:lnTo>
                    <a:pt x="5" y="15"/>
                  </a:lnTo>
                  <a:lnTo>
                    <a:pt x="5" y="14"/>
                  </a:lnTo>
                  <a:lnTo>
                    <a:pt x="6" y="14"/>
                  </a:lnTo>
                  <a:lnTo>
                    <a:pt x="6" y="13"/>
                  </a:lnTo>
                  <a:lnTo>
                    <a:pt x="6" y="12"/>
                  </a:lnTo>
                  <a:lnTo>
                    <a:pt x="7" y="11"/>
                  </a:lnTo>
                  <a:lnTo>
                    <a:pt x="7" y="10"/>
                  </a:lnTo>
                  <a:lnTo>
                    <a:pt x="10" y="10"/>
                  </a:lnTo>
                  <a:lnTo>
                    <a:pt x="11" y="10"/>
                  </a:lnTo>
                  <a:lnTo>
                    <a:pt x="13" y="10"/>
                  </a:lnTo>
                  <a:lnTo>
                    <a:pt x="14" y="10"/>
                  </a:lnTo>
                  <a:lnTo>
                    <a:pt x="15" y="10"/>
                  </a:lnTo>
                  <a:lnTo>
                    <a:pt x="17" y="9"/>
                  </a:lnTo>
                  <a:lnTo>
                    <a:pt x="18" y="9"/>
                  </a:lnTo>
                  <a:lnTo>
                    <a:pt x="19" y="9"/>
                  </a:lnTo>
                  <a:lnTo>
                    <a:pt x="20" y="9"/>
                  </a:lnTo>
                  <a:lnTo>
                    <a:pt x="21" y="9"/>
                  </a:lnTo>
                  <a:lnTo>
                    <a:pt x="22" y="8"/>
                  </a:lnTo>
                  <a:lnTo>
                    <a:pt x="23" y="8"/>
                  </a:lnTo>
                  <a:lnTo>
                    <a:pt x="24" y="8"/>
                  </a:lnTo>
                  <a:lnTo>
                    <a:pt x="26" y="8"/>
                  </a:lnTo>
                  <a:lnTo>
                    <a:pt x="26" y="7"/>
                  </a:lnTo>
                  <a:lnTo>
                    <a:pt x="28" y="7"/>
                  </a:lnTo>
                  <a:lnTo>
                    <a:pt x="29" y="6"/>
                  </a:lnTo>
                  <a:lnTo>
                    <a:pt x="30" y="6"/>
                  </a:lnTo>
                  <a:lnTo>
                    <a:pt x="31" y="6"/>
                  </a:lnTo>
                  <a:lnTo>
                    <a:pt x="32" y="5"/>
                  </a:lnTo>
                  <a:lnTo>
                    <a:pt x="33" y="5"/>
                  </a:lnTo>
                  <a:lnTo>
                    <a:pt x="34" y="4"/>
                  </a:lnTo>
                  <a:lnTo>
                    <a:pt x="35" y="4"/>
                  </a:lnTo>
                  <a:lnTo>
                    <a:pt x="36" y="4"/>
                  </a:lnTo>
                  <a:lnTo>
                    <a:pt x="37" y="3"/>
                  </a:lnTo>
                  <a:lnTo>
                    <a:pt x="38" y="3"/>
                  </a:lnTo>
                  <a:lnTo>
                    <a:pt x="39" y="2"/>
                  </a:lnTo>
                  <a:lnTo>
                    <a:pt x="40" y="2"/>
                  </a:lnTo>
                  <a:lnTo>
                    <a:pt x="41" y="2"/>
                  </a:lnTo>
                  <a:lnTo>
                    <a:pt x="42" y="1"/>
                  </a:lnTo>
                  <a:lnTo>
                    <a:pt x="44" y="0"/>
                  </a:lnTo>
                  <a:lnTo>
                    <a:pt x="46" y="1"/>
                  </a:lnTo>
                  <a:lnTo>
                    <a:pt x="47" y="2"/>
                  </a:lnTo>
                  <a:lnTo>
                    <a:pt x="48" y="2"/>
                  </a:lnTo>
                  <a:lnTo>
                    <a:pt x="49" y="2"/>
                  </a:lnTo>
                  <a:lnTo>
                    <a:pt x="50" y="3"/>
                  </a:lnTo>
                  <a:lnTo>
                    <a:pt x="51" y="3"/>
                  </a:lnTo>
                  <a:lnTo>
                    <a:pt x="52" y="4"/>
                  </a:lnTo>
                  <a:lnTo>
                    <a:pt x="53" y="4"/>
                  </a:lnTo>
                  <a:lnTo>
                    <a:pt x="54" y="4"/>
                  </a:lnTo>
                  <a:lnTo>
                    <a:pt x="55" y="5"/>
                  </a:lnTo>
                  <a:lnTo>
                    <a:pt x="56" y="5"/>
                  </a:lnTo>
                  <a:lnTo>
                    <a:pt x="57" y="6"/>
                  </a:lnTo>
                  <a:lnTo>
                    <a:pt x="58" y="6"/>
                  </a:lnTo>
                  <a:lnTo>
                    <a:pt x="59" y="6"/>
                  </a:lnTo>
                  <a:lnTo>
                    <a:pt x="60" y="7"/>
                  </a:lnTo>
                  <a:lnTo>
                    <a:pt x="61" y="7"/>
                  </a:lnTo>
                  <a:lnTo>
                    <a:pt x="62" y="7"/>
                  </a:lnTo>
                  <a:lnTo>
                    <a:pt x="63" y="8"/>
                  </a:lnTo>
                  <a:lnTo>
                    <a:pt x="64" y="8"/>
                  </a:lnTo>
                  <a:lnTo>
                    <a:pt x="65" y="8"/>
                  </a:lnTo>
                  <a:lnTo>
                    <a:pt x="66" y="8"/>
                  </a:lnTo>
                  <a:lnTo>
                    <a:pt x="67" y="9"/>
                  </a:lnTo>
                  <a:lnTo>
                    <a:pt x="68" y="9"/>
                  </a:lnTo>
                  <a:lnTo>
                    <a:pt x="69" y="9"/>
                  </a:lnTo>
                  <a:lnTo>
                    <a:pt x="70" y="9"/>
                  </a:lnTo>
                  <a:lnTo>
                    <a:pt x="72" y="9"/>
                  </a:lnTo>
                  <a:lnTo>
                    <a:pt x="73" y="10"/>
                  </a:lnTo>
                  <a:lnTo>
                    <a:pt x="74" y="10"/>
                  </a:lnTo>
                  <a:lnTo>
                    <a:pt x="76" y="10"/>
                  </a:lnTo>
                  <a:lnTo>
                    <a:pt x="77" y="10"/>
                  </a:lnTo>
                  <a:lnTo>
                    <a:pt x="79" y="10"/>
                  </a:lnTo>
                  <a:lnTo>
                    <a:pt x="81" y="10"/>
                  </a:lnTo>
                  <a:lnTo>
                    <a:pt x="82" y="11"/>
                  </a:lnTo>
                  <a:lnTo>
                    <a:pt x="82" y="12"/>
                  </a:lnTo>
                  <a:lnTo>
                    <a:pt x="82" y="13"/>
                  </a:lnTo>
                  <a:lnTo>
                    <a:pt x="83" y="13"/>
                  </a:lnTo>
                  <a:lnTo>
                    <a:pt x="83" y="14"/>
                  </a:lnTo>
                  <a:lnTo>
                    <a:pt x="83" y="15"/>
                  </a:lnTo>
                  <a:lnTo>
                    <a:pt x="84" y="15"/>
                  </a:lnTo>
                  <a:lnTo>
                    <a:pt x="84" y="16"/>
                  </a:lnTo>
                  <a:lnTo>
                    <a:pt x="85" y="16"/>
                  </a:lnTo>
                  <a:lnTo>
                    <a:pt x="85" y="17"/>
                  </a:lnTo>
                  <a:lnTo>
                    <a:pt x="86" y="17"/>
                  </a:lnTo>
                  <a:lnTo>
                    <a:pt x="86" y="18"/>
                  </a:lnTo>
                  <a:lnTo>
                    <a:pt x="87" y="18"/>
                  </a:lnTo>
                  <a:lnTo>
                    <a:pt x="88" y="19"/>
                  </a:lnTo>
                  <a:lnTo>
                    <a:pt x="86" y="21"/>
                  </a:lnTo>
                  <a:lnTo>
                    <a:pt x="84" y="23"/>
                  </a:lnTo>
                  <a:lnTo>
                    <a:pt x="83" y="24"/>
                  </a:lnTo>
                  <a:lnTo>
                    <a:pt x="83" y="26"/>
                  </a:lnTo>
                  <a:lnTo>
                    <a:pt x="82" y="27"/>
                  </a:lnTo>
                  <a:lnTo>
                    <a:pt x="82" y="29"/>
                  </a:lnTo>
                  <a:lnTo>
                    <a:pt x="82" y="30"/>
                  </a:lnTo>
                  <a:lnTo>
                    <a:pt x="82" y="31"/>
                  </a:lnTo>
                  <a:lnTo>
                    <a:pt x="82" y="33"/>
                  </a:lnTo>
                  <a:lnTo>
                    <a:pt x="82" y="34"/>
                  </a:lnTo>
                  <a:lnTo>
                    <a:pt x="83" y="35"/>
                  </a:lnTo>
                  <a:lnTo>
                    <a:pt x="83" y="36"/>
                  </a:lnTo>
                  <a:lnTo>
                    <a:pt x="84" y="38"/>
                  </a:lnTo>
                  <a:lnTo>
                    <a:pt x="85" y="39"/>
                  </a:lnTo>
                  <a:lnTo>
                    <a:pt x="85" y="40"/>
                  </a:lnTo>
                  <a:lnTo>
                    <a:pt x="86" y="41"/>
                  </a:lnTo>
                  <a:lnTo>
                    <a:pt x="86" y="42"/>
                  </a:lnTo>
                  <a:lnTo>
                    <a:pt x="87" y="44"/>
                  </a:lnTo>
                  <a:lnTo>
                    <a:pt x="87" y="45"/>
                  </a:lnTo>
                  <a:lnTo>
                    <a:pt x="88" y="46"/>
                  </a:lnTo>
                  <a:lnTo>
                    <a:pt x="88" y="47"/>
                  </a:lnTo>
                  <a:lnTo>
                    <a:pt x="87" y="48"/>
                  </a:lnTo>
                  <a:lnTo>
                    <a:pt x="87" y="50"/>
                  </a:lnTo>
                  <a:lnTo>
                    <a:pt x="86" y="51"/>
                  </a:lnTo>
                  <a:lnTo>
                    <a:pt x="86" y="52"/>
                  </a:lnTo>
                  <a:lnTo>
                    <a:pt x="84" y="53"/>
                  </a:lnTo>
                  <a:lnTo>
                    <a:pt x="83" y="54"/>
                  </a:lnTo>
                  <a:lnTo>
                    <a:pt x="81" y="56"/>
                  </a:lnTo>
                  <a:lnTo>
                    <a:pt x="79" y="57"/>
                  </a:lnTo>
                  <a:lnTo>
                    <a:pt x="76" y="58"/>
                  </a:lnTo>
                  <a:lnTo>
                    <a:pt x="73" y="59"/>
                  </a:lnTo>
                  <a:lnTo>
                    <a:pt x="70" y="60"/>
                  </a:lnTo>
                  <a:lnTo>
                    <a:pt x="69" y="61"/>
                  </a:lnTo>
                  <a:lnTo>
                    <a:pt x="68" y="61"/>
                  </a:lnTo>
                  <a:lnTo>
                    <a:pt x="67" y="61"/>
                  </a:lnTo>
                  <a:lnTo>
                    <a:pt x="66" y="62"/>
                  </a:lnTo>
                  <a:lnTo>
                    <a:pt x="65" y="62"/>
                  </a:lnTo>
                  <a:lnTo>
                    <a:pt x="64" y="62"/>
                  </a:lnTo>
                  <a:lnTo>
                    <a:pt x="63" y="62"/>
                  </a:lnTo>
                  <a:lnTo>
                    <a:pt x="62" y="62"/>
                  </a:lnTo>
                  <a:lnTo>
                    <a:pt x="61" y="62"/>
                  </a:lnTo>
                  <a:lnTo>
                    <a:pt x="60" y="62"/>
                  </a:lnTo>
                  <a:lnTo>
                    <a:pt x="59" y="62"/>
                  </a:lnTo>
                  <a:lnTo>
                    <a:pt x="58" y="62"/>
                  </a:lnTo>
                  <a:lnTo>
                    <a:pt x="57" y="63"/>
                  </a:lnTo>
                  <a:lnTo>
                    <a:pt x="56" y="63"/>
                  </a:lnTo>
                  <a:lnTo>
                    <a:pt x="55" y="63"/>
                  </a:lnTo>
                  <a:lnTo>
                    <a:pt x="54" y="63"/>
                  </a:lnTo>
                  <a:lnTo>
                    <a:pt x="53" y="63"/>
                  </a:lnTo>
                  <a:lnTo>
                    <a:pt x="52" y="63"/>
                  </a:lnTo>
                  <a:lnTo>
                    <a:pt x="51" y="63"/>
                  </a:lnTo>
                  <a:lnTo>
                    <a:pt x="50" y="63"/>
                  </a:lnTo>
                  <a:lnTo>
                    <a:pt x="49" y="64"/>
                  </a:lnTo>
                  <a:lnTo>
                    <a:pt x="48" y="64"/>
                  </a:lnTo>
                  <a:lnTo>
                    <a:pt x="47" y="64"/>
                  </a:lnTo>
                  <a:lnTo>
                    <a:pt x="46" y="65"/>
                  </a:lnTo>
                  <a:lnTo>
                    <a:pt x="44" y="66"/>
                  </a:lnTo>
                  <a:close/>
                </a:path>
              </a:pathLst>
            </a:custGeom>
            <a:noFill/>
            <a:ln w="9525">
              <a:solidFill>
                <a:srgbClr val="1F1A17"/>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9" name="Freeform 22"/>
            <xdr:cNvSpPr>
              <a:spLocks/>
            </xdr:cNvSpPr>
          </xdr:nvSpPr>
          <xdr:spPr bwMode="auto">
            <a:xfrm>
              <a:off x="35" y="3"/>
              <a:ext cx="84" cy="62"/>
            </a:xfrm>
            <a:custGeom>
              <a:avLst/>
              <a:gdLst>
                <a:gd name="T0" fmla="*/ 47 w 84"/>
                <a:gd name="T1" fmla="*/ 8 h 62"/>
                <a:gd name="T2" fmla="*/ 56 w 84"/>
                <a:gd name="T3" fmla="*/ 11 h 62"/>
                <a:gd name="T4" fmla="*/ 70 w 84"/>
                <a:gd name="T5" fmla="*/ 17 h 62"/>
                <a:gd name="T6" fmla="*/ 81 w 84"/>
                <a:gd name="T7" fmla="*/ 20 h 62"/>
                <a:gd name="T8" fmla="*/ 84 w 84"/>
                <a:gd name="T9" fmla="*/ 17 h 62"/>
                <a:gd name="T10" fmla="*/ 81 w 84"/>
                <a:gd name="T11" fmla="*/ 14 h 62"/>
                <a:gd name="T12" fmla="*/ 79 w 84"/>
                <a:gd name="T13" fmla="*/ 11 h 62"/>
                <a:gd name="T14" fmla="*/ 75 w 84"/>
                <a:gd name="T15" fmla="*/ 9 h 62"/>
                <a:gd name="T16" fmla="*/ 67 w 84"/>
                <a:gd name="T17" fmla="*/ 8 h 62"/>
                <a:gd name="T18" fmla="*/ 60 w 84"/>
                <a:gd name="T19" fmla="*/ 7 h 62"/>
                <a:gd name="T20" fmla="*/ 50 w 84"/>
                <a:gd name="T21" fmla="*/ 3 h 62"/>
                <a:gd name="T22" fmla="*/ 38 w 84"/>
                <a:gd name="T23" fmla="*/ 1 h 62"/>
                <a:gd name="T24" fmla="*/ 26 w 84"/>
                <a:gd name="T25" fmla="*/ 6 h 62"/>
                <a:gd name="T26" fmla="*/ 20 w 84"/>
                <a:gd name="T27" fmla="*/ 8 h 62"/>
                <a:gd name="T28" fmla="*/ 12 w 84"/>
                <a:gd name="T29" fmla="*/ 9 h 62"/>
                <a:gd name="T30" fmla="*/ 6 w 84"/>
                <a:gd name="T31" fmla="*/ 10 h 62"/>
                <a:gd name="T32" fmla="*/ 4 w 84"/>
                <a:gd name="T33" fmla="*/ 13 h 62"/>
                <a:gd name="T34" fmla="*/ 2 w 84"/>
                <a:gd name="T35" fmla="*/ 16 h 62"/>
                <a:gd name="T36" fmla="*/ 3 w 84"/>
                <a:gd name="T37" fmla="*/ 20 h 62"/>
                <a:gd name="T38" fmla="*/ 6 w 84"/>
                <a:gd name="T39" fmla="*/ 25 h 62"/>
                <a:gd name="T40" fmla="*/ 6 w 84"/>
                <a:gd name="T41" fmla="*/ 29 h 62"/>
                <a:gd name="T42" fmla="*/ 5 w 84"/>
                <a:gd name="T43" fmla="*/ 33 h 62"/>
                <a:gd name="T44" fmla="*/ 2 w 84"/>
                <a:gd name="T45" fmla="*/ 39 h 62"/>
                <a:gd name="T46" fmla="*/ 1 w 84"/>
                <a:gd name="T47" fmla="*/ 43 h 62"/>
                <a:gd name="T48" fmla="*/ 1 w 84"/>
                <a:gd name="T49" fmla="*/ 46 h 62"/>
                <a:gd name="T50" fmla="*/ 2 w 84"/>
                <a:gd name="T51" fmla="*/ 49 h 62"/>
                <a:gd name="T52" fmla="*/ 6 w 84"/>
                <a:gd name="T53" fmla="*/ 53 h 62"/>
                <a:gd name="T54" fmla="*/ 14 w 84"/>
                <a:gd name="T55" fmla="*/ 56 h 62"/>
                <a:gd name="T56" fmla="*/ 20 w 84"/>
                <a:gd name="T57" fmla="*/ 58 h 62"/>
                <a:gd name="T58" fmla="*/ 27 w 84"/>
                <a:gd name="T59" fmla="*/ 59 h 62"/>
                <a:gd name="T60" fmla="*/ 38 w 84"/>
                <a:gd name="T61" fmla="*/ 61 h 62"/>
                <a:gd name="T62" fmla="*/ 42 w 84"/>
                <a:gd name="T63" fmla="*/ 62 h 62"/>
                <a:gd name="T64" fmla="*/ 44 w 84"/>
                <a:gd name="T65" fmla="*/ 61 h 62"/>
                <a:gd name="T66" fmla="*/ 49 w 84"/>
                <a:gd name="T67" fmla="*/ 60 h 62"/>
                <a:gd name="T68" fmla="*/ 61 w 84"/>
                <a:gd name="T69" fmla="*/ 59 h 62"/>
                <a:gd name="T70" fmla="*/ 66 w 84"/>
                <a:gd name="T71" fmla="*/ 58 h 62"/>
                <a:gd name="T72" fmla="*/ 72 w 84"/>
                <a:gd name="T73" fmla="*/ 56 h 62"/>
                <a:gd name="T74" fmla="*/ 78 w 84"/>
                <a:gd name="T75" fmla="*/ 53 h 62"/>
                <a:gd name="T76" fmla="*/ 81 w 84"/>
                <a:gd name="T77" fmla="*/ 50 h 62"/>
                <a:gd name="T78" fmla="*/ 83 w 84"/>
                <a:gd name="T79" fmla="*/ 47 h 62"/>
                <a:gd name="T80" fmla="*/ 84 w 84"/>
                <a:gd name="T81" fmla="*/ 45 h 62"/>
                <a:gd name="T82" fmla="*/ 83 w 84"/>
                <a:gd name="T83" fmla="*/ 41 h 62"/>
                <a:gd name="T84" fmla="*/ 80 w 84"/>
                <a:gd name="T85" fmla="*/ 36 h 62"/>
                <a:gd name="T86" fmla="*/ 78 w 84"/>
                <a:gd name="T87" fmla="*/ 31 h 62"/>
                <a:gd name="T88" fmla="*/ 78 w 84"/>
                <a:gd name="T89" fmla="*/ 27 h 62"/>
                <a:gd name="T90" fmla="*/ 44 w 84"/>
                <a:gd name="T91" fmla="*/ 25 h 62"/>
                <a:gd name="T92" fmla="*/ 49 w 84"/>
                <a:gd name="T93" fmla="*/ 21 h 62"/>
                <a:gd name="T94" fmla="*/ 54 w 84"/>
                <a:gd name="T95" fmla="*/ 16 h 62"/>
                <a:gd name="T96" fmla="*/ 63 w 84"/>
                <a:gd name="T97" fmla="*/ 20 h 62"/>
                <a:gd name="T98" fmla="*/ 72 w 84"/>
                <a:gd name="T99" fmla="*/ 23 h 62"/>
                <a:gd name="T100" fmla="*/ 79 w 84"/>
                <a:gd name="T101" fmla="*/ 25 h 62"/>
                <a:gd name="T102" fmla="*/ 72 w 84"/>
                <a:gd name="T103" fmla="*/ 22 h 62"/>
                <a:gd name="T104" fmla="*/ 63 w 84"/>
                <a:gd name="T105" fmla="*/ 19 h 62"/>
                <a:gd name="T106" fmla="*/ 53 w 84"/>
                <a:gd name="T107" fmla="*/ 16 h 62"/>
                <a:gd name="T108" fmla="*/ 50 w 84"/>
                <a:gd name="T109" fmla="*/ 20 h 62"/>
                <a:gd name="T110" fmla="*/ 45 w 84"/>
                <a:gd name="T111" fmla="*/ 24 h 62"/>
                <a:gd name="T112" fmla="*/ 23 w 84"/>
                <a:gd name="T113" fmla="*/ 26 h 62"/>
                <a:gd name="T114" fmla="*/ 32 w 84"/>
                <a:gd name="T115" fmla="*/ 18 h 62"/>
                <a:gd name="T116" fmla="*/ 38 w 84"/>
                <a:gd name="T117" fmla="*/ 11 h 62"/>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w 84"/>
                <a:gd name="T178" fmla="*/ 0 h 62"/>
                <a:gd name="T179" fmla="*/ 84 w 84"/>
                <a:gd name="T180" fmla="*/ 62 h 62"/>
              </a:gdLst>
              <a:ahLst/>
              <a:cxnLst>
                <a:cxn ang="T118">
                  <a:pos x="T0" y="T1"/>
                </a:cxn>
                <a:cxn ang="T119">
                  <a:pos x="T2" y="T3"/>
                </a:cxn>
                <a:cxn ang="T120">
                  <a:pos x="T4" y="T5"/>
                </a:cxn>
                <a:cxn ang="T121">
                  <a:pos x="T6" y="T7"/>
                </a:cxn>
                <a:cxn ang="T122">
                  <a:pos x="T8" y="T9"/>
                </a:cxn>
                <a:cxn ang="T123">
                  <a:pos x="T10" y="T11"/>
                </a:cxn>
                <a:cxn ang="T124">
                  <a:pos x="T12" y="T13"/>
                </a:cxn>
                <a:cxn ang="T125">
                  <a:pos x="T14" y="T15"/>
                </a:cxn>
                <a:cxn ang="T126">
                  <a:pos x="T16" y="T17"/>
                </a:cxn>
                <a:cxn ang="T127">
                  <a:pos x="T18" y="T19"/>
                </a:cxn>
                <a:cxn ang="T128">
                  <a:pos x="T20" y="T21"/>
                </a:cxn>
                <a:cxn ang="T129">
                  <a:pos x="T22" y="T23"/>
                </a:cxn>
                <a:cxn ang="T130">
                  <a:pos x="T24" y="T25"/>
                </a:cxn>
                <a:cxn ang="T131">
                  <a:pos x="T26" y="T27"/>
                </a:cxn>
                <a:cxn ang="T132">
                  <a:pos x="T28" y="T29"/>
                </a:cxn>
                <a:cxn ang="T133">
                  <a:pos x="T30" y="T31"/>
                </a:cxn>
                <a:cxn ang="T134">
                  <a:pos x="T32" y="T33"/>
                </a:cxn>
                <a:cxn ang="T135">
                  <a:pos x="T34" y="T35"/>
                </a:cxn>
                <a:cxn ang="T136">
                  <a:pos x="T36" y="T37"/>
                </a:cxn>
                <a:cxn ang="T137">
                  <a:pos x="T38" y="T39"/>
                </a:cxn>
                <a:cxn ang="T138">
                  <a:pos x="T40" y="T41"/>
                </a:cxn>
                <a:cxn ang="T139">
                  <a:pos x="T42" y="T43"/>
                </a:cxn>
                <a:cxn ang="T140">
                  <a:pos x="T44" y="T45"/>
                </a:cxn>
                <a:cxn ang="T141">
                  <a:pos x="T46" y="T47"/>
                </a:cxn>
                <a:cxn ang="T142">
                  <a:pos x="T48" y="T49"/>
                </a:cxn>
                <a:cxn ang="T143">
                  <a:pos x="T50" y="T51"/>
                </a:cxn>
                <a:cxn ang="T144">
                  <a:pos x="T52" y="T53"/>
                </a:cxn>
                <a:cxn ang="T145">
                  <a:pos x="T54" y="T55"/>
                </a:cxn>
                <a:cxn ang="T146">
                  <a:pos x="T56" y="T57"/>
                </a:cxn>
                <a:cxn ang="T147">
                  <a:pos x="T58" y="T59"/>
                </a:cxn>
                <a:cxn ang="T148">
                  <a:pos x="T60" y="T61"/>
                </a:cxn>
                <a:cxn ang="T149">
                  <a:pos x="T62" y="T63"/>
                </a:cxn>
                <a:cxn ang="T150">
                  <a:pos x="T64" y="T65"/>
                </a:cxn>
                <a:cxn ang="T151">
                  <a:pos x="T66" y="T67"/>
                </a:cxn>
                <a:cxn ang="T152">
                  <a:pos x="T68" y="T69"/>
                </a:cxn>
                <a:cxn ang="T153">
                  <a:pos x="T70" y="T71"/>
                </a:cxn>
                <a:cxn ang="T154">
                  <a:pos x="T72" y="T73"/>
                </a:cxn>
                <a:cxn ang="T155">
                  <a:pos x="T74" y="T75"/>
                </a:cxn>
                <a:cxn ang="T156">
                  <a:pos x="T76" y="T77"/>
                </a:cxn>
                <a:cxn ang="T157">
                  <a:pos x="T78" y="T79"/>
                </a:cxn>
                <a:cxn ang="T158">
                  <a:pos x="T80" y="T81"/>
                </a:cxn>
                <a:cxn ang="T159">
                  <a:pos x="T82" y="T83"/>
                </a:cxn>
                <a:cxn ang="T160">
                  <a:pos x="T84" y="T85"/>
                </a:cxn>
                <a:cxn ang="T161">
                  <a:pos x="T86" y="T87"/>
                </a:cxn>
                <a:cxn ang="T162">
                  <a:pos x="T88" y="T89"/>
                </a:cxn>
                <a:cxn ang="T163">
                  <a:pos x="T90" y="T91"/>
                </a:cxn>
                <a:cxn ang="T164">
                  <a:pos x="T92" y="T93"/>
                </a:cxn>
                <a:cxn ang="T165">
                  <a:pos x="T94" y="T95"/>
                </a:cxn>
                <a:cxn ang="T166">
                  <a:pos x="T96" y="T97"/>
                </a:cxn>
                <a:cxn ang="T167">
                  <a:pos x="T98" y="T99"/>
                </a:cxn>
                <a:cxn ang="T168">
                  <a:pos x="T100" y="T101"/>
                </a:cxn>
                <a:cxn ang="T169">
                  <a:pos x="T102" y="T103"/>
                </a:cxn>
                <a:cxn ang="T170">
                  <a:pos x="T104" y="T105"/>
                </a:cxn>
                <a:cxn ang="T171">
                  <a:pos x="T106" y="T107"/>
                </a:cxn>
                <a:cxn ang="T172">
                  <a:pos x="T108" y="T109"/>
                </a:cxn>
                <a:cxn ang="T173">
                  <a:pos x="T110" y="T111"/>
                </a:cxn>
                <a:cxn ang="T174">
                  <a:pos x="T112" y="T113"/>
                </a:cxn>
                <a:cxn ang="T175">
                  <a:pos x="T114" y="T115"/>
                </a:cxn>
                <a:cxn ang="T176">
                  <a:pos x="T116" y="T117"/>
                </a:cxn>
              </a:cxnLst>
              <a:rect l="T177" t="T178" r="T179" b="T180"/>
              <a:pathLst>
                <a:path w="84" h="62">
                  <a:moveTo>
                    <a:pt x="41" y="6"/>
                  </a:moveTo>
                  <a:lnTo>
                    <a:pt x="44" y="7"/>
                  </a:lnTo>
                  <a:lnTo>
                    <a:pt x="47" y="8"/>
                  </a:lnTo>
                  <a:lnTo>
                    <a:pt x="49" y="8"/>
                  </a:lnTo>
                  <a:lnTo>
                    <a:pt x="52" y="9"/>
                  </a:lnTo>
                  <a:lnTo>
                    <a:pt x="56" y="11"/>
                  </a:lnTo>
                  <a:lnTo>
                    <a:pt x="61" y="13"/>
                  </a:lnTo>
                  <a:lnTo>
                    <a:pt x="66" y="15"/>
                  </a:lnTo>
                  <a:lnTo>
                    <a:pt x="70" y="17"/>
                  </a:lnTo>
                  <a:lnTo>
                    <a:pt x="75" y="19"/>
                  </a:lnTo>
                  <a:lnTo>
                    <a:pt x="81" y="21"/>
                  </a:lnTo>
                  <a:lnTo>
                    <a:pt x="81" y="20"/>
                  </a:lnTo>
                  <a:lnTo>
                    <a:pt x="82" y="19"/>
                  </a:lnTo>
                  <a:lnTo>
                    <a:pt x="83" y="18"/>
                  </a:lnTo>
                  <a:lnTo>
                    <a:pt x="84" y="17"/>
                  </a:lnTo>
                  <a:lnTo>
                    <a:pt x="83" y="16"/>
                  </a:lnTo>
                  <a:lnTo>
                    <a:pt x="82" y="15"/>
                  </a:lnTo>
                  <a:lnTo>
                    <a:pt x="81" y="14"/>
                  </a:lnTo>
                  <a:lnTo>
                    <a:pt x="80" y="13"/>
                  </a:lnTo>
                  <a:lnTo>
                    <a:pt x="79" y="12"/>
                  </a:lnTo>
                  <a:lnTo>
                    <a:pt x="79" y="11"/>
                  </a:lnTo>
                  <a:lnTo>
                    <a:pt x="78" y="10"/>
                  </a:lnTo>
                  <a:lnTo>
                    <a:pt x="78" y="9"/>
                  </a:lnTo>
                  <a:lnTo>
                    <a:pt x="75" y="9"/>
                  </a:lnTo>
                  <a:lnTo>
                    <a:pt x="72" y="9"/>
                  </a:lnTo>
                  <a:lnTo>
                    <a:pt x="69" y="8"/>
                  </a:lnTo>
                  <a:lnTo>
                    <a:pt x="67" y="8"/>
                  </a:lnTo>
                  <a:lnTo>
                    <a:pt x="65" y="8"/>
                  </a:lnTo>
                  <a:lnTo>
                    <a:pt x="62" y="7"/>
                  </a:lnTo>
                  <a:lnTo>
                    <a:pt x="60" y="7"/>
                  </a:lnTo>
                  <a:lnTo>
                    <a:pt x="58" y="6"/>
                  </a:lnTo>
                  <a:lnTo>
                    <a:pt x="54" y="5"/>
                  </a:lnTo>
                  <a:lnTo>
                    <a:pt x="50" y="3"/>
                  </a:lnTo>
                  <a:lnTo>
                    <a:pt x="46" y="1"/>
                  </a:lnTo>
                  <a:lnTo>
                    <a:pt x="42" y="0"/>
                  </a:lnTo>
                  <a:lnTo>
                    <a:pt x="38" y="1"/>
                  </a:lnTo>
                  <a:lnTo>
                    <a:pt x="34" y="3"/>
                  </a:lnTo>
                  <a:lnTo>
                    <a:pt x="30" y="5"/>
                  </a:lnTo>
                  <a:lnTo>
                    <a:pt x="26" y="6"/>
                  </a:lnTo>
                  <a:lnTo>
                    <a:pt x="24" y="7"/>
                  </a:lnTo>
                  <a:lnTo>
                    <a:pt x="22" y="7"/>
                  </a:lnTo>
                  <a:lnTo>
                    <a:pt x="20" y="8"/>
                  </a:lnTo>
                  <a:lnTo>
                    <a:pt x="18" y="8"/>
                  </a:lnTo>
                  <a:lnTo>
                    <a:pt x="15" y="8"/>
                  </a:lnTo>
                  <a:lnTo>
                    <a:pt x="12" y="9"/>
                  </a:lnTo>
                  <a:lnTo>
                    <a:pt x="9" y="9"/>
                  </a:lnTo>
                  <a:lnTo>
                    <a:pt x="6" y="9"/>
                  </a:lnTo>
                  <a:lnTo>
                    <a:pt x="6" y="10"/>
                  </a:lnTo>
                  <a:lnTo>
                    <a:pt x="6" y="11"/>
                  </a:lnTo>
                  <a:lnTo>
                    <a:pt x="5" y="12"/>
                  </a:lnTo>
                  <a:lnTo>
                    <a:pt x="4" y="13"/>
                  </a:lnTo>
                  <a:lnTo>
                    <a:pt x="4" y="14"/>
                  </a:lnTo>
                  <a:lnTo>
                    <a:pt x="3" y="15"/>
                  </a:lnTo>
                  <a:lnTo>
                    <a:pt x="2" y="16"/>
                  </a:lnTo>
                  <a:lnTo>
                    <a:pt x="0" y="17"/>
                  </a:lnTo>
                  <a:lnTo>
                    <a:pt x="2" y="19"/>
                  </a:lnTo>
                  <a:lnTo>
                    <a:pt x="3" y="20"/>
                  </a:lnTo>
                  <a:lnTo>
                    <a:pt x="4" y="22"/>
                  </a:lnTo>
                  <a:lnTo>
                    <a:pt x="5" y="24"/>
                  </a:lnTo>
                  <a:lnTo>
                    <a:pt x="6" y="25"/>
                  </a:lnTo>
                  <a:lnTo>
                    <a:pt x="6" y="27"/>
                  </a:lnTo>
                  <a:lnTo>
                    <a:pt x="6" y="28"/>
                  </a:lnTo>
                  <a:lnTo>
                    <a:pt x="6" y="29"/>
                  </a:lnTo>
                  <a:lnTo>
                    <a:pt x="6" y="31"/>
                  </a:lnTo>
                  <a:lnTo>
                    <a:pt x="5" y="32"/>
                  </a:lnTo>
                  <a:lnTo>
                    <a:pt x="5" y="33"/>
                  </a:lnTo>
                  <a:lnTo>
                    <a:pt x="5" y="35"/>
                  </a:lnTo>
                  <a:lnTo>
                    <a:pt x="3" y="37"/>
                  </a:lnTo>
                  <a:lnTo>
                    <a:pt x="2" y="39"/>
                  </a:lnTo>
                  <a:lnTo>
                    <a:pt x="2" y="41"/>
                  </a:lnTo>
                  <a:lnTo>
                    <a:pt x="1" y="42"/>
                  </a:lnTo>
                  <a:lnTo>
                    <a:pt x="1" y="43"/>
                  </a:lnTo>
                  <a:lnTo>
                    <a:pt x="0" y="44"/>
                  </a:lnTo>
                  <a:lnTo>
                    <a:pt x="0" y="45"/>
                  </a:lnTo>
                  <a:lnTo>
                    <a:pt x="1" y="46"/>
                  </a:lnTo>
                  <a:lnTo>
                    <a:pt x="1" y="47"/>
                  </a:lnTo>
                  <a:lnTo>
                    <a:pt x="1" y="48"/>
                  </a:lnTo>
                  <a:lnTo>
                    <a:pt x="2" y="49"/>
                  </a:lnTo>
                  <a:lnTo>
                    <a:pt x="3" y="51"/>
                  </a:lnTo>
                  <a:lnTo>
                    <a:pt x="5" y="52"/>
                  </a:lnTo>
                  <a:lnTo>
                    <a:pt x="6" y="53"/>
                  </a:lnTo>
                  <a:lnTo>
                    <a:pt x="9" y="54"/>
                  </a:lnTo>
                  <a:lnTo>
                    <a:pt x="11" y="55"/>
                  </a:lnTo>
                  <a:lnTo>
                    <a:pt x="14" y="56"/>
                  </a:lnTo>
                  <a:lnTo>
                    <a:pt x="17" y="57"/>
                  </a:lnTo>
                  <a:lnTo>
                    <a:pt x="19" y="58"/>
                  </a:lnTo>
                  <a:lnTo>
                    <a:pt x="20" y="58"/>
                  </a:lnTo>
                  <a:lnTo>
                    <a:pt x="22" y="59"/>
                  </a:lnTo>
                  <a:lnTo>
                    <a:pt x="24" y="59"/>
                  </a:lnTo>
                  <a:lnTo>
                    <a:pt x="27" y="59"/>
                  </a:lnTo>
                  <a:lnTo>
                    <a:pt x="31" y="60"/>
                  </a:lnTo>
                  <a:lnTo>
                    <a:pt x="35" y="60"/>
                  </a:lnTo>
                  <a:lnTo>
                    <a:pt x="38" y="61"/>
                  </a:lnTo>
                  <a:lnTo>
                    <a:pt x="39" y="61"/>
                  </a:lnTo>
                  <a:lnTo>
                    <a:pt x="41" y="61"/>
                  </a:lnTo>
                  <a:lnTo>
                    <a:pt x="42" y="62"/>
                  </a:lnTo>
                  <a:lnTo>
                    <a:pt x="43" y="62"/>
                  </a:lnTo>
                  <a:lnTo>
                    <a:pt x="44" y="61"/>
                  </a:lnTo>
                  <a:lnTo>
                    <a:pt x="45" y="61"/>
                  </a:lnTo>
                  <a:lnTo>
                    <a:pt x="46" y="61"/>
                  </a:lnTo>
                  <a:lnTo>
                    <a:pt x="49" y="60"/>
                  </a:lnTo>
                  <a:lnTo>
                    <a:pt x="53" y="60"/>
                  </a:lnTo>
                  <a:lnTo>
                    <a:pt x="57" y="59"/>
                  </a:lnTo>
                  <a:lnTo>
                    <a:pt x="61" y="59"/>
                  </a:lnTo>
                  <a:lnTo>
                    <a:pt x="63" y="59"/>
                  </a:lnTo>
                  <a:lnTo>
                    <a:pt x="64" y="58"/>
                  </a:lnTo>
                  <a:lnTo>
                    <a:pt x="66" y="58"/>
                  </a:lnTo>
                  <a:lnTo>
                    <a:pt x="67" y="57"/>
                  </a:lnTo>
                  <a:lnTo>
                    <a:pt x="70" y="57"/>
                  </a:lnTo>
                  <a:lnTo>
                    <a:pt x="72" y="56"/>
                  </a:lnTo>
                  <a:lnTo>
                    <a:pt x="74" y="55"/>
                  </a:lnTo>
                  <a:lnTo>
                    <a:pt x="76" y="54"/>
                  </a:lnTo>
                  <a:lnTo>
                    <a:pt x="78" y="53"/>
                  </a:lnTo>
                  <a:lnTo>
                    <a:pt x="79" y="52"/>
                  </a:lnTo>
                  <a:lnTo>
                    <a:pt x="81" y="51"/>
                  </a:lnTo>
                  <a:lnTo>
                    <a:pt x="81" y="50"/>
                  </a:lnTo>
                  <a:lnTo>
                    <a:pt x="82" y="49"/>
                  </a:lnTo>
                  <a:lnTo>
                    <a:pt x="83" y="48"/>
                  </a:lnTo>
                  <a:lnTo>
                    <a:pt x="83" y="47"/>
                  </a:lnTo>
                  <a:lnTo>
                    <a:pt x="84" y="47"/>
                  </a:lnTo>
                  <a:lnTo>
                    <a:pt x="84" y="46"/>
                  </a:lnTo>
                  <a:lnTo>
                    <a:pt x="84" y="45"/>
                  </a:lnTo>
                  <a:lnTo>
                    <a:pt x="84" y="44"/>
                  </a:lnTo>
                  <a:lnTo>
                    <a:pt x="84" y="43"/>
                  </a:lnTo>
                  <a:lnTo>
                    <a:pt x="83" y="41"/>
                  </a:lnTo>
                  <a:lnTo>
                    <a:pt x="82" y="40"/>
                  </a:lnTo>
                  <a:lnTo>
                    <a:pt x="81" y="38"/>
                  </a:lnTo>
                  <a:lnTo>
                    <a:pt x="80" y="36"/>
                  </a:lnTo>
                  <a:lnTo>
                    <a:pt x="79" y="34"/>
                  </a:lnTo>
                  <a:lnTo>
                    <a:pt x="79" y="32"/>
                  </a:lnTo>
                  <a:lnTo>
                    <a:pt x="78" y="31"/>
                  </a:lnTo>
                  <a:lnTo>
                    <a:pt x="78" y="30"/>
                  </a:lnTo>
                  <a:lnTo>
                    <a:pt x="78" y="28"/>
                  </a:lnTo>
                  <a:lnTo>
                    <a:pt x="78" y="27"/>
                  </a:lnTo>
                  <a:lnTo>
                    <a:pt x="39" y="27"/>
                  </a:lnTo>
                  <a:lnTo>
                    <a:pt x="42" y="26"/>
                  </a:lnTo>
                  <a:lnTo>
                    <a:pt x="44" y="25"/>
                  </a:lnTo>
                  <a:lnTo>
                    <a:pt x="46" y="24"/>
                  </a:lnTo>
                  <a:lnTo>
                    <a:pt x="48" y="22"/>
                  </a:lnTo>
                  <a:lnTo>
                    <a:pt x="49" y="21"/>
                  </a:lnTo>
                  <a:lnTo>
                    <a:pt x="51" y="19"/>
                  </a:lnTo>
                  <a:lnTo>
                    <a:pt x="52" y="18"/>
                  </a:lnTo>
                  <a:lnTo>
                    <a:pt x="54" y="16"/>
                  </a:lnTo>
                  <a:lnTo>
                    <a:pt x="57" y="17"/>
                  </a:lnTo>
                  <a:lnTo>
                    <a:pt x="60" y="18"/>
                  </a:lnTo>
                  <a:lnTo>
                    <a:pt x="63" y="20"/>
                  </a:lnTo>
                  <a:lnTo>
                    <a:pt x="66" y="21"/>
                  </a:lnTo>
                  <a:lnTo>
                    <a:pt x="69" y="22"/>
                  </a:lnTo>
                  <a:lnTo>
                    <a:pt x="72" y="23"/>
                  </a:lnTo>
                  <a:lnTo>
                    <a:pt x="75" y="24"/>
                  </a:lnTo>
                  <a:lnTo>
                    <a:pt x="78" y="26"/>
                  </a:lnTo>
                  <a:lnTo>
                    <a:pt x="79" y="25"/>
                  </a:lnTo>
                  <a:lnTo>
                    <a:pt x="75" y="24"/>
                  </a:lnTo>
                  <a:lnTo>
                    <a:pt x="72" y="22"/>
                  </a:lnTo>
                  <a:lnTo>
                    <a:pt x="69" y="21"/>
                  </a:lnTo>
                  <a:lnTo>
                    <a:pt x="66" y="20"/>
                  </a:lnTo>
                  <a:lnTo>
                    <a:pt x="63" y="19"/>
                  </a:lnTo>
                  <a:lnTo>
                    <a:pt x="60" y="18"/>
                  </a:lnTo>
                  <a:lnTo>
                    <a:pt x="57" y="17"/>
                  </a:lnTo>
                  <a:lnTo>
                    <a:pt x="53" y="16"/>
                  </a:lnTo>
                  <a:lnTo>
                    <a:pt x="52" y="17"/>
                  </a:lnTo>
                  <a:lnTo>
                    <a:pt x="51" y="19"/>
                  </a:lnTo>
                  <a:lnTo>
                    <a:pt x="50" y="20"/>
                  </a:lnTo>
                  <a:lnTo>
                    <a:pt x="48" y="21"/>
                  </a:lnTo>
                  <a:lnTo>
                    <a:pt x="46" y="22"/>
                  </a:lnTo>
                  <a:lnTo>
                    <a:pt x="45" y="24"/>
                  </a:lnTo>
                  <a:lnTo>
                    <a:pt x="43" y="25"/>
                  </a:lnTo>
                  <a:lnTo>
                    <a:pt x="41" y="26"/>
                  </a:lnTo>
                  <a:lnTo>
                    <a:pt x="23" y="26"/>
                  </a:lnTo>
                  <a:lnTo>
                    <a:pt x="26" y="23"/>
                  </a:lnTo>
                  <a:lnTo>
                    <a:pt x="29" y="21"/>
                  </a:lnTo>
                  <a:lnTo>
                    <a:pt x="32" y="18"/>
                  </a:lnTo>
                  <a:lnTo>
                    <a:pt x="34" y="16"/>
                  </a:lnTo>
                  <a:lnTo>
                    <a:pt x="36" y="13"/>
                  </a:lnTo>
                  <a:lnTo>
                    <a:pt x="38" y="11"/>
                  </a:lnTo>
                  <a:lnTo>
                    <a:pt x="40" y="8"/>
                  </a:lnTo>
                  <a:lnTo>
                    <a:pt x="41" y="6"/>
                  </a:lnTo>
                </a:path>
              </a:pathLst>
            </a:custGeom>
            <a:noFill/>
            <a:ln w="9525">
              <a:solidFill>
                <a:srgbClr val="339966"/>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0" name="Freeform 23"/>
            <xdr:cNvSpPr>
              <a:spLocks/>
            </xdr:cNvSpPr>
          </xdr:nvSpPr>
          <xdr:spPr bwMode="auto">
            <a:xfrm>
              <a:off x="59" y="43"/>
              <a:ext cx="8" cy="3"/>
            </a:xfrm>
            <a:custGeom>
              <a:avLst/>
              <a:gdLst>
                <a:gd name="T0" fmla="*/ 4 w 8"/>
                <a:gd name="T1" fmla="*/ 2 h 3"/>
                <a:gd name="T2" fmla="*/ 4 w 8"/>
                <a:gd name="T3" fmla="*/ 2 h 3"/>
                <a:gd name="T4" fmla="*/ 4 w 8"/>
                <a:gd name="T5" fmla="*/ 2 h 3"/>
                <a:gd name="T6" fmla="*/ 6 w 8"/>
                <a:gd name="T7" fmla="*/ 2 h 3"/>
                <a:gd name="T8" fmla="*/ 8 w 8"/>
                <a:gd name="T9" fmla="*/ 2 h 3"/>
                <a:gd name="T10" fmla="*/ 8 w 8"/>
                <a:gd name="T11" fmla="*/ 2 h 3"/>
                <a:gd name="T12" fmla="*/ 8 w 8"/>
                <a:gd name="T13" fmla="*/ 3 h 3"/>
                <a:gd name="T14" fmla="*/ 7 w 8"/>
                <a:gd name="T15" fmla="*/ 3 h 3"/>
                <a:gd name="T16" fmla="*/ 6 w 8"/>
                <a:gd name="T17" fmla="*/ 3 h 3"/>
                <a:gd name="T18" fmla="*/ 5 w 8"/>
                <a:gd name="T19" fmla="*/ 3 h 3"/>
                <a:gd name="T20" fmla="*/ 4 w 8"/>
                <a:gd name="T21" fmla="*/ 3 h 3"/>
                <a:gd name="T22" fmla="*/ 3 w 8"/>
                <a:gd name="T23" fmla="*/ 3 h 3"/>
                <a:gd name="T24" fmla="*/ 2 w 8"/>
                <a:gd name="T25" fmla="*/ 3 h 3"/>
                <a:gd name="T26" fmla="*/ 1 w 8"/>
                <a:gd name="T27" fmla="*/ 3 h 3"/>
                <a:gd name="T28" fmla="*/ 1 w 8"/>
                <a:gd name="T29" fmla="*/ 3 h 3"/>
                <a:gd name="T30" fmla="*/ 0 w 8"/>
                <a:gd name="T31" fmla="*/ 2 h 3"/>
                <a:gd name="T32" fmla="*/ 0 w 8"/>
                <a:gd name="T33" fmla="*/ 2 h 3"/>
                <a:gd name="T34" fmla="*/ 0 w 8"/>
                <a:gd name="T35" fmla="*/ 1 h 3"/>
                <a:gd name="T36" fmla="*/ 1 w 8"/>
                <a:gd name="T37" fmla="*/ 1 h 3"/>
                <a:gd name="T38" fmla="*/ 1 w 8"/>
                <a:gd name="T39" fmla="*/ 0 h 3"/>
                <a:gd name="T40" fmla="*/ 2 w 8"/>
                <a:gd name="T41" fmla="*/ 0 h 3"/>
                <a:gd name="T42" fmla="*/ 3 w 8"/>
                <a:gd name="T43" fmla="*/ 0 h 3"/>
                <a:gd name="T44" fmla="*/ 4 w 8"/>
                <a:gd name="T45" fmla="*/ 0 h 3"/>
                <a:gd name="T46" fmla="*/ 5 w 8"/>
                <a:gd name="T47" fmla="*/ 0 h 3"/>
                <a:gd name="T48" fmla="*/ 6 w 8"/>
                <a:gd name="T49" fmla="*/ 0 h 3"/>
                <a:gd name="T50" fmla="*/ 7 w 8"/>
                <a:gd name="T51" fmla="*/ 0 h 3"/>
                <a:gd name="T52" fmla="*/ 7 w 8"/>
                <a:gd name="T53" fmla="*/ 0 h 3"/>
                <a:gd name="T54" fmla="*/ 7 w 8"/>
                <a:gd name="T55" fmla="*/ 1 h 3"/>
                <a:gd name="T56" fmla="*/ 8 w 8"/>
                <a:gd name="T57" fmla="*/ 1 h 3"/>
                <a:gd name="T58" fmla="*/ 7 w 8"/>
                <a:gd name="T59" fmla="*/ 1 h 3"/>
                <a:gd name="T60" fmla="*/ 7 w 8"/>
                <a:gd name="T61" fmla="*/ 1 h 3"/>
                <a:gd name="T62" fmla="*/ 6 w 8"/>
                <a:gd name="T63" fmla="*/ 1 h 3"/>
                <a:gd name="T64" fmla="*/ 6 w 8"/>
                <a:gd name="T65" fmla="*/ 0 h 3"/>
                <a:gd name="T66" fmla="*/ 5 w 8"/>
                <a:gd name="T67" fmla="*/ 0 h 3"/>
                <a:gd name="T68" fmla="*/ 5 w 8"/>
                <a:gd name="T69" fmla="*/ 0 h 3"/>
                <a:gd name="T70" fmla="*/ 4 w 8"/>
                <a:gd name="T71" fmla="*/ 0 h 3"/>
                <a:gd name="T72" fmla="*/ 4 w 8"/>
                <a:gd name="T73" fmla="*/ 0 h 3"/>
                <a:gd name="T74" fmla="*/ 3 w 8"/>
                <a:gd name="T75" fmla="*/ 0 h 3"/>
                <a:gd name="T76" fmla="*/ 2 w 8"/>
                <a:gd name="T77" fmla="*/ 0 h 3"/>
                <a:gd name="T78" fmla="*/ 2 w 8"/>
                <a:gd name="T79" fmla="*/ 1 h 3"/>
                <a:gd name="T80" fmla="*/ 2 w 8"/>
                <a:gd name="T81" fmla="*/ 1 h 3"/>
                <a:gd name="T82" fmla="*/ 2 w 8"/>
                <a:gd name="T83" fmla="*/ 1 h 3"/>
                <a:gd name="T84" fmla="*/ 1 w 8"/>
                <a:gd name="T85" fmla="*/ 1 h 3"/>
                <a:gd name="T86" fmla="*/ 1 w 8"/>
                <a:gd name="T87" fmla="*/ 2 h 3"/>
                <a:gd name="T88" fmla="*/ 1 w 8"/>
                <a:gd name="T89" fmla="*/ 2 h 3"/>
                <a:gd name="T90" fmla="*/ 2 w 8"/>
                <a:gd name="T91" fmla="*/ 2 h 3"/>
                <a:gd name="T92" fmla="*/ 2 w 8"/>
                <a:gd name="T93" fmla="*/ 3 h 3"/>
                <a:gd name="T94" fmla="*/ 3 w 8"/>
                <a:gd name="T95" fmla="*/ 3 h 3"/>
                <a:gd name="T96" fmla="*/ 4 w 8"/>
                <a:gd name="T97" fmla="*/ 3 h 3"/>
                <a:gd name="T98" fmla="*/ 4 w 8"/>
                <a:gd name="T99" fmla="*/ 3 h 3"/>
                <a:gd name="T100" fmla="*/ 5 w 8"/>
                <a:gd name="T101" fmla="*/ 3 h 3"/>
                <a:gd name="T102" fmla="*/ 6 w 8"/>
                <a:gd name="T103" fmla="*/ 3 h 3"/>
                <a:gd name="T104" fmla="*/ 6 w 8"/>
                <a:gd name="T105" fmla="*/ 3 h 3"/>
                <a:gd name="T106" fmla="*/ 7 w 8"/>
                <a:gd name="T107" fmla="*/ 3 h 3"/>
                <a:gd name="T108" fmla="*/ 7 w 8"/>
                <a:gd name="T109" fmla="*/ 2 h 3"/>
                <a:gd name="T110" fmla="*/ 7 w 8"/>
                <a:gd name="T111" fmla="*/ 2 h 3"/>
                <a:gd name="T112" fmla="*/ 6 w 8"/>
                <a:gd name="T113" fmla="*/ 2 h 3"/>
                <a:gd name="T114" fmla="*/ 4 w 8"/>
                <a:gd name="T115" fmla="*/ 2 h 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8"/>
                <a:gd name="T175" fmla="*/ 0 h 3"/>
                <a:gd name="T176" fmla="*/ 8 w 8"/>
                <a:gd name="T177" fmla="*/ 3 h 3"/>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8" h="3">
                  <a:moveTo>
                    <a:pt x="4" y="2"/>
                  </a:moveTo>
                  <a:lnTo>
                    <a:pt x="4" y="2"/>
                  </a:lnTo>
                  <a:lnTo>
                    <a:pt x="6" y="2"/>
                  </a:lnTo>
                  <a:lnTo>
                    <a:pt x="8" y="2"/>
                  </a:lnTo>
                  <a:lnTo>
                    <a:pt x="8" y="3"/>
                  </a:lnTo>
                  <a:lnTo>
                    <a:pt x="7" y="3"/>
                  </a:lnTo>
                  <a:lnTo>
                    <a:pt x="6" y="3"/>
                  </a:lnTo>
                  <a:lnTo>
                    <a:pt x="5" y="3"/>
                  </a:lnTo>
                  <a:lnTo>
                    <a:pt x="4" y="3"/>
                  </a:lnTo>
                  <a:lnTo>
                    <a:pt x="3" y="3"/>
                  </a:lnTo>
                  <a:lnTo>
                    <a:pt x="2" y="3"/>
                  </a:lnTo>
                  <a:lnTo>
                    <a:pt x="1" y="3"/>
                  </a:lnTo>
                  <a:lnTo>
                    <a:pt x="0" y="2"/>
                  </a:lnTo>
                  <a:lnTo>
                    <a:pt x="0" y="1"/>
                  </a:lnTo>
                  <a:lnTo>
                    <a:pt x="1" y="1"/>
                  </a:lnTo>
                  <a:lnTo>
                    <a:pt x="1" y="0"/>
                  </a:lnTo>
                  <a:lnTo>
                    <a:pt x="2" y="0"/>
                  </a:lnTo>
                  <a:lnTo>
                    <a:pt x="3" y="0"/>
                  </a:lnTo>
                  <a:lnTo>
                    <a:pt x="4" y="0"/>
                  </a:lnTo>
                  <a:lnTo>
                    <a:pt x="5" y="0"/>
                  </a:lnTo>
                  <a:lnTo>
                    <a:pt x="6" y="0"/>
                  </a:lnTo>
                  <a:lnTo>
                    <a:pt x="7" y="0"/>
                  </a:lnTo>
                  <a:lnTo>
                    <a:pt x="7" y="1"/>
                  </a:lnTo>
                  <a:lnTo>
                    <a:pt x="8" y="1"/>
                  </a:lnTo>
                  <a:lnTo>
                    <a:pt x="7" y="1"/>
                  </a:lnTo>
                  <a:lnTo>
                    <a:pt x="6" y="1"/>
                  </a:lnTo>
                  <a:lnTo>
                    <a:pt x="6" y="0"/>
                  </a:lnTo>
                  <a:lnTo>
                    <a:pt x="5" y="0"/>
                  </a:lnTo>
                  <a:lnTo>
                    <a:pt x="4" y="0"/>
                  </a:lnTo>
                  <a:lnTo>
                    <a:pt x="3" y="0"/>
                  </a:lnTo>
                  <a:lnTo>
                    <a:pt x="2" y="0"/>
                  </a:lnTo>
                  <a:lnTo>
                    <a:pt x="2" y="1"/>
                  </a:lnTo>
                  <a:lnTo>
                    <a:pt x="1" y="1"/>
                  </a:lnTo>
                  <a:lnTo>
                    <a:pt x="1" y="2"/>
                  </a:lnTo>
                  <a:lnTo>
                    <a:pt x="2" y="2"/>
                  </a:lnTo>
                  <a:lnTo>
                    <a:pt x="2" y="3"/>
                  </a:lnTo>
                  <a:lnTo>
                    <a:pt x="3" y="3"/>
                  </a:lnTo>
                  <a:lnTo>
                    <a:pt x="4" y="3"/>
                  </a:lnTo>
                  <a:lnTo>
                    <a:pt x="5" y="3"/>
                  </a:lnTo>
                  <a:lnTo>
                    <a:pt x="6" y="3"/>
                  </a:lnTo>
                  <a:lnTo>
                    <a:pt x="7" y="3"/>
                  </a:lnTo>
                  <a:lnTo>
                    <a:pt x="7" y="2"/>
                  </a:lnTo>
                  <a:lnTo>
                    <a:pt x="6" y="2"/>
                  </a:lnTo>
                  <a:lnTo>
                    <a:pt x="4" y="2"/>
                  </a:lnTo>
                  <a:close/>
                </a:path>
              </a:pathLst>
            </a:custGeom>
            <a:solidFill>
              <a:srgbClr val="000000"/>
            </a:solidFill>
            <a:ln w="9525">
              <a:solidFill>
                <a:srgbClr val="000000"/>
              </a:solidFill>
              <a:round/>
              <a:headEnd/>
              <a:tailEnd/>
            </a:ln>
          </xdr:spPr>
        </xdr:sp>
        <xdr:sp macro="" textlink="">
          <xdr:nvSpPr>
            <xdr:cNvPr id="101" name="Freeform 24"/>
            <xdr:cNvSpPr>
              <a:spLocks/>
            </xdr:cNvSpPr>
          </xdr:nvSpPr>
          <xdr:spPr bwMode="auto">
            <a:xfrm>
              <a:off x="69" y="43"/>
              <a:ext cx="1" cy="3"/>
            </a:xfrm>
            <a:custGeom>
              <a:avLst/>
              <a:gdLst>
                <a:gd name="T0" fmla="*/ 0 w 1"/>
                <a:gd name="T1" fmla="*/ 3 h 3"/>
                <a:gd name="T2" fmla="*/ 0 w 1"/>
                <a:gd name="T3" fmla="*/ 2 h 3"/>
                <a:gd name="T4" fmla="*/ 0 w 1"/>
                <a:gd name="T5" fmla="*/ 0 h 3"/>
                <a:gd name="T6" fmla="*/ 1 w 1"/>
                <a:gd name="T7" fmla="*/ 0 h 3"/>
                <a:gd name="T8" fmla="*/ 1 w 1"/>
                <a:gd name="T9" fmla="*/ 2 h 3"/>
                <a:gd name="T10" fmla="*/ 1 w 1"/>
                <a:gd name="T11" fmla="*/ 3 h 3"/>
                <a:gd name="T12" fmla="*/ 0 w 1"/>
                <a:gd name="T13" fmla="*/ 3 h 3"/>
                <a:gd name="T14" fmla="*/ 0 60000 65536"/>
                <a:gd name="T15" fmla="*/ 0 60000 65536"/>
                <a:gd name="T16" fmla="*/ 0 60000 65536"/>
                <a:gd name="T17" fmla="*/ 0 60000 65536"/>
                <a:gd name="T18" fmla="*/ 0 60000 65536"/>
                <a:gd name="T19" fmla="*/ 0 60000 65536"/>
                <a:gd name="T20" fmla="*/ 0 60000 65536"/>
                <a:gd name="T21" fmla="*/ 0 w 1"/>
                <a:gd name="T22" fmla="*/ 0 h 3"/>
                <a:gd name="T23" fmla="*/ 1 w 1"/>
                <a:gd name="T24" fmla="*/ 3 h 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 h="3">
                  <a:moveTo>
                    <a:pt x="0" y="3"/>
                  </a:moveTo>
                  <a:lnTo>
                    <a:pt x="0" y="2"/>
                  </a:lnTo>
                  <a:lnTo>
                    <a:pt x="0" y="0"/>
                  </a:lnTo>
                  <a:lnTo>
                    <a:pt x="1" y="0"/>
                  </a:lnTo>
                  <a:lnTo>
                    <a:pt x="1" y="2"/>
                  </a:lnTo>
                  <a:lnTo>
                    <a:pt x="1" y="3"/>
                  </a:lnTo>
                  <a:lnTo>
                    <a:pt x="0" y="3"/>
                  </a:lnTo>
                  <a:close/>
                </a:path>
              </a:pathLst>
            </a:custGeom>
            <a:solidFill>
              <a:srgbClr val="000000"/>
            </a:solidFill>
            <a:ln w="9525">
              <a:solidFill>
                <a:srgbClr val="000000"/>
              </a:solidFill>
              <a:round/>
              <a:headEnd/>
              <a:tailEnd/>
            </a:ln>
          </xdr:spPr>
        </xdr:sp>
        <xdr:sp macro="" textlink="">
          <xdr:nvSpPr>
            <xdr:cNvPr id="102" name="Freeform 25"/>
            <xdr:cNvSpPr>
              <a:spLocks noEditPoints="1"/>
            </xdr:cNvSpPr>
          </xdr:nvSpPr>
          <xdr:spPr bwMode="auto">
            <a:xfrm>
              <a:off x="71" y="43"/>
              <a:ext cx="8" cy="3"/>
            </a:xfrm>
            <a:custGeom>
              <a:avLst/>
              <a:gdLst>
                <a:gd name="T0" fmla="*/ 0 w 8"/>
                <a:gd name="T1" fmla="*/ 3 h 3"/>
                <a:gd name="T2" fmla="*/ 2 w 8"/>
                <a:gd name="T3" fmla="*/ 2 h 3"/>
                <a:gd name="T4" fmla="*/ 3 w 8"/>
                <a:gd name="T5" fmla="*/ 0 h 3"/>
                <a:gd name="T6" fmla="*/ 4 w 8"/>
                <a:gd name="T7" fmla="*/ 0 h 3"/>
                <a:gd name="T8" fmla="*/ 4 w 8"/>
                <a:gd name="T9" fmla="*/ 0 h 3"/>
                <a:gd name="T10" fmla="*/ 6 w 8"/>
                <a:gd name="T11" fmla="*/ 2 h 3"/>
                <a:gd name="T12" fmla="*/ 8 w 8"/>
                <a:gd name="T13" fmla="*/ 3 h 3"/>
                <a:gd name="T14" fmla="*/ 6 w 8"/>
                <a:gd name="T15" fmla="*/ 3 h 3"/>
                <a:gd name="T16" fmla="*/ 6 w 8"/>
                <a:gd name="T17" fmla="*/ 3 h 3"/>
                <a:gd name="T18" fmla="*/ 5 w 8"/>
                <a:gd name="T19" fmla="*/ 2 h 3"/>
                <a:gd name="T20" fmla="*/ 4 w 8"/>
                <a:gd name="T21" fmla="*/ 2 h 3"/>
                <a:gd name="T22" fmla="*/ 2 w 8"/>
                <a:gd name="T23" fmla="*/ 2 h 3"/>
                <a:gd name="T24" fmla="*/ 2 w 8"/>
                <a:gd name="T25" fmla="*/ 3 h 3"/>
                <a:gd name="T26" fmla="*/ 1 w 8"/>
                <a:gd name="T27" fmla="*/ 3 h 3"/>
                <a:gd name="T28" fmla="*/ 0 w 8"/>
                <a:gd name="T29" fmla="*/ 3 h 3"/>
                <a:gd name="T30" fmla="*/ 0 w 8"/>
                <a:gd name="T31" fmla="*/ 3 h 3"/>
                <a:gd name="T32" fmla="*/ 0 w 8"/>
                <a:gd name="T33" fmla="*/ 3 h 3"/>
                <a:gd name="T34" fmla="*/ 2 w 8"/>
                <a:gd name="T35" fmla="*/ 2 h 3"/>
                <a:gd name="T36" fmla="*/ 5 w 8"/>
                <a:gd name="T37" fmla="*/ 2 h 3"/>
                <a:gd name="T38" fmla="*/ 5 w 8"/>
                <a:gd name="T39" fmla="*/ 2 h 3"/>
                <a:gd name="T40" fmla="*/ 4 w 8"/>
                <a:gd name="T41" fmla="*/ 1 h 3"/>
                <a:gd name="T42" fmla="*/ 4 w 8"/>
                <a:gd name="T43" fmla="*/ 1 h 3"/>
                <a:gd name="T44" fmla="*/ 4 w 8"/>
                <a:gd name="T45" fmla="*/ 0 h 3"/>
                <a:gd name="T46" fmla="*/ 3 w 8"/>
                <a:gd name="T47" fmla="*/ 1 h 3"/>
                <a:gd name="T48" fmla="*/ 3 w 8"/>
                <a:gd name="T49" fmla="*/ 1 h 3"/>
                <a:gd name="T50" fmla="*/ 3 w 8"/>
                <a:gd name="T51" fmla="*/ 2 h 3"/>
                <a:gd name="T52" fmla="*/ 2 w 8"/>
                <a:gd name="T53" fmla="*/ 2 h 3"/>
                <a:gd name="T54" fmla="*/ 2 w 8"/>
                <a:gd name="T55" fmla="*/ 2 h 3"/>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8"/>
                <a:gd name="T85" fmla="*/ 0 h 3"/>
                <a:gd name="T86" fmla="*/ 8 w 8"/>
                <a:gd name="T87" fmla="*/ 3 h 3"/>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8" h="3">
                  <a:moveTo>
                    <a:pt x="0" y="3"/>
                  </a:moveTo>
                  <a:lnTo>
                    <a:pt x="2" y="2"/>
                  </a:lnTo>
                  <a:lnTo>
                    <a:pt x="3" y="0"/>
                  </a:lnTo>
                  <a:lnTo>
                    <a:pt x="4" y="0"/>
                  </a:lnTo>
                  <a:lnTo>
                    <a:pt x="6" y="2"/>
                  </a:lnTo>
                  <a:lnTo>
                    <a:pt x="8" y="3"/>
                  </a:lnTo>
                  <a:lnTo>
                    <a:pt x="6" y="3"/>
                  </a:lnTo>
                  <a:lnTo>
                    <a:pt x="5" y="2"/>
                  </a:lnTo>
                  <a:lnTo>
                    <a:pt x="4" y="2"/>
                  </a:lnTo>
                  <a:lnTo>
                    <a:pt x="2" y="2"/>
                  </a:lnTo>
                  <a:lnTo>
                    <a:pt x="2" y="3"/>
                  </a:lnTo>
                  <a:lnTo>
                    <a:pt x="1" y="3"/>
                  </a:lnTo>
                  <a:lnTo>
                    <a:pt x="0" y="3"/>
                  </a:lnTo>
                  <a:close/>
                  <a:moveTo>
                    <a:pt x="2" y="2"/>
                  </a:moveTo>
                  <a:lnTo>
                    <a:pt x="5" y="2"/>
                  </a:lnTo>
                  <a:lnTo>
                    <a:pt x="4" y="1"/>
                  </a:lnTo>
                  <a:lnTo>
                    <a:pt x="4" y="0"/>
                  </a:lnTo>
                  <a:lnTo>
                    <a:pt x="3" y="1"/>
                  </a:lnTo>
                  <a:lnTo>
                    <a:pt x="3" y="2"/>
                  </a:lnTo>
                  <a:lnTo>
                    <a:pt x="2" y="2"/>
                  </a:lnTo>
                  <a:close/>
                </a:path>
              </a:pathLst>
            </a:custGeom>
            <a:solidFill>
              <a:srgbClr val="000000"/>
            </a:solidFill>
            <a:ln w="9525">
              <a:solidFill>
                <a:srgbClr val="000000"/>
              </a:solidFill>
              <a:round/>
              <a:headEnd/>
              <a:tailEnd/>
            </a:ln>
          </xdr:spPr>
        </xdr:sp>
        <xdr:sp macro="" textlink="">
          <xdr:nvSpPr>
            <xdr:cNvPr id="103" name="Freeform 26"/>
            <xdr:cNvSpPr>
              <a:spLocks/>
            </xdr:cNvSpPr>
          </xdr:nvSpPr>
          <xdr:spPr bwMode="auto">
            <a:xfrm>
              <a:off x="82" y="43"/>
              <a:ext cx="5" cy="3"/>
            </a:xfrm>
            <a:custGeom>
              <a:avLst/>
              <a:gdLst>
                <a:gd name="T0" fmla="*/ 0 w 5"/>
                <a:gd name="T1" fmla="*/ 3 h 3"/>
                <a:gd name="T2" fmla="*/ 0 w 5"/>
                <a:gd name="T3" fmla="*/ 2 h 3"/>
                <a:gd name="T4" fmla="*/ 0 w 5"/>
                <a:gd name="T5" fmla="*/ 0 h 3"/>
                <a:gd name="T6" fmla="*/ 1 w 5"/>
                <a:gd name="T7" fmla="*/ 0 h 3"/>
                <a:gd name="T8" fmla="*/ 1 w 5"/>
                <a:gd name="T9" fmla="*/ 0 h 3"/>
                <a:gd name="T10" fmla="*/ 1 w 5"/>
                <a:gd name="T11" fmla="*/ 1 h 3"/>
                <a:gd name="T12" fmla="*/ 1 w 5"/>
                <a:gd name="T13" fmla="*/ 3 h 3"/>
                <a:gd name="T14" fmla="*/ 5 w 5"/>
                <a:gd name="T15" fmla="*/ 3 h 3"/>
                <a:gd name="T16" fmla="*/ 5 w 5"/>
                <a:gd name="T17" fmla="*/ 3 h 3"/>
                <a:gd name="T18" fmla="*/ 3 w 5"/>
                <a:gd name="T19" fmla="*/ 3 h 3"/>
                <a:gd name="T20" fmla="*/ 0 w 5"/>
                <a:gd name="T21" fmla="*/ 3 h 3"/>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5"/>
                <a:gd name="T34" fmla="*/ 0 h 3"/>
                <a:gd name="T35" fmla="*/ 5 w 5"/>
                <a:gd name="T36" fmla="*/ 3 h 3"/>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5" h="3">
                  <a:moveTo>
                    <a:pt x="0" y="3"/>
                  </a:moveTo>
                  <a:lnTo>
                    <a:pt x="0" y="2"/>
                  </a:lnTo>
                  <a:lnTo>
                    <a:pt x="0" y="0"/>
                  </a:lnTo>
                  <a:lnTo>
                    <a:pt x="1" y="0"/>
                  </a:lnTo>
                  <a:lnTo>
                    <a:pt x="1" y="1"/>
                  </a:lnTo>
                  <a:lnTo>
                    <a:pt x="1" y="3"/>
                  </a:lnTo>
                  <a:lnTo>
                    <a:pt x="5" y="3"/>
                  </a:lnTo>
                  <a:lnTo>
                    <a:pt x="3" y="3"/>
                  </a:lnTo>
                  <a:lnTo>
                    <a:pt x="0" y="3"/>
                  </a:lnTo>
                  <a:close/>
                </a:path>
              </a:pathLst>
            </a:custGeom>
            <a:solidFill>
              <a:srgbClr val="000000"/>
            </a:solidFill>
            <a:ln w="9525">
              <a:solidFill>
                <a:srgbClr val="000000"/>
              </a:solidFill>
              <a:round/>
              <a:headEnd/>
              <a:tailEnd/>
            </a:ln>
          </xdr:spPr>
        </xdr:sp>
        <xdr:sp macro="" textlink="">
          <xdr:nvSpPr>
            <xdr:cNvPr id="104" name="Freeform 27"/>
            <xdr:cNvSpPr>
              <a:spLocks noEditPoints="1"/>
            </xdr:cNvSpPr>
          </xdr:nvSpPr>
          <xdr:spPr bwMode="auto">
            <a:xfrm>
              <a:off x="88" y="43"/>
              <a:ext cx="8" cy="3"/>
            </a:xfrm>
            <a:custGeom>
              <a:avLst/>
              <a:gdLst>
                <a:gd name="T0" fmla="*/ 0 w 8"/>
                <a:gd name="T1" fmla="*/ 3 h 3"/>
                <a:gd name="T2" fmla="*/ 1 w 8"/>
                <a:gd name="T3" fmla="*/ 2 h 3"/>
                <a:gd name="T4" fmla="*/ 3 w 8"/>
                <a:gd name="T5" fmla="*/ 0 h 3"/>
                <a:gd name="T6" fmla="*/ 4 w 8"/>
                <a:gd name="T7" fmla="*/ 0 h 3"/>
                <a:gd name="T8" fmla="*/ 4 w 8"/>
                <a:gd name="T9" fmla="*/ 0 h 3"/>
                <a:gd name="T10" fmla="*/ 6 w 8"/>
                <a:gd name="T11" fmla="*/ 2 h 3"/>
                <a:gd name="T12" fmla="*/ 8 w 8"/>
                <a:gd name="T13" fmla="*/ 3 h 3"/>
                <a:gd name="T14" fmla="*/ 6 w 8"/>
                <a:gd name="T15" fmla="*/ 3 h 3"/>
                <a:gd name="T16" fmla="*/ 6 w 8"/>
                <a:gd name="T17" fmla="*/ 3 h 3"/>
                <a:gd name="T18" fmla="*/ 5 w 8"/>
                <a:gd name="T19" fmla="*/ 2 h 3"/>
                <a:gd name="T20" fmla="*/ 4 w 8"/>
                <a:gd name="T21" fmla="*/ 2 h 3"/>
                <a:gd name="T22" fmla="*/ 2 w 8"/>
                <a:gd name="T23" fmla="*/ 2 h 3"/>
                <a:gd name="T24" fmla="*/ 2 w 8"/>
                <a:gd name="T25" fmla="*/ 3 h 3"/>
                <a:gd name="T26" fmla="*/ 1 w 8"/>
                <a:gd name="T27" fmla="*/ 3 h 3"/>
                <a:gd name="T28" fmla="*/ 0 w 8"/>
                <a:gd name="T29" fmla="*/ 3 h 3"/>
                <a:gd name="T30" fmla="*/ 0 w 8"/>
                <a:gd name="T31" fmla="*/ 3 h 3"/>
                <a:gd name="T32" fmla="*/ 0 w 8"/>
                <a:gd name="T33" fmla="*/ 3 h 3"/>
                <a:gd name="T34" fmla="*/ 2 w 8"/>
                <a:gd name="T35" fmla="*/ 2 h 3"/>
                <a:gd name="T36" fmla="*/ 5 w 8"/>
                <a:gd name="T37" fmla="*/ 2 h 3"/>
                <a:gd name="T38" fmla="*/ 5 w 8"/>
                <a:gd name="T39" fmla="*/ 2 h 3"/>
                <a:gd name="T40" fmla="*/ 4 w 8"/>
                <a:gd name="T41" fmla="*/ 1 h 3"/>
                <a:gd name="T42" fmla="*/ 4 w 8"/>
                <a:gd name="T43" fmla="*/ 1 h 3"/>
                <a:gd name="T44" fmla="*/ 4 w 8"/>
                <a:gd name="T45" fmla="*/ 0 h 3"/>
                <a:gd name="T46" fmla="*/ 3 w 8"/>
                <a:gd name="T47" fmla="*/ 1 h 3"/>
                <a:gd name="T48" fmla="*/ 3 w 8"/>
                <a:gd name="T49" fmla="*/ 1 h 3"/>
                <a:gd name="T50" fmla="*/ 3 w 8"/>
                <a:gd name="T51" fmla="*/ 2 h 3"/>
                <a:gd name="T52" fmla="*/ 2 w 8"/>
                <a:gd name="T53" fmla="*/ 2 h 3"/>
                <a:gd name="T54" fmla="*/ 2 w 8"/>
                <a:gd name="T55" fmla="*/ 2 h 3"/>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8"/>
                <a:gd name="T85" fmla="*/ 0 h 3"/>
                <a:gd name="T86" fmla="*/ 8 w 8"/>
                <a:gd name="T87" fmla="*/ 3 h 3"/>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8" h="3">
                  <a:moveTo>
                    <a:pt x="0" y="3"/>
                  </a:moveTo>
                  <a:lnTo>
                    <a:pt x="1" y="2"/>
                  </a:lnTo>
                  <a:lnTo>
                    <a:pt x="3" y="0"/>
                  </a:lnTo>
                  <a:lnTo>
                    <a:pt x="4" y="0"/>
                  </a:lnTo>
                  <a:lnTo>
                    <a:pt x="6" y="2"/>
                  </a:lnTo>
                  <a:lnTo>
                    <a:pt x="8" y="3"/>
                  </a:lnTo>
                  <a:lnTo>
                    <a:pt x="6" y="3"/>
                  </a:lnTo>
                  <a:lnTo>
                    <a:pt x="5" y="2"/>
                  </a:lnTo>
                  <a:lnTo>
                    <a:pt x="4" y="2"/>
                  </a:lnTo>
                  <a:lnTo>
                    <a:pt x="2" y="2"/>
                  </a:lnTo>
                  <a:lnTo>
                    <a:pt x="2" y="3"/>
                  </a:lnTo>
                  <a:lnTo>
                    <a:pt x="1" y="3"/>
                  </a:lnTo>
                  <a:lnTo>
                    <a:pt x="0" y="3"/>
                  </a:lnTo>
                  <a:close/>
                  <a:moveTo>
                    <a:pt x="2" y="2"/>
                  </a:moveTo>
                  <a:lnTo>
                    <a:pt x="5" y="2"/>
                  </a:lnTo>
                  <a:lnTo>
                    <a:pt x="4" y="1"/>
                  </a:lnTo>
                  <a:lnTo>
                    <a:pt x="4" y="0"/>
                  </a:lnTo>
                  <a:lnTo>
                    <a:pt x="3" y="1"/>
                  </a:lnTo>
                  <a:lnTo>
                    <a:pt x="3" y="2"/>
                  </a:lnTo>
                  <a:lnTo>
                    <a:pt x="2" y="2"/>
                  </a:lnTo>
                  <a:close/>
                </a:path>
              </a:pathLst>
            </a:custGeom>
            <a:solidFill>
              <a:srgbClr val="000000"/>
            </a:solidFill>
            <a:ln w="9525">
              <a:solidFill>
                <a:srgbClr val="000000"/>
              </a:solidFill>
              <a:round/>
              <a:headEnd/>
              <a:tailEnd/>
            </a:ln>
          </xdr:spPr>
        </xdr:sp>
        <xdr:sp macro="" textlink="">
          <xdr:nvSpPr>
            <xdr:cNvPr id="105" name="Freeform 28"/>
            <xdr:cNvSpPr>
              <a:spLocks/>
            </xdr:cNvSpPr>
          </xdr:nvSpPr>
          <xdr:spPr bwMode="auto">
            <a:xfrm>
              <a:off x="97" y="43"/>
              <a:ext cx="1" cy="3"/>
            </a:xfrm>
            <a:custGeom>
              <a:avLst/>
              <a:gdLst>
                <a:gd name="T0" fmla="*/ 0 w 1"/>
                <a:gd name="T1" fmla="*/ 3 h 3"/>
                <a:gd name="T2" fmla="*/ 0 w 1"/>
                <a:gd name="T3" fmla="*/ 2 h 3"/>
                <a:gd name="T4" fmla="*/ 0 w 1"/>
                <a:gd name="T5" fmla="*/ 0 h 3"/>
                <a:gd name="T6" fmla="*/ 0 w 1"/>
                <a:gd name="T7" fmla="*/ 0 h 3"/>
                <a:gd name="T8" fmla="*/ 1 w 1"/>
                <a:gd name="T9" fmla="*/ 0 h 3"/>
                <a:gd name="T10" fmla="*/ 1 w 1"/>
                <a:gd name="T11" fmla="*/ 2 h 3"/>
                <a:gd name="T12" fmla="*/ 1 w 1"/>
                <a:gd name="T13" fmla="*/ 3 h 3"/>
                <a:gd name="T14" fmla="*/ 0 w 1"/>
                <a:gd name="T15" fmla="*/ 3 h 3"/>
                <a:gd name="T16" fmla="*/ 0 w 1"/>
                <a:gd name="T17" fmla="*/ 3 h 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
                <a:gd name="T28" fmla="*/ 0 h 3"/>
                <a:gd name="T29" fmla="*/ 1 w 1"/>
                <a:gd name="T30" fmla="*/ 3 h 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 h="3">
                  <a:moveTo>
                    <a:pt x="0" y="3"/>
                  </a:moveTo>
                  <a:lnTo>
                    <a:pt x="0" y="2"/>
                  </a:lnTo>
                  <a:lnTo>
                    <a:pt x="0" y="0"/>
                  </a:lnTo>
                  <a:lnTo>
                    <a:pt x="1" y="0"/>
                  </a:lnTo>
                  <a:lnTo>
                    <a:pt x="1" y="2"/>
                  </a:lnTo>
                  <a:lnTo>
                    <a:pt x="1" y="3"/>
                  </a:lnTo>
                  <a:lnTo>
                    <a:pt x="0" y="3"/>
                  </a:lnTo>
                  <a:close/>
                </a:path>
              </a:pathLst>
            </a:custGeom>
            <a:solidFill>
              <a:srgbClr val="000000"/>
            </a:solidFill>
            <a:ln w="9525">
              <a:solidFill>
                <a:srgbClr val="000000"/>
              </a:solidFill>
              <a:round/>
              <a:headEnd/>
              <a:tailEnd/>
            </a:ln>
          </xdr:spPr>
        </xdr:sp>
      </xdr:grpSp>
    </xdr:grpSp>
    <xdr:clientData/>
  </xdr:twoCellAnchor>
  <mc:AlternateContent xmlns:mc="http://schemas.openxmlformats.org/markup-compatibility/2006">
    <mc:Choice xmlns:a14="http://schemas.microsoft.com/office/drawing/2010/main" Requires="a14">
      <xdr:twoCellAnchor editAs="oneCell">
        <xdr:from>
          <xdr:col>14</xdr:col>
          <xdr:colOff>257175</xdr:colOff>
          <xdr:row>6</xdr:row>
          <xdr:rowOff>161925</xdr:rowOff>
        </xdr:from>
        <xdr:to>
          <xdr:col>15</xdr:col>
          <xdr:colOff>276225</xdr:colOff>
          <xdr:row>6</xdr:row>
          <xdr:rowOff>323850</xdr:rowOff>
        </xdr:to>
        <xdr:sp macro="" textlink="">
          <xdr:nvSpPr>
            <xdr:cNvPr id="1025" name="Scroll Bar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NY/AppData/Local/Microsoft/Windows/Temporary%20Internet%20Files/Content.Outlook/8ONBUMNQ/H&#272;L&#272;%20M&#7898;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ulieupa\cong%20ty%20CP%20cao%20su%20HA\UNC%20&amp;%20Thu%20chi\NGAN%20HANG\un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tiennv\AppData\Roaming\Microsoft\AddIns\Doiso.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H-BHXH"/>
      <sheetName val="CTH-BHXH-DS"/>
      <sheetName val="PHIEU-DANG-KY"/>
      <sheetName val="VĂN PHÒNG"/>
      <sheetName val="XL4Poppy"/>
      <sheetName val="LÀO - CAM"/>
    </sheetNames>
    <sheetDataSet>
      <sheetData sheetId="0"/>
      <sheetData sheetId="1">
        <row r="3">
          <cell r="A3">
            <v>1</v>
          </cell>
          <cell r="B3" t="str">
            <v>TRỊNH XUÂN NHÂN</v>
          </cell>
          <cell r="C3" t="str">
            <v>GIÁM ĐỐC</v>
          </cell>
          <cell r="D3" t="str">
            <v>CÔNG TY CỔ PHẦN CAO SU HOÀNG ANH GIA LAI</v>
          </cell>
          <cell r="E3" t="str">
            <v>15 Trường Chinh, Phù đổng, TP. Pleiku, Tỉnh Gia Lai</v>
          </cell>
          <cell r="F3" t="str">
            <v>HỒ THỊ TUYẾT LOAN</v>
          </cell>
          <cell r="G3">
            <v>18</v>
          </cell>
          <cell r="H3">
            <v>8</v>
          </cell>
          <cell r="I3">
            <v>1979</v>
          </cell>
          <cell r="K3" t="str">
            <v>412 Trường Chinh, Pleiku, Gia Lai</v>
          </cell>
          <cell r="L3">
            <v>230528897</v>
          </cell>
          <cell r="M3">
            <v>25</v>
          </cell>
          <cell r="N3">
            <v>8</v>
          </cell>
          <cell r="O3">
            <v>1995</v>
          </cell>
          <cell r="P3" t="str">
            <v>Gia Lai</v>
          </cell>
          <cell r="Q3" t="str">
            <v>không thời hạn</v>
          </cell>
          <cell r="R3">
            <v>1</v>
          </cell>
          <cell r="S3">
            <v>3</v>
          </cell>
          <cell r="T3">
            <v>2013</v>
          </cell>
          <cell r="X3" t="str">
            <v>Kế toán trưởng</v>
          </cell>
          <cell r="Y3" t="str">
            <v>Theo sự phân công của người quản lý trực tiếp</v>
          </cell>
          <cell r="Z3" t="str">
            <v>08 tiếng / ngày</v>
          </cell>
          <cell r="AA3" t="str">
            <v>Tự túc</v>
          </cell>
          <cell r="AB3">
            <v>3500000</v>
          </cell>
          <cell r="AC3">
            <v>1</v>
          </cell>
          <cell r="AD3" t="str">
            <v>05 đến 10</v>
          </cell>
          <cell r="AE3" t="str">
            <v>Theo quy định của Luật lao động hiện hành</v>
          </cell>
          <cell r="AF3">
            <v>3500000</v>
          </cell>
          <cell r="AG3">
            <v>1</v>
          </cell>
          <cell r="AH3">
            <v>3</v>
          </cell>
          <cell r="AI3">
            <v>2013</v>
          </cell>
          <cell r="AM3" t="str">
            <v>Quản lý trực tiếp</v>
          </cell>
          <cell r="AN3" t="str">
            <v>VP-GL</v>
          </cell>
        </row>
        <row r="4">
          <cell r="A4">
            <v>2</v>
          </cell>
          <cell r="B4" t="str">
            <v>TRỊNH XUÂN NHÂN</v>
          </cell>
          <cell r="C4" t="str">
            <v>GIÁM ĐỐC</v>
          </cell>
          <cell r="D4" t="str">
            <v>CÔNG TY CỔ PHẦN CAO SU HOÀNG ANH GIA LAI</v>
          </cell>
          <cell r="E4" t="str">
            <v>15 Trường Chinh, Phù đổng, TP. Pleiku, Tỉnh Gia Lai</v>
          </cell>
          <cell r="F4" t="str">
            <v>HUỲNH THỊ THÚY KIỀU</v>
          </cell>
          <cell r="G4">
            <v>19</v>
          </cell>
          <cell r="H4">
            <v>11</v>
          </cell>
          <cell r="I4">
            <v>1989</v>
          </cell>
          <cell r="J4" t="str">
            <v>Kỹ sư  lâm nghiệp</v>
          </cell>
          <cell r="K4" t="str">
            <v>Thôn 9, Xã An Phú, Pleiku, Gia Lai</v>
          </cell>
          <cell r="L4">
            <v>230734519</v>
          </cell>
          <cell r="M4">
            <v>16</v>
          </cell>
          <cell r="N4">
            <v>10</v>
          </cell>
          <cell r="O4">
            <v>2004</v>
          </cell>
          <cell r="P4" t="str">
            <v>Gia Lai</v>
          </cell>
          <cell r="Q4" t="str">
            <v>Có thời hạn 24 tháng</v>
          </cell>
          <cell r="R4">
            <v>1</v>
          </cell>
          <cell r="S4">
            <v>6</v>
          </cell>
          <cell r="T4">
            <v>2013</v>
          </cell>
          <cell r="U4">
            <v>1</v>
          </cell>
          <cell r="V4">
            <v>6</v>
          </cell>
          <cell r="W4">
            <v>2015</v>
          </cell>
          <cell r="X4" t="str">
            <v>Nhân viên</v>
          </cell>
          <cell r="Y4" t="str">
            <v>Theo sự phân công của người quản lý trực tiếp</v>
          </cell>
          <cell r="Z4" t="str">
            <v>08 tiếng / ngày</v>
          </cell>
          <cell r="AA4" t="str">
            <v>Tự túc</v>
          </cell>
          <cell r="AB4">
            <v>1926000</v>
          </cell>
          <cell r="AC4">
            <v>1</v>
          </cell>
          <cell r="AD4" t="str">
            <v>05 đến 10</v>
          </cell>
          <cell r="AE4" t="str">
            <v>Theo quy định của Luật lao động hiện hành</v>
          </cell>
          <cell r="AF4">
            <v>1800000</v>
          </cell>
          <cell r="AG4">
            <v>1</v>
          </cell>
          <cell r="AH4">
            <v>6</v>
          </cell>
          <cell r="AI4">
            <v>2013</v>
          </cell>
          <cell r="AM4" t="str">
            <v>Quản lý trực tiếp</v>
          </cell>
          <cell r="AN4" t="str">
            <v>VP-GL</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unc VCB"/>
      <sheetName val="vcb"/>
      <sheetName val="Sheet3"/>
      <sheetName val="Sheet5"/>
      <sheetName val="Sheet4"/>
      <sheetName val="VIETCOMBANK"/>
      <sheetName val="TK khach hang"/>
      <sheetName val="BIDV"/>
      <sheetName val="SACOMBANK"/>
      <sheetName val="UNCNN DL"/>
      <sheetName val="UNC NNDN"/>
      <sheetName val="Cthuong"/>
      <sheetName val="DT&amp;PT"/>
      <sheetName val="linhtien"/>
      <sheetName val="lt2"/>
      <sheetName val="TKCT"/>
      <sheetName val="Theodoitien"/>
      <sheetName val="Dieuchinh"/>
      <sheetName val="hd fax"/>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XL4Poppy"/>
    </sheetNames>
    <sheetDataSet>
      <sheetData sheetId="0"/>
      <sheetData sheetId="1"/>
      <sheetData sheetId="2"/>
      <sheetData sheetId="3"/>
      <sheetData sheetId="4"/>
      <sheetData sheetId="5"/>
      <sheetData sheetId="6"/>
      <sheetData sheetId="7"/>
      <sheetData sheetId="8">
        <row r="2">
          <cell r="G2">
            <v>301721842580</v>
          </cell>
          <cell r="I2">
            <v>0</v>
          </cell>
        </row>
        <row r="3">
          <cell r="A3" t="str">
            <v>STT</v>
          </cell>
          <cell r="B3" t="str">
            <v>Tên Đơn vị Nhận Tiền</v>
          </cell>
          <cell r="C3" t="str">
            <v>Số tài khoản</v>
          </cell>
          <cell r="D3" t="str">
            <v>Thuộc Ngân hàng</v>
          </cell>
          <cell r="G3" t="str">
            <v>Số tiền</v>
          </cell>
          <cell r="H3" t="str">
            <v>Lý do TT</v>
          </cell>
          <cell r="J3" t="str">
            <v>Ngày chuyển</v>
          </cell>
        </row>
        <row r="4">
          <cell r="A4">
            <v>1</v>
          </cell>
          <cell r="B4" t="str">
            <v>Công ty TNHH TM DV KT Tin học Âu Lạc</v>
          </cell>
          <cell r="C4" t="str">
            <v>0291000233148</v>
          </cell>
          <cell r="D4" t="str">
            <v>Ngoại thương Gia Lai</v>
          </cell>
          <cell r="F4">
            <v>0</v>
          </cell>
          <cell r="G4">
            <v>84350000</v>
          </cell>
          <cell r="H4" t="str">
            <v>T/toán tiền mua máy vi tính trang bị văn phòng</v>
          </cell>
          <cell r="J4">
            <v>40416</v>
          </cell>
        </row>
        <row r="5">
          <cell r="A5">
            <v>2</v>
          </cell>
          <cell r="B5" t="str">
            <v>Lê   Thị     Nhung</v>
          </cell>
          <cell r="C5" t="str">
            <v>620.10.00.0075973</v>
          </cell>
          <cell r="D5" t="str">
            <v>Đầu tư và Phát Triển -TP PlEIKU</v>
          </cell>
          <cell r="G5">
            <v>3757600</v>
          </cell>
          <cell r="H5" t="str">
            <v>T/toán tiền rèm màng</v>
          </cell>
          <cell r="J5">
            <v>40360</v>
          </cell>
        </row>
        <row r="6">
          <cell r="A6">
            <v>3</v>
          </cell>
          <cell r="B6" t="str">
            <v>Công ty TNHH Toyota Buôn Ma Thuột</v>
          </cell>
          <cell r="C6" t="str">
            <v>023.100.020.0023</v>
          </cell>
          <cell r="D6" t="str">
            <v>Ngoại thương Đắk Lắk</v>
          </cell>
          <cell r="G6">
            <v>50000000</v>
          </cell>
          <cell r="H6" t="str">
            <v xml:space="preserve">Ứng trước tiền mua xe theo HĐ 409-2010/HĐMB </v>
          </cell>
          <cell r="J6">
            <v>40378</v>
          </cell>
        </row>
        <row r="7">
          <cell r="A7">
            <v>4</v>
          </cell>
          <cell r="B7" t="str">
            <v>Công ty CP Hoàng Anh Gia Lai</v>
          </cell>
          <cell r="C7" t="str">
            <v>029.100.000.0430</v>
          </cell>
          <cell r="D7" t="str">
            <v>Ngoại thương Gia Lai</v>
          </cell>
          <cell r="E7" t="str">
            <v>15 trường Chinh,Phù đổng, TP Pleiku,GiaLai</v>
          </cell>
          <cell r="G7">
            <v>82500000</v>
          </cell>
          <cell r="H7" t="str">
            <v>Chuyển tiền mua máy in loại lớn A.0</v>
          </cell>
          <cell r="J7">
            <v>40382</v>
          </cell>
        </row>
        <row r="8">
          <cell r="A8">
            <v>5</v>
          </cell>
          <cell r="B8" t="str">
            <v>Công Ty Điện Lực Gia Lai</v>
          </cell>
          <cell r="C8" t="str">
            <v>500.021.100.0149</v>
          </cell>
          <cell r="D8" t="str">
            <v>Nông nghiệp và PTNT VN-CN. Gia Lai</v>
          </cell>
          <cell r="E8" t="str">
            <v>01 Hoàng Hoa Thám,Pleiku,Gia Lai</v>
          </cell>
          <cell r="G8">
            <v>142993</v>
          </cell>
          <cell r="H8" t="str">
            <v>Chuyển thanh toán cước Điện Thoại tháng 6/2010</v>
          </cell>
          <cell r="J8">
            <v>40386</v>
          </cell>
        </row>
        <row r="9">
          <cell r="A9">
            <v>6</v>
          </cell>
          <cell r="B9" t="str">
            <v>Chi Nhánh khách sạn Hoàng Anh Gia Lai</v>
          </cell>
          <cell r="C9" t="str">
            <v>620.100.000.50615</v>
          </cell>
          <cell r="D9" t="str">
            <v>Đầu tư và Phát Triển Gia Lai</v>
          </cell>
          <cell r="E9" t="str">
            <v>01 Phù đổng, TP Pleiku,GiaLai</v>
          </cell>
          <cell r="G9">
            <v>3232000</v>
          </cell>
          <cell r="H9" t="str">
            <v>Chuyển Thanh toán tiền tiếp khách</v>
          </cell>
          <cell r="J9">
            <v>40387</v>
          </cell>
        </row>
        <row r="10">
          <cell r="A10">
            <v>7</v>
          </cell>
          <cell r="D10" t="str">
            <v>Ngoại thương Gia Lai</v>
          </cell>
          <cell r="E10" t="str">
            <v>15 trường Chinh,Phù đổng, TP Pleiku,GiaLai</v>
          </cell>
          <cell r="G10">
            <v>214340048</v>
          </cell>
          <cell r="H10" t="str">
            <v>Chuyển Thanh toán lương &amp; Thù lao cho CBCNV tháng 7/2010</v>
          </cell>
          <cell r="J10">
            <v>40402</v>
          </cell>
        </row>
        <row r="11">
          <cell r="A11">
            <v>8</v>
          </cell>
          <cell r="B11" t="str">
            <v>Công Ty Cổ Phần Trồng Rừng Công Nghiệp GiaLai</v>
          </cell>
          <cell r="C11" t="str">
            <v>620.10.00.0191037</v>
          </cell>
          <cell r="D11" t="str">
            <v>Đầu tư và Phát Triển Gia Lai</v>
          </cell>
          <cell r="E11" t="str">
            <v>15 trường Chinh,Phù đổng, TP Pleiku,GiaLai</v>
          </cell>
          <cell r="G11">
            <v>500000000</v>
          </cell>
          <cell r="H11" t="str">
            <v>Chuyển góp vốn</v>
          </cell>
          <cell r="J11">
            <v>40403</v>
          </cell>
        </row>
        <row r="12">
          <cell r="A12">
            <v>9</v>
          </cell>
          <cell r="B12" t="str">
            <v>Công Ty Cổ Phần Trồng Rừng Công Nghiệp GiaLai</v>
          </cell>
          <cell r="C12" t="str">
            <v>620.10.00.0191037</v>
          </cell>
          <cell r="D12" t="str">
            <v>Đầu tư và Phát Triển Gia Lai</v>
          </cell>
          <cell r="E12" t="str">
            <v>15 trường Chinh,Phù đổng, TP Pleiku,GiaLai</v>
          </cell>
          <cell r="G12">
            <v>253000000</v>
          </cell>
          <cell r="H12" t="str">
            <v>Chuyển góp vốn</v>
          </cell>
          <cell r="J12">
            <v>40403</v>
          </cell>
        </row>
        <row r="13">
          <cell r="A13">
            <v>10</v>
          </cell>
          <cell r="B13" t="str">
            <v>Công Ty Điện Lực Gia Lai</v>
          </cell>
          <cell r="C13" t="str">
            <v>500.021.100.0149</v>
          </cell>
          <cell r="D13" t="str">
            <v>Nông nghiệp và PTNT VN-CN. Gia Lai</v>
          </cell>
          <cell r="E13" t="str">
            <v>01 Hoàng Hoa Thám,Pleiku,Gia Lai</v>
          </cell>
          <cell r="G13">
            <v>475077</v>
          </cell>
          <cell r="H13" t="str">
            <v>Chuyển thanh toán cước Điện Thoại tháng 7/2010</v>
          </cell>
          <cell r="J13">
            <v>40408</v>
          </cell>
        </row>
        <row r="14">
          <cell r="A14">
            <v>11</v>
          </cell>
          <cell r="B14" t="str">
            <v>Công ty TNHH Toyota Buôn Ma Thuột</v>
          </cell>
          <cell r="C14" t="str">
            <v>023.100.020.0023</v>
          </cell>
          <cell r="D14" t="str">
            <v>Ngoại thương Đắk Lắk</v>
          </cell>
          <cell r="E14" t="str">
            <v>29 trường chinh TP BMT</v>
          </cell>
          <cell r="G14">
            <v>637129500</v>
          </cell>
          <cell r="H14" t="str">
            <v xml:space="preserve">Thanh toán tiền mua xe theo HĐ 409-2010/HĐMB </v>
          </cell>
          <cell r="J14">
            <v>40407</v>
          </cell>
        </row>
        <row r="15">
          <cell r="A15">
            <v>12</v>
          </cell>
          <cell r="B15" t="str">
            <v>Cửa hàng Văn Phòng Phẩm Hồng Hưng</v>
          </cell>
          <cell r="C15" t="str">
            <v>500.021.100.0318</v>
          </cell>
          <cell r="D15" t="str">
            <v>Nông nghiệp và PTNT VN-CN. Gia Lai</v>
          </cell>
          <cell r="E15" t="str">
            <v>76 Lê lợi Pleiku</v>
          </cell>
          <cell r="G15">
            <v>8170000</v>
          </cell>
          <cell r="H15" t="str">
            <v>Thanh toán tiền mua Văn phòng phẩm</v>
          </cell>
          <cell r="J15">
            <v>40408</v>
          </cell>
        </row>
        <row r="16">
          <cell r="A16">
            <v>13</v>
          </cell>
          <cell r="B16" t="str">
            <v>Công Ty TNHH TM DV ôtô Hoàng Diệu</v>
          </cell>
          <cell r="C16" t="str">
            <v>621.100.000.13970</v>
          </cell>
          <cell r="D16" t="str">
            <v>Đầu tư và Phát Triển -TP PlEIKU</v>
          </cell>
          <cell r="E16" t="str">
            <v>306 phạm văn đồng Pleiku</v>
          </cell>
          <cell r="G16">
            <v>5500000</v>
          </cell>
          <cell r="H16" t="str">
            <v>Thanh toán tiền dán phim cách nhiệt xe con</v>
          </cell>
          <cell r="J16">
            <v>40408</v>
          </cell>
        </row>
        <row r="17">
          <cell r="A17">
            <v>14</v>
          </cell>
          <cell r="B17" t="str">
            <v>Công Ty Cổ Phần Trồng Rừng Công Nghiệp GiaLai</v>
          </cell>
          <cell r="C17" t="str">
            <v>620.10.00.0191037</v>
          </cell>
          <cell r="D17" t="str">
            <v>Đầu tư và Phát Triển Gia Lai</v>
          </cell>
          <cell r="E17" t="str">
            <v>15 trường Chinh,Phù đổng, TP Pleiku,GiaLai</v>
          </cell>
          <cell r="G17">
            <v>594400000</v>
          </cell>
          <cell r="H17" t="str">
            <v>Chuyển góp vốn</v>
          </cell>
          <cell r="J17">
            <v>40407</v>
          </cell>
        </row>
        <row r="18">
          <cell r="A18">
            <v>15</v>
          </cell>
          <cell r="B18" t="str">
            <v xml:space="preserve">Tổng Cty Viễn thông Quân đội </v>
          </cell>
          <cell r="C18" t="str">
            <v>120.100.001.37993</v>
          </cell>
          <cell r="D18" t="str">
            <v>Đầu tư và Phát Triển Việt nam -           Sở giao dịch 1</v>
          </cell>
          <cell r="E18" t="str">
            <v>01 Giang Văn Minh,Ba đình Hà Nội</v>
          </cell>
          <cell r="G18">
            <v>530414</v>
          </cell>
          <cell r="H18" t="str">
            <v>Chuyển thanh toán cước Điện Thoại tháng 7/2010 (0986860379)</v>
          </cell>
          <cell r="J18">
            <v>40408</v>
          </cell>
        </row>
        <row r="19">
          <cell r="A19">
            <v>16</v>
          </cell>
          <cell r="B19" t="str">
            <v>Công ty CP Hoàng Anh Gia Lai</v>
          </cell>
          <cell r="C19" t="str">
            <v>029.100.000.0430</v>
          </cell>
          <cell r="D19" t="str">
            <v>Ngoại thương Gia Lai</v>
          </cell>
          <cell r="E19" t="str">
            <v>15 trường Chinh,Phù đổng, TP Pleiku,GiaLai</v>
          </cell>
          <cell r="G19">
            <v>2055240000</v>
          </cell>
          <cell r="H19" t="str">
            <v>Chuyển thanh toán tiền mua 2 xe con</v>
          </cell>
          <cell r="J19">
            <v>40409</v>
          </cell>
        </row>
        <row r="20">
          <cell r="A20">
            <v>17</v>
          </cell>
          <cell r="B20" t="str">
            <v>Công Ty Cổ Phần Gỗ Hoàng Anh Gia Lai</v>
          </cell>
          <cell r="C20" t="str">
            <v>029.100.222.3339</v>
          </cell>
          <cell r="D20" t="str">
            <v>Ngoại thương Gia Lai</v>
          </cell>
          <cell r="E20" t="str">
            <v>15 trường Chinh,Phù đổng, TP Pleiku,GiaLai</v>
          </cell>
          <cell r="G20">
            <v>202384100</v>
          </cell>
          <cell r="H20" t="str">
            <v xml:space="preserve">Thanh toán tiền mua đồ dùng VP &amp; thi công </v>
          </cell>
          <cell r="J20">
            <v>40409</v>
          </cell>
        </row>
        <row r="21">
          <cell r="A21">
            <v>18</v>
          </cell>
          <cell r="B21" t="str">
            <v>Nguyễn Thị Hương</v>
          </cell>
          <cell r="C21" t="str">
            <v>621.100.000.26297</v>
          </cell>
          <cell r="D21" t="str">
            <v>Đầu tư và Phát Triển Gia Lai</v>
          </cell>
          <cell r="E21" t="str">
            <v>02 Nguyễn Trãi ,Pleiku,Gialai</v>
          </cell>
          <cell r="G21">
            <v>9920000</v>
          </cell>
          <cell r="H21" t="str">
            <v>Chuyển thanh toán Tiền Cắt Kính cho VP</v>
          </cell>
          <cell r="J21">
            <v>40409</v>
          </cell>
        </row>
        <row r="22">
          <cell r="A22">
            <v>19</v>
          </cell>
          <cell r="B22" t="str">
            <v>Công Ty TNHH TM DV Gia Khang</v>
          </cell>
          <cell r="C22" t="str">
            <v>029.100.016.4215</v>
          </cell>
          <cell r="D22" t="str">
            <v>Ngoại thương Gia Lai</v>
          </cell>
          <cell r="E22" t="str">
            <v>Lô 1-04 khu TM phù đổng Pleiku</v>
          </cell>
          <cell r="G22">
            <v>34488000</v>
          </cell>
          <cell r="H22" t="str">
            <v>Thanh toán tiền mua két sắt và ghế văn phòng</v>
          </cell>
          <cell r="J22">
            <v>40409</v>
          </cell>
        </row>
        <row r="23">
          <cell r="A23">
            <v>20</v>
          </cell>
          <cell r="B23" t="str">
            <v>Lê   Thị     Nhung</v>
          </cell>
          <cell r="C23" t="str">
            <v>620.10.00.0075973</v>
          </cell>
          <cell r="D23" t="str">
            <v>Đầu tư và Phát Triển -TP PlEIKU</v>
          </cell>
          <cell r="E23" t="str">
            <v>38 hùng vương Pleiku,gialai</v>
          </cell>
          <cell r="G23">
            <v>33566112</v>
          </cell>
          <cell r="H23" t="str">
            <v xml:space="preserve">T/toán tiền rèm màng </v>
          </cell>
          <cell r="J23">
            <v>40415</v>
          </cell>
        </row>
        <row r="24">
          <cell r="A24">
            <v>21</v>
          </cell>
          <cell r="B24" t="str">
            <v>Công ty TNHH một thành viên tin học HP</v>
          </cell>
          <cell r="C24" t="str">
            <v>029.100.237.9802</v>
          </cell>
          <cell r="D24" t="str">
            <v>Ngoại thương Gia Lai</v>
          </cell>
          <cell r="E24" t="str">
            <v>215 Phan đình giót,Pleiku</v>
          </cell>
          <cell r="G24">
            <v>95775000</v>
          </cell>
          <cell r="H24" t="str">
            <v xml:space="preserve">Thanh toán tiền mua máy Vi tính </v>
          </cell>
          <cell r="J24">
            <v>40415</v>
          </cell>
        </row>
        <row r="25">
          <cell r="A25">
            <v>22</v>
          </cell>
          <cell r="B25" t="str">
            <v>Doanh Nghiệp tư nhân Hà Thanh</v>
          </cell>
          <cell r="C25" t="str">
            <v>652.100.002.63902</v>
          </cell>
          <cell r="D25" t="str">
            <v>Đầu tư và Phát Triển Việt nam -  CN Bình Dương</v>
          </cell>
          <cell r="E25" t="str">
            <v>Xã Trừ Văn Thố,Bến cát,Bình Dương</v>
          </cell>
          <cell r="G25">
            <v>375000000</v>
          </cell>
          <cell r="H25" t="str">
            <v xml:space="preserve">Ứng trước tiền mua Cây giống theo HĐ     05/2010/HDMB </v>
          </cell>
          <cell r="J25">
            <v>40415</v>
          </cell>
        </row>
        <row r="26">
          <cell r="A26">
            <v>23</v>
          </cell>
          <cell r="B26" t="str">
            <v>Công Ty Cổ Phần Trồng Rừng Công Nghiệp GiaLai</v>
          </cell>
          <cell r="C26" t="str">
            <v>029.100.231.9626</v>
          </cell>
          <cell r="D26" t="str">
            <v>Ngoại thương Gia Lai</v>
          </cell>
          <cell r="E26" t="str">
            <v>15 trường Chinh,Phù đổng, TP Pleiku,GiaLai</v>
          </cell>
          <cell r="G26">
            <v>53634000000</v>
          </cell>
          <cell r="H26" t="str">
            <v>Chuyển góp vốn</v>
          </cell>
          <cell r="J26">
            <v>40417</v>
          </cell>
        </row>
        <row r="27">
          <cell r="A27">
            <v>24</v>
          </cell>
          <cell r="B27" t="str">
            <v>Công Ty Cổ Phần Trồng Rừng Công Nghiệp GiaLai</v>
          </cell>
          <cell r="C27" t="str">
            <v>029.100.231.9626</v>
          </cell>
          <cell r="D27" t="str">
            <v>Ngoại thương Gia Lai</v>
          </cell>
          <cell r="E27" t="str">
            <v>15 trường Chinh,Phù đổng, TP Pleiku,GiaLai</v>
          </cell>
          <cell r="G27">
            <v>597200000</v>
          </cell>
          <cell r="H27" t="str">
            <v>Chuyển góp vốn</v>
          </cell>
          <cell r="J27">
            <v>40417</v>
          </cell>
        </row>
        <row r="28">
          <cell r="A28">
            <v>25</v>
          </cell>
          <cell r="B28" t="str">
            <v>Công ty CP Hoàng Anh Gia Lai</v>
          </cell>
          <cell r="C28" t="str">
            <v>029.100.000.0430</v>
          </cell>
          <cell r="D28" t="str">
            <v>Ngoại thương Gia Lai</v>
          </cell>
          <cell r="E28" t="str">
            <v>15 trường Chinh,Phù đổng, TP Pleiku,GiaLai</v>
          </cell>
          <cell r="G28">
            <v>2800000000</v>
          </cell>
          <cell r="H28" t="str">
            <v>Chuyển trả lại tiền góp vốn mua TSCĐ</v>
          </cell>
          <cell r="J28">
            <v>40427</v>
          </cell>
        </row>
        <row r="29">
          <cell r="A29">
            <v>26</v>
          </cell>
          <cell r="B29" t="str">
            <v>Công Ty Cổ Phần Trồng Rừng Công Nghiệp GiaLai</v>
          </cell>
          <cell r="C29" t="str">
            <v>029.100.231.9626</v>
          </cell>
          <cell r="D29" t="str">
            <v>Ngoại thương Gia Lai</v>
          </cell>
          <cell r="E29" t="str">
            <v>15 trường Chinh,Phù đổng, TP Pleiku,GiaLai</v>
          </cell>
          <cell r="G29">
            <v>1787100000</v>
          </cell>
          <cell r="H29" t="str">
            <v>Chuyển góp vốn</v>
          </cell>
          <cell r="J29">
            <v>40427</v>
          </cell>
        </row>
        <row r="30">
          <cell r="A30">
            <v>27</v>
          </cell>
          <cell r="B30" t="str">
            <v>Công ty cổ phần TM DV vùng đất kỷ thuật số</v>
          </cell>
          <cell r="C30" t="str">
            <v>72729039</v>
          </cell>
          <cell r="D30" t="str">
            <v>Ngân hàng Á châu Chi nhánh Sài gòn</v>
          </cell>
          <cell r="E30" t="str">
            <v>80/129 hoàng hoa thám, P7 Q bình thạnh,TP HCM</v>
          </cell>
          <cell r="G30">
            <v>62453500</v>
          </cell>
          <cell r="H30" t="str">
            <v>Chuyển trả mua Máy chủ IBM theo HĐ IBM/01092010</v>
          </cell>
          <cell r="J30">
            <v>40428</v>
          </cell>
        </row>
        <row r="31">
          <cell r="A31">
            <v>28</v>
          </cell>
          <cell r="B31" t="str">
            <v>Doanh Nghiệp tư nhân Hà Thanh</v>
          </cell>
          <cell r="C31" t="str">
            <v>652.100.002.63902</v>
          </cell>
          <cell r="D31" t="str">
            <v>Đầu tư và Phát Triển Việt nam -  CN Bình Dương</v>
          </cell>
          <cell r="E31" t="str">
            <v>Xã Trừ Văn Thố,Bến cát,Bình Dương</v>
          </cell>
          <cell r="G31">
            <v>375000000</v>
          </cell>
          <cell r="H31" t="str">
            <v>Thanh toán tiền cây giống theo HĐ 0002162</v>
          </cell>
          <cell r="J31">
            <v>40427</v>
          </cell>
        </row>
        <row r="32">
          <cell r="A32">
            <v>29</v>
          </cell>
          <cell r="D32" t="str">
            <v>Ngoại thương Gia Lai</v>
          </cell>
          <cell r="E32" t="str">
            <v>15 trường Chinh,Phù đổng, TP Pleiku,GiaLai</v>
          </cell>
          <cell r="G32">
            <v>222899746</v>
          </cell>
          <cell r="H32" t="str">
            <v>Chuyển Thanh toán lương &amp; Thù lao cho CBCNV tháng 8/2010</v>
          </cell>
          <cell r="J32">
            <v>40427</v>
          </cell>
        </row>
        <row r="33">
          <cell r="A33">
            <v>30</v>
          </cell>
          <cell r="B33" t="str">
            <v>Dương Minh Thành</v>
          </cell>
          <cell r="C33" t="str">
            <v>029.100.229.4733</v>
          </cell>
          <cell r="D33" t="str">
            <v>Ngoại thương Gia Lai</v>
          </cell>
          <cell r="E33" t="str">
            <v>36 Cao bá Quát Pleiku</v>
          </cell>
          <cell r="G33">
            <v>62600000</v>
          </cell>
          <cell r="H33" t="str">
            <v>Chuyển thanh toán Hộ cho Cty CP vùng đất KT số theo HĐ 0188207 (HĐ IBM/01092010)</v>
          </cell>
          <cell r="J33">
            <v>40428</v>
          </cell>
        </row>
        <row r="34">
          <cell r="A34">
            <v>31</v>
          </cell>
          <cell r="B34" t="str">
            <v>Công ty TNHH một thành viên tin học HP</v>
          </cell>
          <cell r="C34" t="str">
            <v>029.100.237.9802</v>
          </cell>
          <cell r="D34" t="str">
            <v>Ngoại thương Gia Lai</v>
          </cell>
          <cell r="E34" t="str">
            <v>215 Phan đình giót,Pleiku</v>
          </cell>
          <cell r="G34">
            <v>92718000</v>
          </cell>
          <cell r="H34" t="str">
            <v xml:space="preserve">Thanh toán tiền mua máy Vi tính </v>
          </cell>
          <cell r="J34">
            <v>40428</v>
          </cell>
        </row>
        <row r="35">
          <cell r="A35">
            <v>32</v>
          </cell>
          <cell r="B35" t="str">
            <v>Công Ty CP Công nghệ Thái Bình Dương</v>
          </cell>
          <cell r="C35" t="str">
            <v>106.200.303.24011</v>
          </cell>
          <cell r="D35" t="str">
            <v>Thuương Mại  cổ phần kỹ thương Việt Nam- Chi nhánh Tân Bình</v>
          </cell>
          <cell r="E35" t="str">
            <v>49A26 Phan Đăng Lưu F7 Q  P/Nhuận,TP HCM</v>
          </cell>
          <cell r="G35">
            <v>87750000</v>
          </cell>
          <cell r="H35" t="str">
            <v>Tạm ứng theo HĐ P100826+ P100826b (mua phần mền KT &amp; QL vườn cây cao su</v>
          </cell>
          <cell r="J35">
            <v>40428</v>
          </cell>
        </row>
        <row r="36">
          <cell r="A36">
            <v>33</v>
          </cell>
          <cell r="B36" t="str">
            <v>Công ty TNHH Huy Vũ</v>
          </cell>
          <cell r="C36" t="str">
            <v>111.001.000.00489</v>
          </cell>
          <cell r="D36" t="str">
            <v>Thương Mại cổ phần dầu khí toàn cầu Chi nhánh Gia Lai</v>
          </cell>
          <cell r="E36" t="str">
            <v>201 hùng vương Pleiku Gialai</v>
          </cell>
          <cell r="G36">
            <v>26780000</v>
          </cell>
          <cell r="H36" t="str">
            <v xml:space="preserve">Thanh toán tiền mua phụ kiện máy chủ &amp; thiết bị hạ tầng </v>
          </cell>
          <cell r="J36">
            <v>40428</v>
          </cell>
        </row>
        <row r="37">
          <cell r="A37">
            <v>34</v>
          </cell>
          <cell r="B37" t="str">
            <v>Công Ty TNHH TM DV Hà Phương</v>
          </cell>
          <cell r="C37" t="str">
            <v>007.100.544.3550</v>
          </cell>
          <cell r="D37" t="str">
            <v>Ngoại thương CN TP Hồ Chí Minh phòng GD số 8</v>
          </cell>
          <cell r="E37" t="str">
            <v>31/15b Hoàng Việt _P 4 Q tân Bình</v>
          </cell>
          <cell r="G37">
            <v>5624000</v>
          </cell>
          <cell r="H37" t="str">
            <v>Thanh toán tiền vé máy bay Pleiku=HCM &amp; HCM = viên chăn lào</v>
          </cell>
          <cell r="J37">
            <v>40428</v>
          </cell>
        </row>
        <row r="38">
          <cell r="A38">
            <v>35</v>
          </cell>
          <cell r="B38" t="str">
            <v>Công Ty Cổ Phần Trồng Rừng Công Nghiệp GiaLai</v>
          </cell>
          <cell r="C38" t="str">
            <v>620.10.00.0191037</v>
          </cell>
          <cell r="D38" t="str">
            <v>Đầu tư và Phát Triển Gia Lai</v>
          </cell>
          <cell r="E38" t="str">
            <v>15 trường Chinh,Phù đổng, TP Pleiku,GiaLai</v>
          </cell>
          <cell r="G38">
            <v>1005000000</v>
          </cell>
          <cell r="H38" t="str">
            <v>Chuyển góp vốn</v>
          </cell>
          <cell r="J38">
            <v>40430</v>
          </cell>
        </row>
        <row r="39">
          <cell r="A39">
            <v>36</v>
          </cell>
          <cell r="B39" t="str">
            <v>Công Ty Cổ Phần Trồng Rừng Công Nghiệp GiaLai</v>
          </cell>
          <cell r="C39" t="str">
            <v>029.100.231.9626</v>
          </cell>
          <cell r="D39" t="str">
            <v>Ngoại thương Gia Lai</v>
          </cell>
          <cell r="E39" t="str">
            <v>15 trường Chinh,Phù đổng, TP Pleiku,GiaLai</v>
          </cell>
          <cell r="G39">
            <v>2146100000</v>
          </cell>
          <cell r="H39" t="str">
            <v>Chuyển góp vốn</v>
          </cell>
          <cell r="J39">
            <v>40435</v>
          </cell>
        </row>
        <row r="40">
          <cell r="A40">
            <v>37</v>
          </cell>
          <cell r="B40" t="str">
            <v>Công Ty Cổ Phần Trồng Rừng Công Nghiệp GiaLai</v>
          </cell>
          <cell r="C40" t="str">
            <v>029.100.231.9626</v>
          </cell>
          <cell r="D40" t="str">
            <v>Ngoại thương Gia Lai</v>
          </cell>
          <cell r="E40" t="str">
            <v>15 trường Chinh,Phù đổng, TP Pleiku,GiaLai</v>
          </cell>
          <cell r="G40">
            <v>163500000</v>
          </cell>
          <cell r="H40" t="str">
            <v>Chuyển góp vốn để TT tiền VC (NT Pò tó)</v>
          </cell>
          <cell r="J40">
            <v>40435</v>
          </cell>
        </row>
        <row r="41">
          <cell r="A41">
            <v>38</v>
          </cell>
          <cell r="B41" t="str">
            <v>Công Ty Cổ Phần Gỗ Hoàng Anh Gia Lai</v>
          </cell>
          <cell r="C41" t="str">
            <v>029.100.222.3339</v>
          </cell>
          <cell r="D41" t="str">
            <v>Ngoại thương Gia Lai</v>
          </cell>
          <cell r="E41" t="str">
            <v>15 trường Chinh,Phù đổng, TP Pleiku,GiaLai</v>
          </cell>
          <cell r="G41">
            <v>10831000</v>
          </cell>
          <cell r="H41" t="str">
            <v xml:space="preserve">Thanh toán tiền mua đồ dùng VP </v>
          </cell>
          <cell r="J41">
            <v>40435</v>
          </cell>
        </row>
        <row r="42">
          <cell r="A42">
            <v>39</v>
          </cell>
          <cell r="B42" t="str">
            <v>Công ty CP Hoàng Anh Gia Lai</v>
          </cell>
          <cell r="C42" t="str">
            <v>029.100.000.0430</v>
          </cell>
          <cell r="D42" t="str">
            <v>Ngoại thương Gia Lai</v>
          </cell>
          <cell r="E42" t="str">
            <v>15 trường Chinh,Phù đổng, TP Pleiku,GiaLai</v>
          </cell>
          <cell r="G42">
            <v>133857000</v>
          </cell>
          <cell r="H42" t="str">
            <v xml:space="preserve">Thanh toán tiền mua đồ dùng VP </v>
          </cell>
          <cell r="J42">
            <v>40435</v>
          </cell>
        </row>
        <row r="43">
          <cell r="A43">
            <v>40</v>
          </cell>
          <cell r="B43" t="str">
            <v>Võ Thị Định</v>
          </cell>
          <cell r="C43" t="str">
            <v>620.100.000.45976</v>
          </cell>
          <cell r="D43" t="str">
            <v>Đầu tư và Phát Triển Gia Lai</v>
          </cell>
          <cell r="E43" t="str">
            <v>42 Lê Duẩn,Pleiku,Gia Lai</v>
          </cell>
          <cell r="G43">
            <v>15783332</v>
          </cell>
          <cell r="H43" t="str">
            <v>Thanh toán tiền mua xăng dầu (HĐ 0111903)</v>
          </cell>
          <cell r="J43">
            <v>40437</v>
          </cell>
        </row>
        <row r="44">
          <cell r="A44">
            <v>41</v>
          </cell>
          <cell r="B44" t="str">
            <v>Doanh Nghiệp tư nhân Hà Thanh</v>
          </cell>
          <cell r="C44" t="str">
            <v>028.100.162.7694</v>
          </cell>
          <cell r="D44" t="str">
            <v>Ngoại thương CN Bình Dương</v>
          </cell>
          <cell r="E44" t="str">
            <v>Xã Trừ Văn Thố,Bến cát,Bình Dương</v>
          </cell>
          <cell r="G44">
            <v>1322700000</v>
          </cell>
          <cell r="H44" t="str">
            <v>Thanh toán tiền cây giống theo HĐ 05/2010 &amp; PLHĐ 01/PLHĐMB 2010</v>
          </cell>
          <cell r="J44">
            <v>40438</v>
          </cell>
        </row>
        <row r="45">
          <cell r="A45">
            <v>42</v>
          </cell>
          <cell r="B45" t="str">
            <v xml:space="preserve">Tổng Cty Viễn thông Quân đội </v>
          </cell>
          <cell r="C45" t="str">
            <v>120.100.001.37993</v>
          </cell>
          <cell r="D45" t="str">
            <v>Đầu tư và Phát Triển Việt nam -           Sở giao dịch 1</v>
          </cell>
          <cell r="E45" t="str">
            <v>01 Giang Văn Minh,Ba đình Hà Nội</v>
          </cell>
          <cell r="G45">
            <v>1686991</v>
          </cell>
          <cell r="H45" t="str">
            <v>Chuyển thanh toán cước Điện Thoại tháng 8/2010 (0986860379)&amp;(0987334857)</v>
          </cell>
          <cell r="J45">
            <v>40442</v>
          </cell>
        </row>
        <row r="46">
          <cell r="A46">
            <v>43</v>
          </cell>
          <cell r="B46" t="str">
            <v>Công Ty TNHH Đất hợp</v>
          </cell>
          <cell r="C46" t="str">
            <v>9911.099.0199</v>
          </cell>
          <cell r="D46" t="str">
            <v>TNHH MTV STANDARD CHARTERED Việt Nam</v>
          </cell>
          <cell r="E46" t="str">
            <v>37 tôn Đức Thắng ,Q 1 TP Hồ Chí Minh</v>
          </cell>
          <cell r="G46">
            <v>17600000</v>
          </cell>
          <cell r="H46" t="str">
            <v>Thanh toán tiền mua 2 máy định vị Vệ Tinh</v>
          </cell>
          <cell r="J46">
            <v>40442</v>
          </cell>
        </row>
        <row r="47">
          <cell r="A47">
            <v>44</v>
          </cell>
          <cell r="B47" t="str">
            <v>Công Ty Điện Lực Gia Lai</v>
          </cell>
          <cell r="C47" t="str">
            <v>500.021.100.0149</v>
          </cell>
          <cell r="D47" t="str">
            <v>Nông nghiệp và PTNT VN-CN. Gia Lai</v>
          </cell>
          <cell r="E47" t="str">
            <v>01 Hoàng Hoa Thám,Pleiku,Gia Lai</v>
          </cell>
          <cell r="G47">
            <v>1547817</v>
          </cell>
          <cell r="H47" t="str">
            <v>Chuyển thanh toán cước Điện Thoại tháng 8/2010</v>
          </cell>
          <cell r="J47">
            <v>40449</v>
          </cell>
        </row>
        <row r="48">
          <cell r="A48">
            <v>45</v>
          </cell>
          <cell r="B48" t="str">
            <v>Công Ty TNHH Thiết Bị Phụ Tùng CICA Nam Long</v>
          </cell>
          <cell r="C48" t="str">
            <v>101.020.000.002.101</v>
          </cell>
          <cell r="D48" t="str">
            <v>Maybank - Chi nhánh Hà Nội</v>
          </cell>
          <cell r="E48" t="str">
            <v>Số 8 Ngõ Phan Chu Trinh,Quận Hoàn Kiếm ,Hà Nội</v>
          </cell>
          <cell r="G48">
            <v>2184000000</v>
          </cell>
          <cell r="H48" t="str">
            <v>Ứng trước 70% tiền mua máy cày theo H Đ 0100910/HAGL-CICANL/CNH ngày 16/09/2010 (Tgiá 19.500đ/USD)</v>
          </cell>
          <cell r="J48">
            <v>40445</v>
          </cell>
        </row>
        <row r="49">
          <cell r="A49">
            <v>46</v>
          </cell>
          <cell r="B49" t="str">
            <v>Viện Nghiên cứu cao su Việt Nam</v>
          </cell>
          <cell r="C49" t="str">
            <v>102.010.000.117.054</v>
          </cell>
          <cell r="D49" t="str">
            <v>TMCP Công thương Việt Nam - CN 3 TP Hồ Chí Minh</v>
          </cell>
          <cell r="E49" t="str">
            <v>Xã Lai Hưng,H Bến Cát, Tỉnh Bình Dương</v>
          </cell>
          <cell r="G49">
            <v>20004600</v>
          </cell>
          <cell r="H49" t="str">
            <v>Thanh toán tiền Phân tích mẫu Đất Theo H Đ 96B/NHTN ngày 23/08/2010</v>
          </cell>
          <cell r="J49">
            <v>40449</v>
          </cell>
        </row>
        <row r="50">
          <cell r="A50">
            <v>47</v>
          </cell>
          <cell r="B50" t="str">
            <v>Trung tâm thông tin Sách Việt</v>
          </cell>
          <cell r="C50" t="str">
            <v>060.005.801.111</v>
          </cell>
          <cell r="D50" t="str">
            <v>TMCP Sài gòn thương tín-Chi nhánh Gò vấp TP HCM</v>
          </cell>
          <cell r="E50" t="str">
            <v>89/975c1 Lê Đức Thọ,Q gò vấp,TP HCM</v>
          </cell>
          <cell r="G50">
            <v>298000</v>
          </cell>
          <cell r="H50" t="str">
            <v>Thanh toán tiền mua sách theo Hoá đơn 0036481</v>
          </cell>
          <cell r="J50">
            <v>40450</v>
          </cell>
        </row>
        <row r="51">
          <cell r="A51">
            <v>48</v>
          </cell>
          <cell r="B51" t="str">
            <v>Công Ty Điện Lực Gia Lai</v>
          </cell>
          <cell r="C51" t="str">
            <v>500.021.100.0149</v>
          </cell>
          <cell r="D51" t="str">
            <v>Nông nghiệp và PTNT VN-CN. Gia Lai</v>
          </cell>
          <cell r="E51" t="str">
            <v>01 Hoàng Hoa Thám,Pleiku,Gia Lai</v>
          </cell>
          <cell r="G51">
            <v>830323</v>
          </cell>
          <cell r="H51" t="str">
            <v>Chuyển thanh toán cước Internet tháng 8/2010</v>
          </cell>
          <cell r="J51">
            <v>40450</v>
          </cell>
        </row>
        <row r="52">
          <cell r="A52">
            <v>49</v>
          </cell>
          <cell r="B52" t="str">
            <v>Võ Thị Định</v>
          </cell>
          <cell r="C52" t="str">
            <v>620.100.000.45976</v>
          </cell>
          <cell r="D52" t="str">
            <v>Đầu tư và Phát Triển Gia Lai</v>
          </cell>
          <cell r="E52" t="str">
            <v>42 Lê Duẩn,Pleiku,Gia Lai</v>
          </cell>
          <cell r="G52">
            <v>10534704</v>
          </cell>
          <cell r="H52" t="str">
            <v>Thanh toán tiền mua xăng dầu (HĐ 0185300+0185299)</v>
          </cell>
          <cell r="J52">
            <v>40456</v>
          </cell>
        </row>
        <row r="53">
          <cell r="A53">
            <v>50</v>
          </cell>
          <cell r="B53" t="str">
            <v>Theo danh sách đính kèm</v>
          </cell>
          <cell r="C53" t="str">
            <v>280701009</v>
          </cell>
          <cell r="D53" t="str">
            <v>Đầu tư và Phát Triển Gia Lai</v>
          </cell>
          <cell r="E53" t="str">
            <v>15 trường Chinh,Phù đổng, TP Pleiku,GiaLai</v>
          </cell>
          <cell r="G53">
            <v>267192287</v>
          </cell>
          <cell r="H53" t="str">
            <v>Chuyển Thanh toán lương &amp; Thù lao cho CBCNV tháng 9/2010</v>
          </cell>
          <cell r="J53">
            <v>40460</v>
          </cell>
        </row>
        <row r="54">
          <cell r="A54">
            <v>51</v>
          </cell>
          <cell r="B54" t="str">
            <v>Công Ty Cổ Phần Trồng Rừng Công Nghiệp GiaLai</v>
          </cell>
          <cell r="C54" t="str">
            <v>620.10.00.0191037</v>
          </cell>
          <cell r="D54" t="str">
            <v>Đầu tư và Phát Triển Gia Lai</v>
          </cell>
          <cell r="E54" t="str">
            <v>15 trường Chinh,Phù đổng, TP Pleiku,GiaLai</v>
          </cell>
          <cell r="G54">
            <v>282200000</v>
          </cell>
          <cell r="H54" t="str">
            <v>Chuyển góp vốn</v>
          </cell>
          <cell r="J54">
            <v>40466</v>
          </cell>
        </row>
        <row r="55">
          <cell r="A55">
            <v>52</v>
          </cell>
          <cell r="B55" t="str">
            <v xml:space="preserve">Tập Đoàn Viễn thông Quân đội </v>
          </cell>
          <cell r="C55" t="str">
            <v>120.100.001.37993</v>
          </cell>
          <cell r="D55" t="str">
            <v>Đầu tư và Phát Triển Việt nam -           Sở giao dịch 1</v>
          </cell>
          <cell r="E55" t="str">
            <v>01 Giang Văn Minh,Ba đình Hà Nội</v>
          </cell>
          <cell r="G55">
            <v>2047503</v>
          </cell>
          <cell r="H55" t="str">
            <v>Chuyển thanh toán cước Điện Thoại tháng 9/2010 (0986860379)&amp;(0987334857)</v>
          </cell>
          <cell r="J55">
            <v>40470</v>
          </cell>
        </row>
        <row r="56">
          <cell r="A56">
            <v>53</v>
          </cell>
          <cell r="B56" t="str">
            <v>Công Ty Điện Lực Gia Lai</v>
          </cell>
          <cell r="C56" t="str">
            <v>500.021.100.0149</v>
          </cell>
          <cell r="D56" t="str">
            <v>Nông nghiệp và PTNT VN-CN. Gia Lai</v>
          </cell>
          <cell r="E56" t="str">
            <v>01 Hoàng Hoa Thám,Pleiku,Gia Lai</v>
          </cell>
          <cell r="G56">
            <v>2302148</v>
          </cell>
          <cell r="H56" t="str">
            <v>Chuyển thanh toán cước Điện thoại &amp; Internet tháng 9/2010</v>
          </cell>
          <cell r="J56">
            <v>40470</v>
          </cell>
        </row>
        <row r="57">
          <cell r="A57">
            <v>54</v>
          </cell>
          <cell r="B57" t="str">
            <v>Bảo hiểm xã hội TP.Pleiku</v>
          </cell>
          <cell r="C57" t="str">
            <v>500.021.401.1</v>
          </cell>
          <cell r="D57" t="str">
            <v>Nông nghiệp và PTNT VN-CN. Gia Lai</v>
          </cell>
          <cell r="G57">
            <v>13687182</v>
          </cell>
          <cell r="H57" t="str">
            <v>T/toán tiền BHXH-BHYT Qúi 03/2010</v>
          </cell>
          <cell r="J57">
            <v>40470</v>
          </cell>
        </row>
        <row r="58">
          <cell r="A58">
            <v>55</v>
          </cell>
          <cell r="B58" t="str">
            <v>Bảo hiểm xã hội TP.Pleiku</v>
          </cell>
          <cell r="C58" t="str">
            <v>500.021.401.1</v>
          </cell>
          <cell r="D58" t="str">
            <v>Nông nghiệp và PTNT VN-CN. Gia Lai</v>
          </cell>
          <cell r="G58">
            <v>5730894</v>
          </cell>
          <cell r="H58" t="str">
            <v>T/toán tiền BHXH-BHYT T10/2010</v>
          </cell>
          <cell r="J58">
            <v>40470</v>
          </cell>
        </row>
        <row r="59">
          <cell r="A59">
            <v>56</v>
          </cell>
          <cell r="B59" t="str">
            <v>Công Ty Cổ Phần Trồng Rừng Công Nghiệp GiaLai</v>
          </cell>
          <cell r="C59" t="str">
            <v>029.100.231.9626</v>
          </cell>
          <cell r="D59" t="str">
            <v>Ngoại thương Gia Lai</v>
          </cell>
          <cell r="E59" t="str">
            <v>15 trường Chinh,Phù đổng, TP Pleiku,GiaLai</v>
          </cell>
          <cell r="G59">
            <v>441500000</v>
          </cell>
          <cell r="H59" t="str">
            <v>Chuyển góp vốn</v>
          </cell>
          <cell r="J59">
            <v>40470</v>
          </cell>
        </row>
        <row r="60">
          <cell r="A60">
            <v>57</v>
          </cell>
          <cell r="B60" t="str">
            <v>Chi Nhánh Vận tải Công ty CP Hoàng Anh Gia Lai</v>
          </cell>
          <cell r="C60" t="str">
            <v>029.100.229.3021</v>
          </cell>
          <cell r="D60" t="str">
            <v>Ngoại thương Gia Lai</v>
          </cell>
          <cell r="E60" t="str">
            <v>15 trường Chinh,Phù đổng, TP Pleiku,GiaLai</v>
          </cell>
          <cell r="G60">
            <v>759990000</v>
          </cell>
          <cell r="H60" t="str">
            <v>Thanh toán tiền vận chuyển cây cao su giống</v>
          </cell>
          <cell r="J60">
            <v>40470</v>
          </cell>
        </row>
        <row r="61">
          <cell r="A61">
            <v>58</v>
          </cell>
          <cell r="B61" t="str">
            <v>Công Đoàn Công Ty Cổ Phần Hoàng Anh Gia Lai</v>
          </cell>
          <cell r="C61" t="str">
            <v>029.100.229.4311</v>
          </cell>
          <cell r="D61" t="str">
            <v>Ngoại thương Gia Lai</v>
          </cell>
          <cell r="E61" t="str">
            <v>15 trường Chinh,Phù đổng, TP Pleiku,GiaLai</v>
          </cell>
          <cell r="G61">
            <v>9170000</v>
          </cell>
          <cell r="H61" t="str">
            <v>Ứng Tiền lương T10 của CBCNV ủng hộ bão lụt</v>
          </cell>
          <cell r="J61">
            <v>40472</v>
          </cell>
        </row>
        <row r="62">
          <cell r="A62">
            <v>59</v>
          </cell>
          <cell r="B62" t="str">
            <v>Công Ty Cổ Phần Trồng Rừng Công Nghiệp GiaLai</v>
          </cell>
          <cell r="C62" t="str">
            <v>029.100.231.9626</v>
          </cell>
          <cell r="D62" t="str">
            <v>Ngoại thương Gia Lai</v>
          </cell>
          <cell r="E62" t="str">
            <v>15 trường Chinh,Phù đổng, TP Pleiku,GiaLai</v>
          </cell>
          <cell r="G62">
            <v>113500000</v>
          </cell>
          <cell r="H62" t="str">
            <v>Chuyển góp vốn theo giấy nhu cầu vốn số 91 + 119</v>
          </cell>
          <cell r="J62">
            <v>40477</v>
          </cell>
        </row>
        <row r="63">
          <cell r="A63">
            <v>60</v>
          </cell>
          <cell r="B63" t="str">
            <v>Võ Thị Định</v>
          </cell>
          <cell r="C63" t="str">
            <v>620.100.000.45976</v>
          </cell>
          <cell r="D63" t="str">
            <v>Đầu tư và Phát Triển Gia Lai</v>
          </cell>
          <cell r="E63" t="str">
            <v>42 Lê Duẩn,Pleiku,Gia Lai</v>
          </cell>
          <cell r="G63">
            <v>12542843</v>
          </cell>
          <cell r="H63" t="str">
            <v>Thanh toán tiền mua xăng dầu (HĐ 0185373+0185372)</v>
          </cell>
          <cell r="J63">
            <v>40476</v>
          </cell>
        </row>
        <row r="64">
          <cell r="A64">
            <v>61</v>
          </cell>
          <cell r="B64" t="str">
            <v>Công ty TNHH một thành viên tin học HP</v>
          </cell>
          <cell r="C64" t="str">
            <v>029.100.237.9802</v>
          </cell>
          <cell r="D64" t="str">
            <v>Ngoại thương Gia Lai</v>
          </cell>
          <cell r="E64" t="str">
            <v>215 Phan đình giót,Pleiku</v>
          </cell>
          <cell r="G64">
            <v>65407999</v>
          </cell>
          <cell r="H64" t="str">
            <v xml:space="preserve">Thanh toán tiền mua máy Vi tính </v>
          </cell>
          <cell r="J64">
            <v>40485</v>
          </cell>
        </row>
        <row r="65">
          <cell r="A65">
            <v>62</v>
          </cell>
          <cell r="B65" t="str">
            <v>Công Ty Cổ Phần Trồng Rừng Công Nghiệp GiaLai</v>
          </cell>
          <cell r="C65" t="str">
            <v>620.10.00.0191037</v>
          </cell>
          <cell r="D65" t="str">
            <v>Đầu tư và Phát Triển Gia Lai</v>
          </cell>
          <cell r="E65" t="str">
            <v>15 trường Chinh,Phù đổng, TP Pleiku,GiaLai</v>
          </cell>
          <cell r="G65">
            <v>140000000</v>
          </cell>
          <cell r="H65" t="str">
            <v>Chuyển góp vốn</v>
          </cell>
          <cell r="J65">
            <v>40484</v>
          </cell>
        </row>
        <row r="66">
          <cell r="A66">
            <v>63</v>
          </cell>
          <cell r="B66" t="str">
            <v>Công Ty Cổ Phần Trồng Rừng Công Nghiệp GiaLai</v>
          </cell>
          <cell r="C66" t="str">
            <v>029.100.231.9626</v>
          </cell>
          <cell r="D66" t="str">
            <v>Ngoại thương Gia Lai</v>
          </cell>
          <cell r="E66" t="str">
            <v>15 trường Chinh,Phù đổng, TP Pleiku,GiaLai</v>
          </cell>
          <cell r="G66">
            <v>2638000000</v>
          </cell>
          <cell r="H66" t="str">
            <v>Chuyển góp vốn theo giấy nhu cầu vốn 132</v>
          </cell>
          <cell r="J66">
            <v>40484</v>
          </cell>
        </row>
        <row r="67">
          <cell r="A67">
            <v>64</v>
          </cell>
          <cell r="B67" t="str">
            <v>Cơ sở Mai Văn Năm</v>
          </cell>
          <cell r="C67">
            <v>101010001760915</v>
          </cell>
          <cell r="D67" t="str">
            <v>Vietin Bank CN Quận 8 TP Hồ Chí Minh</v>
          </cell>
          <cell r="E67" t="str">
            <v>16/9 Xã Hiệp Thắng,Bình Thắng,Dĩ An Bình Dương</v>
          </cell>
          <cell r="G67">
            <v>3555000000</v>
          </cell>
          <cell r="H67" t="str">
            <v>Chuyển TT tiền mua máy xúc theo HĐ 12/HĐKT 2010</v>
          </cell>
          <cell r="J67">
            <v>40484</v>
          </cell>
        </row>
        <row r="68">
          <cell r="A68">
            <v>65</v>
          </cell>
          <cell r="B68" t="str">
            <v>Công ty TNHH một thành Viên Vĩnh Tiên</v>
          </cell>
          <cell r="C68" t="str">
            <v>620.100.004.24140</v>
          </cell>
          <cell r="D68" t="str">
            <v>Đầu tư và Phát Triển Gia Lai</v>
          </cell>
          <cell r="E68" t="str">
            <v>790 Lê Duẩn Pleiku Gia Lai</v>
          </cell>
          <cell r="G68">
            <v>2358000000</v>
          </cell>
          <cell r="H68" t="str">
            <v>Chuyển ứng 30% tiền mua máy cày theo HĐ 01/HĐMB-2010</v>
          </cell>
          <cell r="J68">
            <v>40484</v>
          </cell>
        </row>
        <row r="69">
          <cell r="A69">
            <v>66</v>
          </cell>
          <cell r="B69" t="str">
            <v xml:space="preserve">Nguyễn Thị Bích Ngọc    </v>
          </cell>
          <cell r="C69" t="str">
            <v>620.100.003.98175</v>
          </cell>
          <cell r="D69" t="str">
            <v>Đầu tư và Phát Triển Gia Lai</v>
          </cell>
          <cell r="E69" t="str">
            <v>790 Lê Duẩn Pleiku Gia Lai</v>
          </cell>
          <cell r="G69">
            <v>460000000</v>
          </cell>
          <cell r="H69" t="str">
            <v>Chuyển ứng 30% tiền mua Phụ Kiện máy cày theo HĐ 17/10/HĐKT-NV</v>
          </cell>
          <cell r="J69">
            <v>40484</v>
          </cell>
        </row>
        <row r="70">
          <cell r="A70">
            <v>67</v>
          </cell>
          <cell r="B70" t="str">
            <v>Theo danh sách đính kèm</v>
          </cell>
          <cell r="D70" t="str">
            <v>Ngoại thương Gia Lai</v>
          </cell>
          <cell r="E70" t="str">
            <v>15 trường Chinh,Phù đổng, TP Pleiku,GiaLai</v>
          </cell>
          <cell r="G70">
            <v>273357504</v>
          </cell>
          <cell r="H70" t="str">
            <v>Chuyển Thanh toán lương &amp; Thù lao cho CBCNV tháng 10/2010</v>
          </cell>
          <cell r="J70">
            <v>40490</v>
          </cell>
        </row>
        <row r="71">
          <cell r="A71">
            <v>68</v>
          </cell>
          <cell r="B71" t="str">
            <v>Bảo hiểm xã hội TP.Pleiku</v>
          </cell>
          <cell r="C71" t="str">
            <v>500.021.401.1</v>
          </cell>
          <cell r="D71" t="str">
            <v>Nông nghiệp và PTNT VN-CN. Gia Lai</v>
          </cell>
          <cell r="G71">
            <v>5730894</v>
          </cell>
          <cell r="H71" t="str">
            <v>T/toán tiền BHXH-BHYT T11/2010</v>
          </cell>
          <cell r="J71">
            <v>40498</v>
          </cell>
        </row>
        <row r="72">
          <cell r="A72">
            <v>69</v>
          </cell>
          <cell r="B72" t="str">
            <v>Công Ty Cổ Phần Trồng Rừng Công Nghiệp GiaLai</v>
          </cell>
          <cell r="C72" t="str">
            <v>029.100.231.9626</v>
          </cell>
          <cell r="D72" t="str">
            <v>Ngoại thương Gia Lai</v>
          </cell>
          <cell r="E72" t="str">
            <v>15 trường Chinh,Phù đổng, TP Pleiku,GiaLai</v>
          </cell>
          <cell r="G72">
            <v>60100000</v>
          </cell>
          <cell r="H72" t="str">
            <v xml:space="preserve">Chuyển góp vốn theo tờ trình 26/CV </v>
          </cell>
          <cell r="J72">
            <v>40500</v>
          </cell>
        </row>
        <row r="73">
          <cell r="A73">
            <v>70</v>
          </cell>
          <cell r="B73" t="str">
            <v>Công Ty Điện Lực Gia Lai</v>
          </cell>
          <cell r="C73" t="str">
            <v>500.021.100.0149</v>
          </cell>
          <cell r="D73" t="str">
            <v>Nông nghiệp và PTNT VN-CN. Gia Lai</v>
          </cell>
          <cell r="E73" t="str">
            <v>01 Hoàng Hoa Thám,Pleiku,Gia Lai</v>
          </cell>
          <cell r="G73">
            <v>5602879</v>
          </cell>
          <cell r="H73" t="str">
            <v>Chuyển thanh toán cước Điện thoại &amp; Internet tháng 10/2010</v>
          </cell>
          <cell r="J73">
            <v>40500</v>
          </cell>
        </row>
        <row r="74">
          <cell r="A74">
            <v>71</v>
          </cell>
          <cell r="B74" t="str">
            <v>Võ Thị Định</v>
          </cell>
          <cell r="C74" t="str">
            <v>620.100.000.45976</v>
          </cell>
          <cell r="D74" t="str">
            <v>Đầu tư và Phát Triển Gia Lai</v>
          </cell>
          <cell r="E74" t="str">
            <v>42 Lê Duẩn,Pleiku,Gia Lai</v>
          </cell>
          <cell r="G74">
            <v>19408331</v>
          </cell>
          <cell r="H74" t="str">
            <v>Thanh toán tiền mua xăng dầu (HĐ 0185485)</v>
          </cell>
          <cell r="J74">
            <v>40500</v>
          </cell>
        </row>
        <row r="75">
          <cell r="A75">
            <v>72</v>
          </cell>
          <cell r="B75" t="str">
            <v>Công Ty Cổ Phần Trồng Rừng Công Nghiệp GiaLai</v>
          </cell>
          <cell r="C75" t="str">
            <v>029.100.231.9626</v>
          </cell>
          <cell r="D75" t="str">
            <v>Ngoại thương Gia Lai</v>
          </cell>
          <cell r="E75" t="str">
            <v>15 trường Chinh,Phù đổng, TP Pleiku,GiaLai</v>
          </cell>
          <cell r="G75">
            <v>82600000</v>
          </cell>
          <cell r="H75" t="str">
            <v>Chuyển góp vốn theo giấy nhu cầu 142</v>
          </cell>
          <cell r="J75">
            <v>40501</v>
          </cell>
        </row>
        <row r="76">
          <cell r="A76">
            <v>73</v>
          </cell>
          <cell r="B76" t="str">
            <v xml:space="preserve">Tập Đoàn Viễn thông Quân đội </v>
          </cell>
          <cell r="C76" t="str">
            <v>120.100.001.37993</v>
          </cell>
          <cell r="D76" t="str">
            <v>Đầu tư và Phát Triển Việt nam - Sở giao dịch 1</v>
          </cell>
          <cell r="E76" t="str">
            <v>01 Giang Văn Minh,Ba đình Hà Nội</v>
          </cell>
          <cell r="G76">
            <v>1902337</v>
          </cell>
          <cell r="H76" t="str">
            <v>Chuyển thanh toán cước Điện Thoại tháng 10/2010 (0986860379)&amp;(0987334857)</v>
          </cell>
          <cell r="J76">
            <v>40504</v>
          </cell>
        </row>
        <row r="77">
          <cell r="A77">
            <v>74</v>
          </cell>
          <cell r="B77" t="str">
            <v>Cửa hàng Văn Phòng Phẩm Hồng Hưng</v>
          </cell>
          <cell r="C77" t="str">
            <v>500.021.100.0318</v>
          </cell>
          <cell r="D77" t="str">
            <v>Nông nghiệp và PTNT VN-CN. Gia Lai</v>
          </cell>
          <cell r="E77" t="str">
            <v>76 Lê lợi Pleiku</v>
          </cell>
          <cell r="G77">
            <v>7248000</v>
          </cell>
          <cell r="H77" t="str">
            <v>Thanh toán tiền mua Văn phòng phẩm</v>
          </cell>
          <cell r="J77">
            <v>40504</v>
          </cell>
        </row>
        <row r="78">
          <cell r="A78">
            <v>75</v>
          </cell>
          <cell r="B78" t="str">
            <v>Công ty TNHH một thành viên tin học HP</v>
          </cell>
          <cell r="C78" t="str">
            <v>029.100.237.9802</v>
          </cell>
          <cell r="D78" t="str">
            <v>Ngoại thương Gia Lai</v>
          </cell>
          <cell r="E78" t="str">
            <v>215 Phan đình giót,Pleiku</v>
          </cell>
          <cell r="G78">
            <v>12100000</v>
          </cell>
          <cell r="H78" t="str">
            <v xml:space="preserve">Thanh toán tiền sửa chữa thay thế thiết bị máy Vi tính </v>
          </cell>
          <cell r="J78">
            <v>40505</v>
          </cell>
        </row>
        <row r="79">
          <cell r="A79">
            <v>76</v>
          </cell>
          <cell r="B79" t="str">
            <v>Theo danh sách đính kèm</v>
          </cell>
          <cell r="D79" t="str">
            <v>Đầu tư và Phát Triển Gia Lai</v>
          </cell>
          <cell r="E79" t="str">
            <v>15 trường Chinh,Phù đổng, TP Pleiku,GiaLai</v>
          </cell>
          <cell r="G79">
            <v>295104471</v>
          </cell>
          <cell r="H79" t="str">
            <v>Chuyển Thanh toán lương &amp; Thù lao cho CBCNV tháng 11/2010</v>
          </cell>
          <cell r="J79">
            <v>40520</v>
          </cell>
        </row>
        <row r="80">
          <cell r="A80">
            <v>77</v>
          </cell>
          <cell r="B80" t="str">
            <v>Công Ty Cổ Phần Trồng Rừng Công Nghiệp GiaLai</v>
          </cell>
          <cell r="C80" t="str">
            <v>620.10.00.0191037</v>
          </cell>
          <cell r="D80" t="str">
            <v>Đầu tư và Phát Triển Gia Lai</v>
          </cell>
          <cell r="E80" t="str">
            <v>15 trường Chinh,Phù đổng, TP Pleiku,GiaLai</v>
          </cell>
          <cell r="G80">
            <v>618500000</v>
          </cell>
          <cell r="H80" t="str">
            <v>Chuyển góp vốn</v>
          </cell>
          <cell r="J80">
            <v>40520</v>
          </cell>
        </row>
        <row r="81">
          <cell r="A81">
            <v>78</v>
          </cell>
          <cell r="B81" t="str">
            <v>Công Ty Cổ Phần Trồng Rừng Công Nghiệp GiaLai</v>
          </cell>
          <cell r="C81" t="str">
            <v>620.10.00.0191037</v>
          </cell>
          <cell r="D81" t="str">
            <v>Đầu tư và Phát Triển Gia Lai</v>
          </cell>
          <cell r="E81" t="str">
            <v>15 trường Chinh,Phù đổng, TP Pleiku,GiaLai</v>
          </cell>
          <cell r="G81">
            <v>400000000</v>
          </cell>
          <cell r="H81" t="str">
            <v>Chuyển góp vốn</v>
          </cell>
          <cell r="J81">
            <v>40520</v>
          </cell>
        </row>
        <row r="82">
          <cell r="A82">
            <v>79</v>
          </cell>
          <cell r="B82" t="str">
            <v>Công Ty TNHH Thiết Bị Phụ Tùng CICA Nam Long</v>
          </cell>
          <cell r="C82" t="str">
            <v>101.020.000.002.101</v>
          </cell>
          <cell r="D82" t="str">
            <v>Maybank - Chi nhánh Hà Nội</v>
          </cell>
          <cell r="E82" t="str">
            <v>Số 8 Ngõ Phan Chu Trinh,Quận Hoàn Kiếm ,Hà Nội</v>
          </cell>
          <cell r="G82">
            <v>936009750</v>
          </cell>
          <cell r="H82" t="str">
            <v>Thanh toán  tiền mua máy cày theo H Đ 0100910/HAGL-CICANL/CNH ngày 16/09/2010 (Tgiá 19.500đ/USD) 30% còn lại của HĐ 0039165</v>
          </cell>
          <cell r="J82">
            <v>40520</v>
          </cell>
        </row>
        <row r="83">
          <cell r="A83">
            <v>80</v>
          </cell>
          <cell r="B83" t="str">
            <v>Công Ty Cổ Phần Trồng Rừng Công Nghiệp GiaLai</v>
          </cell>
          <cell r="C83" t="str">
            <v>029.100.231.9626</v>
          </cell>
          <cell r="D83" t="str">
            <v>Ngoại thương Gia Lai</v>
          </cell>
          <cell r="E83" t="str">
            <v>15 trường Chinh,Phù đổng, TP Pleiku,GiaLai</v>
          </cell>
          <cell r="G83">
            <v>2070000000</v>
          </cell>
          <cell r="H83" t="str">
            <v>Chuyển góp vốn</v>
          </cell>
          <cell r="J83">
            <v>40521</v>
          </cell>
        </row>
        <row r="84">
          <cell r="A84">
            <v>81</v>
          </cell>
          <cell r="B84" t="str">
            <v>Công ty TNHH một thành Viên Vĩnh Tiên</v>
          </cell>
          <cell r="C84" t="str">
            <v>029.100.240.8342</v>
          </cell>
          <cell r="D84" t="str">
            <v>Ngoại thương Gia Lai</v>
          </cell>
          <cell r="E84" t="str">
            <v>790 Lê Duẩn Pleiku Gia Lai</v>
          </cell>
          <cell r="G84">
            <v>5502501000</v>
          </cell>
          <cell r="H84" t="str">
            <v>Chuyển thanh toán tiền 10 mua máy cày theo HĐ 01/HĐMB-2010</v>
          </cell>
          <cell r="J84">
            <v>40522</v>
          </cell>
        </row>
        <row r="85">
          <cell r="A85">
            <v>82</v>
          </cell>
          <cell r="B85" t="str">
            <v>Công ty TNHH một thành viên tin học HP</v>
          </cell>
          <cell r="C85" t="str">
            <v>029.100.237.9802</v>
          </cell>
          <cell r="D85" t="str">
            <v>Ngoại thương Gia Lai</v>
          </cell>
          <cell r="E85" t="str">
            <v>215 Phan đình giót,Pleiku</v>
          </cell>
          <cell r="G85">
            <v>8031200</v>
          </cell>
          <cell r="H85" t="str">
            <v xml:space="preserve">Thanh toán tiền sửa chữa thay thế thiết bị máy Vi tính </v>
          </cell>
          <cell r="J85">
            <v>40522</v>
          </cell>
        </row>
        <row r="86">
          <cell r="A86">
            <v>83</v>
          </cell>
          <cell r="B86" t="str">
            <v>Bảo hiểm xã hội TP.Pleiku</v>
          </cell>
          <cell r="C86" t="str">
            <v>500.021.401.1</v>
          </cell>
          <cell r="D86" t="str">
            <v>Nông nghiệp và PTNT VN-CN. Gia Lai</v>
          </cell>
          <cell r="G86">
            <v>5730894</v>
          </cell>
          <cell r="H86" t="str">
            <v>T/toán tiền BHXH-BHYT T12/2010</v>
          </cell>
          <cell r="J86">
            <v>40522</v>
          </cell>
        </row>
        <row r="87">
          <cell r="A87">
            <v>84</v>
          </cell>
          <cell r="B87" t="str">
            <v>Võ Thị Định</v>
          </cell>
          <cell r="C87" t="str">
            <v>620.100.000.45976</v>
          </cell>
          <cell r="D87" t="str">
            <v>Đầu tư và Phát Triển Gia Lai</v>
          </cell>
          <cell r="E87" t="str">
            <v>42 Lê Duẩn,Pleiku,Gia Lai</v>
          </cell>
          <cell r="G87">
            <v>20635120</v>
          </cell>
          <cell r="H87" t="str">
            <v>Thanh toán tiền mua xăng dầu (HĐ 0185615)</v>
          </cell>
          <cell r="J87">
            <v>40525</v>
          </cell>
        </row>
        <row r="88">
          <cell r="A88">
            <v>85</v>
          </cell>
          <cell r="B88" t="str">
            <v>Công Ty Cổ Phần Trồng Rừng Công Nghiệp GiaLai</v>
          </cell>
          <cell r="C88" t="str">
            <v>029.100.231.9626</v>
          </cell>
          <cell r="D88" t="str">
            <v>Ngoại thương Gia Lai</v>
          </cell>
          <cell r="E88" t="str">
            <v>15 trường Chinh,Phù đổng, TP Pleiku,GiaLai</v>
          </cell>
          <cell r="G88">
            <v>652000000</v>
          </cell>
          <cell r="H88" t="str">
            <v>Chuyển góp vốn</v>
          </cell>
          <cell r="J88">
            <v>40525</v>
          </cell>
        </row>
        <row r="89">
          <cell r="A89">
            <v>86</v>
          </cell>
          <cell r="B89" t="str">
            <v xml:space="preserve">Nguyễn Thị Bích Ngọc    </v>
          </cell>
          <cell r="C89" t="str">
            <v>620.100.003.98175</v>
          </cell>
          <cell r="D89" t="str">
            <v>Đầu tư và Phát Triển Gia Lai</v>
          </cell>
          <cell r="E89" t="str">
            <v>790 Lê Duẩn Pleiku Gia Lai</v>
          </cell>
          <cell r="G89">
            <v>700000000</v>
          </cell>
          <cell r="H89" t="str">
            <v>Chuyển TT tiền mua Phụ Kiện máy cày theo HĐ 17/10/HĐKT-NV &amp; HĐ 73586</v>
          </cell>
          <cell r="J89">
            <v>40526</v>
          </cell>
        </row>
        <row r="90">
          <cell r="A90">
            <v>87</v>
          </cell>
          <cell r="B90" t="str">
            <v xml:space="preserve">Nguyễn Thị Bích Ngọc    </v>
          </cell>
          <cell r="C90" t="str">
            <v>620.100.003.98175</v>
          </cell>
          <cell r="D90" t="str">
            <v>Đầu tư và Phát Triển Gia Lai</v>
          </cell>
          <cell r="E90" t="str">
            <v>790 Lê Duẩn Pleiku Gia Lai</v>
          </cell>
          <cell r="G90">
            <v>371400000</v>
          </cell>
          <cell r="H90" t="str">
            <v>Chuyển TT tiền mua Phụ Kiện máy cày theo HĐ 17/10/HĐKT-NV &amp; HĐ 73586</v>
          </cell>
          <cell r="J90">
            <v>40526</v>
          </cell>
        </row>
        <row r="91">
          <cell r="A91">
            <v>88</v>
          </cell>
          <cell r="B91" t="str">
            <v>Công Ty Điện Lực Gia Lai</v>
          </cell>
          <cell r="C91" t="str">
            <v>500.021.100.0149</v>
          </cell>
          <cell r="D91" t="str">
            <v>Nông nghiệp và PTNT VN-CN. Gia Lai</v>
          </cell>
          <cell r="E91" t="str">
            <v>01 Hoàng Hoa Thám,Pleiku,Gia Lai</v>
          </cell>
          <cell r="G91">
            <v>6331230</v>
          </cell>
          <cell r="H91" t="str">
            <v>Chuyển thanh toán cước Điện thoại &amp; Internet tháng 11/2010</v>
          </cell>
          <cell r="J91">
            <v>40526</v>
          </cell>
        </row>
        <row r="92">
          <cell r="A92">
            <v>89</v>
          </cell>
          <cell r="B92" t="str">
            <v>Công Ty Cổ Phần Trồng Rừng Công Nghiệp GiaLai</v>
          </cell>
          <cell r="C92" t="str">
            <v>029.100.231.9626</v>
          </cell>
          <cell r="D92" t="str">
            <v>Ngoại thương Gia Lai</v>
          </cell>
          <cell r="E92" t="str">
            <v>15 trường Chinh,Phù đổng, TP Pleiku,GiaLai</v>
          </cell>
          <cell r="G92">
            <v>579500000</v>
          </cell>
          <cell r="H92" t="str">
            <v>Chuyển góp vốn</v>
          </cell>
          <cell r="J92">
            <v>40527</v>
          </cell>
        </row>
        <row r="93">
          <cell r="A93">
            <v>90</v>
          </cell>
          <cell r="B93" t="str">
            <v>Công Ty TNHH Hoàng Lộc</v>
          </cell>
          <cell r="C93" t="str">
            <v>620.100.003.46156</v>
          </cell>
          <cell r="D93" t="str">
            <v>Đầu tư và Phát Triển Gia Lai</v>
          </cell>
          <cell r="E93" t="str">
            <v>09 Hàn mạc tử, TP Pleiku,GiaLai</v>
          </cell>
          <cell r="G93">
            <v>405000000</v>
          </cell>
          <cell r="H93" t="str">
            <v>Chuyển ứng theo HĐ 11/HĐKT-2011 khai hoang tại xã IA Blứ</v>
          </cell>
          <cell r="J93">
            <v>40528</v>
          </cell>
        </row>
        <row r="94">
          <cell r="A94">
            <v>91</v>
          </cell>
          <cell r="B94" t="str">
            <v>Cửa hàng Văn Phòng Phẩm Hồng Hưng</v>
          </cell>
          <cell r="C94" t="str">
            <v>500.021.100.0318</v>
          </cell>
          <cell r="D94" t="str">
            <v>Nông nghiệp và PTNT VN-CN. Gia Lai</v>
          </cell>
          <cell r="E94" t="str">
            <v>76 Lê lợi Pleiku</v>
          </cell>
          <cell r="G94">
            <v>7519000</v>
          </cell>
          <cell r="H94" t="str">
            <v>Thanh toán tiền mua Văn phòng phẩm</v>
          </cell>
          <cell r="J94">
            <v>40529</v>
          </cell>
        </row>
        <row r="95">
          <cell r="A95">
            <v>92</v>
          </cell>
          <cell r="B95" t="str">
            <v>Công Ty Cổ Phần Đại Thông</v>
          </cell>
          <cell r="C95" t="str">
            <v>623.100.000.42668</v>
          </cell>
          <cell r="D95" t="str">
            <v>Đầu tư và Phát Triển Bắc Gia Lai</v>
          </cell>
          <cell r="E95" t="str">
            <v>Lý Nam Đế,TP Pleiku,Tỉnh Gialai</v>
          </cell>
          <cell r="G95">
            <v>184500000</v>
          </cell>
          <cell r="H95" t="str">
            <v>Ứng trước tiền cày khai hoang</v>
          </cell>
          <cell r="J95">
            <v>40529</v>
          </cell>
        </row>
        <row r="96">
          <cell r="A96">
            <v>93</v>
          </cell>
          <cell r="B96" t="str">
            <v xml:space="preserve">Tập Đoàn Viễn thông Quân đội </v>
          </cell>
          <cell r="C96" t="str">
            <v>120.100.001.37993</v>
          </cell>
          <cell r="D96" t="str">
            <v>Đầu tư và Phát Triển Việt nam - Sở giao dịch 1</v>
          </cell>
          <cell r="E96" t="str">
            <v>01 Giang Văn Minh,Ba đình Hà Nội</v>
          </cell>
          <cell r="G96">
            <v>2528617</v>
          </cell>
          <cell r="H96" t="str">
            <v>Chuyển thanh toán cước Điện Thoại tháng 11/2010 (0986860379)&amp;(0987334857)</v>
          </cell>
          <cell r="J96">
            <v>40534</v>
          </cell>
        </row>
        <row r="97">
          <cell r="A97">
            <v>94</v>
          </cell>
          <cell r="B97" t="str">
            <v>Trung tâm thông tin Sách Việt</v>
          </cell>
          <cell r="C97" t="str">
            <v>060.005.801.111</v>
          </cell>
          <cell r="D97" t="str">
            <v>TMCP Sài gòn thương tín-Chi nhánh Gò vấp TP HCM</v>
          </cell>
          <cell r="E97" t="str">
            <v>89/975c1 Lê Đức Thọ,Q gò vấp,TP HCM</v>
          </cell>
          <cell r="G97">
            <v>298000</v>
          </cell>
          <cell r="H97" t="str">
            <v>Thanh toán tiền mua sách theo Hoá đơn 0098723</v>
          </cell>
          <cell r="J97">
            <v>40534</v>
          </cell>
        </row>
        <row r="98">
          <cell r="A98">
            <v>95</v>
          </cell>
          <cell r="B98" t="str">
            <v>Công Ty Cổ Phần Trồng Rừng Công Nghiệp GiaLai</v>
          </cell>
          <cell r="C98" t="str">
            <v>029.100.231.9626</v>
          </cell>
          <cell r="D98" t="str">
            <v>Ngoại thương Gia Lai</v>
          </cell>
          <cell r="E98" t="str">
            <v>15 trường Chinh,Phù đổng, TP Pleiku,GiaLai</v>
          </cell>
          <cell r="G98">
            <v>312000000</v>
          </cell>
          <cell r="H98" t="str">
            <v>Chuyển góp vốn</v>
          </cell>
          <cell r="J98">
            <v>40534</v>
          </cell>
        </row>
        <row r="99">
          <cell r="A99">
            <v>96</v>
          </cell>
          <cell r="B99" t="str">
            <v>Võ Thị Định</v>
          </cell>
          <cell r="C99" t="str">
            <v>620.100.000.45976</v>
          </cell>
          <cell r="D99" t="str">
            <v>Đầu tư và Phát Triển Gia Lai</v>
          </cell>
          <cell r="E99" t="str">
            <v>42 Lê Duẩn,Pleiku,Gia Lai</v>
          </cell>
          <cell r="G99">
            <v>21599989</v>
          </cell>
          <cell r="H99" t="str">
            <v>Thanh toán tiền mua xăng dầu (HĐ 0185719+0185723)</v>
          </cell>
          <cell r="J99">
            <v>40543</v>
          </cell>
        </row>
        <row r="100">
          <cell r="A100">
            <v>97</v>
          </cell>
          <cell r="B100" t="str">
            <v>Công Ty Cổ Phần Đại Thông</v>
          </cell>
          <cell r="C100" t="str">
            <v>623.100.000.42668</v>
          </cell>
          <cell r="D100" t="str">
            <v>Đầu tư và Phát Triển Bắc Gia Lai</v>
          </cell>
          <cell r="E100" t="str">
            <v>Lý Nam Đế,TP Pleiku,Tỉnh Gialai</v>
          </cell>
          <cell r="G100">
            <v>229000000</v>
          </cell>
          <cell r="H100" t="str">
            <v>Ứng trước tiền cày khai hoang</v>
          </cell>
          <cell r="J100">
            <v>40542</v>
          </cell>
        </row>
        <row r="101">
          <cell r="A101">
            <v>98</v>
          </cell>
          <cell r="B101" t="str">
            <v>Công Ty Cổ Phần Trồng Rừng Công Nghiệp GiaLai</v>
          </cell>
          <cell r="C101" t="str">
            <v>620.10.00.0191037</v>
          </cell>
          <cell r="D101" t="str">
            <v>Đầu tư và Phát Triển Gia Lai</v>
          </cell>
          <cell r="E101" t="str">
            <v>15 trường Chinh,Phù đổng, TP Pleiku,GiaLai</v>
          </cell>
          <cell r="G101">
            <v>2877235000</v>
          </cell>
          <cell r="H101" t="str">
            <v>Chuyển góp vốn</v>
          </cell>
          <cell r="J101">
            <v>40550</v>
          </cell>
        </row>
        <row r="102">
          <cell r="A102">
            <v>99</v>
          </cell>
          <cell r="B102" t="str">
            <v>Theo danh sách đính kèm</v>
          </cell>
          <cell r="D102" t="str">
            <v>Đầu tư và Phát Triển Gia Lai</v>
          </cell>
          <cell r="E102" t="str">
            <v>15 trường Chinh,Phù đổng, TP Pleiku,GiaLai</v>
          </cell>
          <cell r="G102">
            <v>367271181</v>
          </cell>
          <cell r="H102" t="str">
            <v>Chuyển Thanh toán lương &amp; Thù lao cho CBCNV tháng 12/2010</v>
          </cell>
          <cell r="J102">
            <v>40550</v>
          </cell>
        </row>
        <row r="103">
          <cell r="A103">
            <v>100</v>
          </cell>
          <cell r="B103" t="str">
            <v>Công Ty Cổ Phần Trồng Rừng Công Nghiệp GiaLai</v>
          </cell>
          <cell r="C103" t="str">
            <v>029.100.231.9626</v>
          </cell>
          <cell r="D103" t="str">
            <v>Ngoại thương Gia Lai</v>
          </cell>
          <cell r="E103" t="str">
            <v>15 trường Chinh,Phù đổng, TP Pleiku,GiaLai</v>
          </cell>
          <cell r="G103">
            <v>904000000</v>
          </cell>
          <cell r="H103" t="str">
            <v>Chuyển góp vốn</v>
          </cell>
          <cell r="J103">
            <v>40554</v>
          </cell>
        </row>
        <row r="104">
          <cell r="A104">
            <v>101</v>
          </cell>
          <cell r="B104" t="str">
            <v>Cửa hàng Văn Phòng Phẩm Hồng Hưng</v>
          </cell>
          <cell r="C104" t="str">
            <v>500.021.100.0318</v>
          </cell>
          <cell r="D104" t="str">
            <v>Nông nghiệp và PTNT VN-CN. Gia Lai</v>
          </cell>
          <cell r="E104" t="str">
            <v>76 Lê lợi Pleiku</v>
          </cell>
          <cell r="G104">
            <v>6867000</v>
          </cell>
          <cell r="H104" t="str">
            <v>Thanh toán tiền mua Văn phòng phẩm</v>
          </cell>
          <cell r="J104">
            <v>40555</v>
          </cell>
        </row>
        <row r="105">
          <cell r="A105">
            <v>102</v>
          </cell>
          <cell r="B105" t="str">
            <v>Công Ty CP Công nghệ Thái Bình Dương</v>
          </cell>
          <cell r="C105" t="str">
            <v>106.200.303.24011</v>
          </cell>
          <cell r="D105" t="str">
            <v>Thuương Mại  cổ phần kỹ thương Việt Nam- Chi nhánh Tân Bình</v>
          </cell>
          <cell r="E105" t="str">
            <v>49A26 Phan Đăng Lưu F7 Q  P/Nhuận,TP HCM</v>
          </cell>
          <cell r="G105">
            <v>74100000</v>
          </cell>
          <cell r="H105" t="str">
            <v>Tạm ứng theo HĐ P100826+ P100826b (mua phần mền KT &amp; QL vườn cây cao su</v>
          </cell>
          <cell r="J105">
            <v>40556</v>
          </cell>
        </row>
        <row r="106">
          <cell r="A106">
            <v>103</v>
          </cell>
          <cell r="B106" t="str">
            <v>Công Ty Cổ Phần Đại Thông</v>
          </cell>
          <cell r="C106" t="str">
            <v>623.100.000.42668</v>
          </cell>
          <cell r="D106" t="str">
            <v>Đầu tư và Phát Triển Bắc Gia Lai</v>
          </cell>
          <cell r="E106" t="str">
            <v>Lý Nam Đế,TP Pleiku,Tỉnh Gialai</v>
          </cell>
          <cell r="H106" t="str">
            <v>Ứng trước tiền cày khai hoang</v>
          </cell>
        </row>
        <row r="107">
          <cell r="A107">
            <v>104</v>
          </cell>
          <cell r="B107" t="str">
            <v>Công Ty Cổ Phần Đại Thông</v>
          </cell>
          <cell r="C107" t="str">
            <v>029.100.068.6879</v>
          </cell>
          <cell r="D107" t="str">
            <v>Ngoại thương Gia Lai</v>
          </cell>
          <cell r="E107" t="str">
            <v>Lý Nam Đế,TP Pleiku,Tỉnh Gialai</v>
          </cell>
          <cell r="G107">
            <v>321518239</v>
          </cell>
          <cell r="H107" t="str">
            <v>Ứng trước tiền cày khai hoang</v>
          </cell>
          <cell r="J107">
            <v>40560</v>
          </cell>
        </row>
        <row r="108">
          <cell r="A108">
            <v>105</v>
          </cell>
          <cell r="B108" t="str">
            <v>Công ty TNHH 1 thành viên Vĩnh Tiên</v>
          </cell>
          <cell r="C108" t="str">
            <v>620.100.004.24140</v>
          </cell>
          <cell r="D108" t="str">
            <v>Đầu tư và Phát Triển Gia Lai</v>
          </cell>
          <cell r="E108" t="str">
            <v>790 Lê Duẩn Pleiku Gia Lai</v>
          </cell>
          <cell r="G108">
            <v>1315275000</v>
          </cell>
          <cell r="H108" t="str">
            <v>Ứng Trước Tiền mua máy cày</v>
          </cell>
          <cell r="J108">
            <v>40560</v>
          </cell>
        </row>
        <row r="109">
          <cell r="A109">
            <v>106</v>
          </cell>
          <cell r="B109" t="str">
            <v>Nguyễn Thy Mây</v>
          </cell>
          <cell r="C109" t="str">
            <v>101010002486173</v>
          </cell>
          <cell r="D109" t="str">
            <v>Công thương CN Bình Phước</v>
          </cell>
          <cell r="E109" t="str">
            <v>Xã Thanh  Bình,Hớn Quản,Bình Phước</v>
          </cell>
          <cell r="G109">
            <v>259197000</v>
          </cell>
          <cell r="H109" t="str">
            <v>Thanh toán tiền mua giống Stump theo BBTL ngày 31/12/2010)</v>
          </cell>
          <cell r="J109">
            <v>40560</v>
          </cell>
        </row>
        <row r="110">
          <cell r="A110">
            <v>107</v>
          </cell>
          <cell r="B110" t="str">
            <v>Công Ty TNHH Hoàng Lộc</v>
          </cell>
          <cell r="C110" t="str">
            <v>620.100.003.46156</v>
          </cell>
          <cell r="D110" t="str">
            <v>Đầu tư và Phát Triển Gia Lai</v>
          </cell>
          <cell r="E110" t="str">
            <v>09 Hàn mạc tử, TP Pleiku,GiaLai</v>
          </cell>
          <cell r="G110">
            <v>199800000</v>
          </cell>
          <cell r="H110" t="str">
            <v>Chuyển ứng theo HĐ 11/HĐKT-2011 khai hoang tại xã IA Blứ</v>
          </cell>
          <cell r="J110">
            <v>40563</v>
          </cell>
        </row>
        <row r="111">
          <cell r="A111">
            <v>108</v>
          </cell>
          <cell r="B111" t="str">
            <v>Công Ty Cổ Phần Trồng Rừng Công Nghiệp GiaLai</v>
          </cell>
          <cell r="C111" t="str">
            <v>029.100.231.9626</v>
          </cell>
          <cell r="D111" t="str">
            <v>Ngoại thương Gia Lai</v>
          </cell>
          <cell r="E111" t="str">
            <v>15 trường Chinh,Phù đổng, TP Pleiku,GiaLai</v>
          </cell>
          <cell r="G111">
            <v>11878000000</v>
          </cell>
          <cell r="H111" t="str">
            <v>Chuyển góp vốn</v>
          </cell>
          <cell r="J111">
            <v>40560</v>
          </cell>
        </row>
        <row r="112">
          <cell r="A112">
            <v>109</v>
          </cell>
          <cell r="B112" t="str">
            <v>Công Ty Cổ Phần Trồng Rừng Công Nghiệp GiaLai</v>
          </cell>
          <cell r="C112" t="str">
            <v>029.100.231.9626</v>
          </cell>
          <cell r="D112" t="str">
            <v>Ngoại thương Gia Lai</v>
          </cell>
          <cell r="E112" t="str">
            <v>15 trường Chinh,Phù đổng, TP Pleiku,GiaLai</v>
          </cell>
          <cell r="G112">
            <v>475600000</v>
          </cell>
          <cell r="H112" t="str">
            <v>Chuyển góp vốn</v>
          </cell>
          <cell r="J112">
            <v>40574</v>
          </cell>
        </row>
        <row r="113">
          <cell r="A113">
            <v>110</v>
          </cell>
          <cell r="B113" t="str">
            <v>Công Ty Điện Lực Gia Lai</v>
          </cell>
          <cell r="C113" t="str">
            <v>500.021.100.0149</v>
          </cell>
          <cell r="D113" t="str">
            <v>Nông nghiệp và PTNT VN-CN. Gia Lai</v>
          </cell>
          <cell r="E113" t="str">
            <v>01 Hoàng Hoa Thám,Pleiku,Gia Lai</v>
          </cell>
          <cell r="G113">
            <v>5865048</v>
          </cell>
          <cell r="H113" t="str">
            <v>Chuyển thanh toán cước Điện thoại &amp; Internet tháng 12/2010</v>
          </cell>
          <cell r="J113">
            <v>40562</v>
          </cell>
        </row>
        <row r="114">
          <cell r="A114">
            <v>111</v>
          </cell>
          <cell r="B114" t="str">
            <v xml:space="preserve">Tập Đoàn Viễn thông Quân đội </v>
          </cell>
          <cell r="C114" t="str">
            <v>120.100.001.37993</v>
          </cell>
          <cell r="D114" t="str">
            <v>Đầu tư và Phát Triển Việt nam - Sở giao dịch 1</v>
          </cell>
          <cell r="E114" t="str">
            <v>01 Giang Văn Minh,Ba đình Hà Nội</v>
          </cell>
          <cell r="G114">
            <v>1738820</v>
          </cell>
          <cell r="H114" t="str">
            <v>Chuyển thanh toán cước Điện Thoại tháng 12/2010 (0986860379)&amp;(0987334857)</v>
          </cell>
          <cell r="J114">
            <v>40562</v>
          </cell>
        </row>
        <row r="115">
          <cell r="A115">
            <v>112</v>
          </cell>
          <cell r="B115" t="str">
            <v>Công Ty Cổ Phần Trồng Rừng Công Nghiệp GiaLai</v>
          </cell>
          <cell r="C115" t="str">
            <v>029.100.231.9626</v>
          </cell>
          <cell r="D115" t="str">
            <v>Ngoại thương Gia Lai</v>
          </cell>
          <cell r="E115" t="str">
            <v>15 trường Chinh,Phù đổng, TP Pleiku,GiaLai</v>
          </cell>
          <cell r="G115">
            <v>465000000</v>
          </cell>
          <cell r="H115" t="str">
            <v>Chuyển góp vốn</v>
          </cell>
          <cell r="J115">
            <v>40563</v>
          </cell>
        </row>
        <row r="116">
          <cell r="A116">
            <v>113</v>
          </cell>
          <cell r="B116" t="str">
            <v>Doanh Nghiệp tư nhân Hà Thanh</v>
          </cell>
          <cell r="C116" t="str">
            <v>028.100.162.7694</v>
          </cell>
          <cell r="D116" t="str">
            <v>Ngoại thương Việt nam -  CN Bình Dương</v>
          </cell>
          <cell r="E116" t="str">
            <v>Xã Trừ Văn Thố,Bến cát,Bình Dương</v>
          </cell>
          <cell r="G116">
            <v>2805000000</v>
          </cell>
          <cell r="H116" t="str">
            <v>Ứng trước 20% sản xuất giống cao su bầu cắt ngọn theo HĐ 02/HĐKT</v>
          </cell>
          <cell r="J116">
            <v>40563</v>
          </cell>
        </row>
        <row r="117">
          <cell r="A117">
            <v>114</v>
          </cell>
          <cell r="B117" t="str">
            <v>Theo danh sách đính kèm</v>
          </cell>
          <cell r="D117" t="str">
            <v>Ngoại thương Gia Lai</v>
          </cell>
          <cell r="E117" t="str">
            <v>15 trường Chinh,Phù đổng, TP Pleiku,GiaLai</v>
          </cell>
          <cell r="G117">
            <v>324653168</v>
          </cell>
          <cell r="H117" t="str">
            <v>Chuyển Thanh toán lương &amp; Thù lao cho CBCNV tháng 01/2011</v>
          </cell>
          <cell r="J117">
            <v>40564</v>
          </cell>
        </row>
        <row r="118">
          <cell r="A118">
            <v>115</v>
          </cell>
          <cell r="B118" t="str">
            <v>Công ty TNHH một thành viên tin học HP</v>
          </cell>
          <cell r="C118" t="str">
            <v>029.100.237.9802</v>
          </cell>
          <cell r="D118" t="str">
            <v>Ngoại thương Gia Lai</v>
          </cell>
          <cell r="E118" t="str">
            <v>215 Phan đình giót,Pleiku</v>
          </cell>
          <cell r="G118">
            <v>59264000</v>
          </cell>
          <cell r="H118" t="str">
            <v xml:space="preserve">Thanh toán tiền mua 4 máy Vi tính (2 laptop &amp; 2 máy ban) </v>
          </cell>
          <cell r="J118">
            <v>40565</v>
          </cell>
        </row>
        <row r="119">
          <cell r="A119">
            <v>116</v>
          </cell>
          <cell r="B119" t="str">
            <v>Công Ty Cổ Phần Trồng Rừng Công Nghiệp GiaLai</v>
          </cell>
          <cell r="C119" t="str">
            <v>029.100.231.9626</v>
          </cell>
          <cell r="D119" t="str">
            <v>Ngoại thương Gia Lai</v>
          </cell>
          <cell r="E119" t="str">
            <v>15 trường Chinh,Phù đổng, TP Pleiku,GiaLai</v>
          </cell>
          <cell r="G119">
            <v>1784000000</v>
          </cell>
          <cell r="H119" t="str">
            <v>Chuyển góp vốn</v>
          </cell>
          <cell r="J119">
            <v>40567</v>
          </cell>
        </row>
        <row r="120">
          <cell r="A120">
            <v>117</v>
          </cell>
          <cell r="B120" t="str">
            <v>Theo danh sách đính kèm</v>
          </cell>
          <cell r="D120" t="str">
            <v>Ngoại thương Gia Lai</v>
          </cell>
          <cell r="E120" t="str">
            <v>15 trường Chinh,Phù đổng, TP Pleiku,GiaLai</v>
          </cell>
          <cell r="G120">
            <v>427698000</v>
          </cell>
          <cell r="H120" t="str">
            <v xml:space="preserve">Chuyển Tiền thưởng tết âm lịch năm Tân mão 2011 </v>
          </cell>
          <cell r="J120">
            <v>40569</v>
          </cell>
        </row>
        <row r="121">
          <cell r="A121">
            <v>118</v>
          </cell>
          <cell r="B121" t="str">
            <v>Công Ty Cổ Phần Trồng Rừng Công Nghiệp GiaLai</v>
          </cell>
          <cell r="C121" t="str">
            <v>029.100.231.9626</v>
          </cell>
          <cell r="D121" t="str">
            <v>Ngoại thương Gia Lai</v>
          </cell>
          <cell r="E121" t="str">
            <v>15 trường Chinh,Phù đổng, TP Pleiku,GiaLai</v>
          </cell>
          <cell r="G121">
            <v>572000000</v>
          </cell>
          <cell r="H121" t="str">
            <v>Chuyển góp vốn</v>
          </cell>
          <cell r="J121">
            <v>40569</v>
          </cell>
        </row>
        <row r="122">
          <cell r="A122">
            <v>119</v>
          </cell>
          <cell r="B122" t="str">
            <v>Cửa hàng Văn Phòng Phẩm Hồng Hưng</v>
          </cell>
          <cell r="C122" t="str">
            <v>500.021.100.0318</v>
          </cell>
          <cell r="D122" t="str">
            <v>Nông nghiệp và PTNT VN-CN. Gia Lai</v>
          </cell>
          <cell r="E122" t="str">
            <v>76 Lê lợi Pleiku</v>
          </cell>
          <cell r="G122">
            <v>3182000</v>
          </cell>
          <cell r="H122" t="str">
            <v>Thanh toán tiền mua Văn phòng phẩm</v>
          </cell>
          <cell r="J122">
            <v>40571</v>
          </cell>
        </row>
        <row r="123">
          <cell r="A123">
            <v>120</v>
          </cell>
          <cell r="B123" t="str">
            <v>Võ Thị Định</v>
          </cell>
          <cell r="C123" t="str">
            <v>620.100.000.45976</v>
          </cell>
          <cell r="D123" t="str">
            <v>Đầu tư và Phát Triển Gia Lai</v>
          </cell>
          <cell r="E123" t="str">
            <v>42 Lê Duẩn,Pleiku,Gia Lai</v>
          </cell>
          <cell r="G123">
            <v>24200188</v>
          </cell>
          <cell r="H123" t="str">
            <v>Thanh toán tiền mua xăng dầu (HĐ 0174230+0174237)</v>
          </cell>
          <cell r="J123">
            <v>40570</v>
          </cell>
        </row>
        <row r="124">
          <cell r="A124">
            <v>121</v>
          </cell>
          <cell r="B124" t="str">
            <v>Công Ty Cổ Phần Đại Thông</v>
          </cell>
          <cell r="C124" t="str">
            <v>029.100.068.6879</v>
          </cell>
          <cell r="D124" t="str">
            <v>Ngoại thương Gia Lai</v>
          </cell>
          <cell r="E124" t="str">
            <v>Lý Nam Đế,TP Pleiku,Tỉnh Gialai</v>
          </cell>
          <cell r="G124">
            <v>200000000</v>
          </cell>
          <cell r="H124" t="str">
            <v>Ứng trước tiền cày khai hoang</v>
          </cell>
          <cell r="J124">
            <v>40570</v>
          </cell>
        </row>
        <row r="125">
          <cell r="A125">
            <v>122</v>
          </cell>
          <cell r="B125" t="str">
            <v>Doanh Nghiệp tư nhân Nguyễn Quỳnh Hoa</v>
          </cell>
          <cell r="C125" t="str">
            <v>5613201000240</v>
          </cell>
          <cell r="D125" t="str">
            <v>Nông nghiệp và PTNT VN-CN.Lộc Hiệp, Tỉnh Bình Phước</v>
          </cell>
          <cell r="E125" t="str">
            <v>Xã Lộc Hiệp.H Lộc Ninh, Tỉnh Bình Phước</v>
          </cell>
          <cell r="G125">
            <v>1530000000</v>
          </cell>
          <cell r="H125" t="str">
            <v>Ứng Trước tiền sản xuất cây giống cao su bầu cắt ngọn theo HĐ 05/HĐKT</v>
          </cell>
          <cell r="J125">
            <v>40571</v>
          </cell>
        </row>
        <row r="126">
          <cell r="A126">
            <v>123</v>
          </cell>
          <cell r="B126" t="str">
            <v>Doanh Nghiệp tư nhân Huy Long</v>
          </cell>
          <cell r="C126" t="str">
            <v>623.810.000.23225</v>
          </cell>
          <cell r="D126" t="str">
            <v>Đầu tư và Phát Triển Bắc Gia Lai</v>
          </cell>
          <cell r="G126">
            <v>300000000</v>
          </cell>
          <cell r="H126" t="str">
            <v>Thanh toán hộ tiền vay của DNTN Huy Long</v>
          </cell>
          <cell r="J126">
            <v>40572</v>
          </cell>
        </row>
        <row r="127">
          <cell r="A127">
            <v>124</v>
          </cell>
          <cell r="B127" t="str">
            <v>Công ty TNHH 1 thành viên Vĩnh Tiên</v>
          </cell>
          <cell r="C127" t="str">
            <v>620.100.004.24140</v>
          </cell>
          <cell r="D127" t="str">
            <v>Đầu tư và Phát Triển Gia Lai</v>
          </cell>
          <cell r="E127" t="str">
            <v>790 Lê Duẩn Pleiku Gia Lai</v>
          </cell>
          <cell r="G127">
            <v>633645000</v>
          </cell>
          <cell r="H127" t="str">
            <v>Chuyển TT tiền 15 dàn (khoan hố + Dàn ủi thủy lực)</v>
          </cell>
          <cell r="J127">
            <v>40572</v>
          </cell>
        </row>
        <row r="128">
          <cell r="A128">
            <v>125</v>
          </cell>
          <cell r="B128" t="str">
            <v>Công Ty Cổ Phần Đại Thông</v>
          </cell>
          <cell r="C128" t="str">
            <v>623.810.000.27351</v>
          </cell>
          <cell r="D128" t="str">
            <v>Đầu tư và Phát Triển Bắc Gia Lai</v>
          </cell>
          <cell r="E128" t="str">
            <v>Lý Nam Đế,TP Pleiku,Tỉnh Gialai</v>
          </cell>
          <cell r="G128">
            <v>160000000</v>
          </cell>
          <cell r="H128" t="str">
            <v>Thanh toán hộ tiền vay của Công ty CP Đại Thông</v>
          </cell>
          <cell r="J128">
            <v>40572</v>
          </cell>
        </row>
        <row r="129">
          <cell r="A129">
            <v>126</v>
          </cell>
          <cell r="B129" t="str">
            <v>Công Ty TNHH Hoàng Lộc</v>
          </cell>
          <cell r="C129" t="str">
            <v>620.100.003.46156</v>
          </cell>
          <cell r="D129" t="str">
            <v>Đầu tư và Phát Triển Gia Lai</v>
          </cell>
          <cell r="E129" t="str">
            <v>09 Hàn mạc tử, TP Pleiku,GiaLai</v>
          </cell>
          <cell r="G129">
            <v>555840000</v>
          </cell>
          <cell r="H129" t="str">
            <v>Chuyển ứng theo HĐ 11/HĐKT-2011 khai hoang tại xã IA Blứ</v>
          </cell>
          <cell r="J129">
            <v>40572</v>
          </cell>
        </row>
        <row r="130">
          <cell r="A130">
            <v>127</v>
          </cell>
          <cell r="B130" t="str">
            <v>Công Ty CP Cao su Hoàng Anh Gia Lai</v>
          </cell>
          <cell r="C130" t="str">
            <v>620.100.003.96823</v>
          </cell>
          <cell r="D130" t="str">
            <v>Đầu tư và Phát Triển Gia Lai</v>
          </cell>
          <cell r="E130" t="str">
            <v>15 trường Chinh,Phù đổng, TP Pleiku,GiaLai</v>
          </cell>
          <cell r="G130">
            <v>460000000</v>
          </cell>
          <cell r="H130" t="str">
            <v>Chuyển vào TK tiền gởi Công Ty</v>
          </cell>
          <cell r="J130">
            <v>40572</v>
          </cell>
        </row>
        <row r="131">
          <cell r="A131">
            <v>128</v>
          </cell>
          <cell r="B131" t="str">
            <v>Công ty TNHH 1 thành viên Vĩnh Tiên</v>
          </cell>
          <cell r="C131" t="str">
            <v>029.100.240.8342</v>
          </cell>
          <cell r="D131" t="str">
            <v>Ngoại thương Gia Lai</v>
          </cell>
          <cell r="E131" t="str">
            <v>790 Lê Duẩn Pleiku Gia Lai</v>
          </cell>
          <cell r="G131">
            <v>4247842500</v>
          </cell>
          <cell r="H131" t="str">
            <v>Chuyển thanh toán tiền mua 15 máy cày kubota theo HĐ 03/HĐMB-2011</v>
          </cell>
          <cell r="J131">
            <v>40584</v>
          </cell>
        </row>
        <row r="132">
          <cell r="A132">
            <v>129</v>
          </cell>
          <cell r="B132" t="str">
            <v>Chi Nhánh Vận tải Công ty CP Hoàng Anh Gia Lai</v>
          </cell>
          <cell r="C132" t="str">
            <v>029.100.229.3021</v>
          </cell>
          <cell r="D132" t="str">
            <v>Ngoại thương Gia Lai</v>
          </cell>
          <cell r="E132" t="str">
            <v>15 trường Chinh,Phù đổng, TP Pleiku,GiaLai</v>
          </cell>
          <cell r="G132">
            <v>11550000</v>
          </cell>
          <cell r="H132" t="str">
            <v>Thanh toán tiền vận chuyển cây mía giống</v>
          </cell>
          <cell r="J132">
            <v>40588</v>
          </cell>
        </row>
        <row r="133">
          <cell r="A133">
            <v>130</v>
          </cell>
          <cell r="B133" t="str">
            <v>Công Ty Cổ Phần Đại Thông</v>
          </cell>
          <cell r="C133" t="str">
            <v>029.100.068.6879</v>
          </cell>
          <cell r="D133" t="str">
            <v>Ngoại thương Gia Lai</v>
          </cell>
          <cell r="E133" t="str">
            <v>Lý Nam Đế,TP Pleiku,Tỉnh Gialai</v>
          </cell>
          <cell r="G133">
            <v>370100000</v>
          </cell>
          <cell r="H133" t="str">
            <v>Ứng trước tiền cày khai hoang</v>
          </cell>
          <cell r="J133">
            <v>40588</v>
          </cell>
        </row>
        <row r="134">
          <cell r="A134">
            <v>131</v>
          </cell>
          <cell r="B134" t="str">
            <v>Công Ty Cổ Phần Trồng Rừng Công Nghiệp GiaLai</v>
          </cell>
          <cell r="C134" t="str">
            <v>029.100.231.9626</v>
          </cell>
          <cell r="D134" t="str">
            <v>Ngoại thương Gia Lai</v>
          </cell>
          <cell r="E134" t="str">
            <v>15 trường Chinh,Phù đổng, TP Pleiku,GiaLai</v>
          </cell>
          <cell r="G134">
            <v>948500000</v>
          </cell>
          <cell r="H134" t="str">
            <v>Chuyển góp vốn</v>
          </cell>
          <cell r="J134">
            <v>40590</v>
          </cell>
        </row>
        <row r="135">
          <cell r="A135">
            <v>132</v>
          </cell>
          <cell r="B135" t="str">
            <v>Công Ty Điện Lực Gia Lai</v>
          </cell>
          <cell r="C135" t="str">
            <v>500.021.100.0149</v>
          </cell>
          <cell r="D135" t="str">
            <v>Nông nghiệp và PTNT VN-CN. Gia Lai</v>
          </cell>
          <cell r="E135" t="str">
            <v>01 Hoàng Hoa Thám,Pleiku,Gia Lai</v>
          </cell>
          <cell r="G135">
            <v>6197633</v>
          </cell>
          <cell r="H135" t="str">
            <v>Chuyển thanh toán cước Điện thoại &amp; Internet tháng 01/2011</v>
          </cell>
          <cell r="J135">
            <v>40596</v>
          </cell>
        </row>
        <row r="136">
          <cell r="A136">
            <v>133</v>
          </cell>
          <cell r="B136" t="str">
            <v>Công Ty CP Cao su Hoàng Anh Gia Lai</v>
          </cell>
          <cell r="C136" t="str">
            <v>620.100.003.96823</v>
          </cell>
          <cell r="D136" t="str">
            <v>Đầu tư và Phát Triển Gia Lai</v>
          </cell>
          <cell r="E136" t="str">
            <v>15 trường Chinh,Phù đổng, TP Pleiku,GiaLai</v>
          </cell>
          <cell r="G136">
            <v>840000000</v>
          </cell>
          <cell r="H136" t="str">
            <v>Chuyển vào TK tiền gởi Công Ty</v>
          </cell>
          <cell r="J136">
            <v>40590</v>
          </cell>
        </row>
        <row r="137">
          <cell r="A137">
            <v>134</v>
          </cell>
          <cell r="B137" t="str">
            <v>Công Ty Cổ Phần Đại Thông</v>
          </cell>
          <cell r="C137" t="str">
            <v>623.810.000.27351</v>
          </cell>
          <cell r="D137" t="str">
            <v>Đầu tư và Phát Triển Bắc Gia Lai</v>
          </cell>
          <cell r="E137" t="str">
            <v>Lý Nam Đế,TP Pleiku,Tỉnh Gialai</v>
          </cell>
          <cell r="G137">
            <v>840000000</v>
          </cell>
          <cell r="H137" t="str">
            <v>Thanh toán hộ tiền vay của Công ty CP Đại Thông</v>
          </cell>
          <cell r="J137">
            <v>40591</v>
          </cell>
        </row>
        <row r="138">
          <cell r="A138">
            <v>135</v>
          </cell>
          <cell r="B138" t="str">
            <v>Bảo hiểm xã hội TP.Pleiku</v>
          </cell>
          <cell r="C138" t="str">
            <v>500.021.401.1</v>
          </cell>
          <cell r="D138" t="str">
            <v>Nông nghiệp và PTNT VN-CN. Gia Lai</v>
          </cell>
          <cell r="G138">
            <v>5730894</v>
          </cell>
          <cell r="H138" t="str">
            <v>T/toán tiền BHXH-BHYT-BHTN T01/2011</v>
          </cell>
          <cell r="J138">
            <v>40597</v>
          </cell>
        </row>
        <row r="139">
          <cell r="A139">
            <v>136</v>
          </cell>
          <cell r="B139" t="str">
            <v>Công ty TNHH MTV TMDV Tấn Đạt Gialai</v>
          </cell>
          <cell r="C139" t="str">
            <v>029.100.237.9802</v>
          </cell>
          <cell r="D139" t="str">
            <v>Ngoại thương Gia Lai</v>
          </cell>
          <cell r="E139" t="str">
            <v>215 Phan đình giót,Pleiku</v>
          </cell>
          <cell r="G139">
            <v>382500000</v>
          </cell>
          <cell r="H139" t="str">
            <v>Chuyển ứng tiền sản xuất cây giống cao su bầu cắt ngọn 2010 CPC theo HĐ 06/HĐKT ngày 17/02/2011</v>
          </cell>
          <cell r="J139">
            <v>40595</v>
          </cell>
        </row>
        <row r="140">
          <cell r="A140">
            <v>137</v>
          </cell>
          <cell r="B140" t="str">
            <v xml:space="preserve">Tập Đoàn Viễn thông Quân đội </v>
          </cell>
          <cell r="C140" t="str">
            <v>120.100.001.37993</v>
          </cell>
          <cell r="D140" t="str">
            <v>Đầu tư và Phát Triển Việt nam - Sở giao dịch 1</v>
          </cell>
          <cell r="E140" t="str">
            <v>01 Giang Văn Minh,Ba đình Hà Nội</v>
          </cell>
          <cell r="G140">
            <v>1654846</v>
          </cell>
          <cell r="H140" t="str">
            <v>Chuyển thanh toán cước Điện Thoại tháng 01/2011 (0986860379)&amp;(0987334857)</v>
          </cell>
          <cell r="J140">
            <v>40602</v>
          </cell>
        </row>
        <row r="141">
          <cell r="A141">
            <v>138</v>
          </cell>
          <cell r="B141" t="str">
            <v>Công Ty TNHH Một Thành Viên Hùng Cường</v>
          </cell>
          <cell r="C141" t="str">
            <v>621.100.001.23976</v>
          </cell>
          <cell r="D141" t="str">
            <v>Đầu tư và Phát Triển Gia Lai</v>
          </cell>
          <cell r="E141" t="str">
            <v>342 Trần H Đạo,Kon dỡng Mang Giang ,Gialai</v>
          </cell>
          <cell r="G141">
            <v>148790025</v>
          </cell>
          <cell r="H141" t="str">
            <v>Chuyển ứng tiền xây dựng đường giao thông lô cao su theo H Đ 07/HĐKT-2011</v>
          </cell>
          <cell r="J141">
            <v>40602</v>
          </cell>
        </row>
        <row r="142">
          <cell r="A142">
            <v>139</v>
          </cell>
          <cell r="B142" t="str">
            <v>Công Ty CP Cao su Hoàng Anh Gia Lai</v>
          </cell>
          <cell r="C142" t="str">
            <v>620.100.003.96823</v>
          </cell>
          <cell r="D142" t="str">
            <v>Đầu tư và Phát Triển Gia Lai</v>
          </cell>
          <cell r="E142" t="str">
            <v>15 trường Chinh,Phù đổng, TP Pleiku,GiaLai</v>
          </cell>
          <cell r="G142">
            <v>850000000</v>
          </cell>
          <cell r="H142" t="str">
            <v>Chuyển vào TK tiền gởi Công Ty</v>
          </cell>
          <cell r="J142">
            <v>40599</v>
          </cell>
        </row>
        <row r="143">
          <cell r="A143">
            <v>140</v>
          </cell>
          <cell r="B143" t="str">
            <v>Doanh Nghiệp tư nhân Huy Long</v>
          </cell>
          <cell r="C143" t="str">
            <v>623.810.000.27795</v>
          </cell>
          <cell r="D143" t="str">
            <v>Đầu tư và Phát Triển Bắc Gia Lai</v>
          </cell>
          <cell r="G143">
            <v>850000000</v>
          </cell>
          <cell r="H143" t="str">
            <v>Thanh toán hộ tiền vay của DNTN Huy Long</v>
          </cell>
          <cell r="J143">
            <v>40603</v>
          </cell>
        </row>
        <row r="144">
          <cell r="A144">
            <v>141</v>
          </cell>
          <cell r="B144" t="str">
            <v>Công Ty TNHH Đất hợp</v>
          </cell>
          <cell r="C144" t="str">
            <v>9911.099.0199</v>
          </cell>
          <cell r="D144" t="str">
            <v>TNHH MTV STANDARD CHARTERED Việt Nam</v>
          </cell>
          <cell r="E144" t="str">
            <v>37 tôn Đức Thắng ,Q 1 TP Hồ Chí Minh</v>
          </cell>
          <cell r="G144">
            <v>38800000</v>
          </cell>
          <cell r="H144" t="str">
            <v>Thanh toán tiền mua 4 máy định vị vệ tinh</v>
          </cell>
          <cell r="J144">
            <v>40603</v>
          </cell>
        </row>
        <row r="145">
          <cell r="A145">
            <v>142</v>
          </cell>
          <cell r="B145" t="str">
            <v>Võ Thị Định</v>
          </cell>
          <cell r="C145" t="str">
            <v>620.100.000.45976</v>
          </cell>
          <cell r="D145" t="str">
            <v>Đầu tư và Phát Triển Gia Lai</v>
          </cell>
          <cell r="E145" t="str">
            <v>42 Lê Duẩn,Pleiku,Gia Lai</v>
          </cell>
          <cell r="G145">
            <v>23473587</v>
          </cell>
          <cell r="H145" t="str">
            <v>Thanh toán tiền mua xăng dầu (HĐ 0174336)</v>
          </cell>
          <cell r="J145">
            <v>40605</v>
          </cell>
        </row>
        <row r="146">
          <cell r="A146">
            <v>143</v>
          </cell>
          <cell r="B146" t="str">
            <v>Công Ty Cổ Phần Trồng Rừng Công Nghiệp GiaLai</v>
          </cell>
          <cell r="C146" t="str">
            <v>029.100.231.9626</v>
          </cell>
          <cell r="D146" t="str">
            <v>Ngoại thương Gia Lai</v>
          </cell>
          <cell r="E146" t="str">
            <v>15 trường Chinh,Phù đổng, TP Pleiku,GiaLai</v>
          </cell>
          <cell r="G146">
            <v>1630000000</v>
          </cell>
          <cell r="H146" t="str">
            <v>Chuyển góp vốn</v>
          </cell>
          <cell r="J146">
            <v>40605</v>
          </cell>
        </row>
        <row r="147">
          <cell r="A147">
            <v>144</v>
          </cell>
          <cell r="B147" t="str">
            <v>Công Ty Cổ Phần Trồng Rừng Công Nghiệp GiaLai</v>
          </cell>
          <cell r="C147" t="str">
            <v>620.10.00.0191037</v>
          </cell>
          <cell r="D147" t="str">
            <v>Đầu tư và Phát Triển Gia Lai</v>
          </cell>
          <cell r="E147" t="str">
            <v>15 trường Chinh,Phù đổng, TP Pleiku,GiaLai</v>
          </cell>
          <cell r="G147">
            <v>5489500000</v>
          </cell>
          <cell r="H147" t="str">
            <v>Chuyển góp vốn</v>
          </cell>
          <cell r="J147">
            <v>40605</v>
          </cell>
        </row>
        <row r="148">
          <cell r="A148">
            <v>145</v>
          </cell>
          <cell r="B148" t="str">
            <v>Công ty TNHH Toyota Buôn Ma Thuột</v>
          </cell>
          <cell r="C148" t="str">
            <v>023.100.020.0023</v>
          </cell>
          <cell r="D148" t="str">
            <v>Ngoại thương Đắk Lắk</v>
          </cell>
          <cell r="E148" t="str">
            <v>29 trường chinh TP BMT</v>
          </cell>
          <cell r="G148">
            <v>50000000</v>
          </cell>
          <cell r="H148" t="str">
            <v xml:space="preserve">Ứng trước tiền mua xe theo HĐ 157-2011/HĐMB </v>
          </cell>
          <cell r="J148">
            <v>40605</v>
          </cell>
        </row>
        <row r="149">
          <cell r="A149">
            <v>146</v>
          </cell>
          <cell r="B149" t="str">
            <v>Công Ty Cổ Phần Đại Thông</v>
          </cell>
          <cell r="C149" t="str">
            <v>029.100.068.6879</v>
          </cell>
          <cell r="D149" t="str">
            <v>Ngoại thương Gia Lai</v>
          </cell>
          <cell r="E149" t="str">
            <v>88 Lý Nam Đế,TP Pleiku,Tỉnh Gialai</v>
          </cell>
          <cell r="G149">
            <v>200000000</v>
          </cell>
          <cell r="H149" t="str">
            <v>Ứng trước tiền cày khai hoang</v>
          </cell>
          <cell r="J149">
            <v>40605</v>
          </cell>
        </row>
        <row r="150">
          <cell r="A150">
            <v>147</v>
          </cell>
          <cell r="B150" t="str">
            <v>Theo danh sách đính kèm</v>
          </cell>
          <cell r="D150" t="str">
            <v>Đầu tư và Phát Triển Gia Lai</v>
          </cell>
          <cell r="E150" t="str">
            <v>15 trường Chinh,Phù đổng, TP Pleiku,GiaLai</v>
          </cell>
          <cell r="G150">
            <v>335293578</v>
          </cell>
          <cell r="H150" t="str">
            <v>Chuyển Thanh toán lương &amp; Thù lao cho CBCNV tháng 02/2011</v>
          </cell>
          <cell r="J150">
            <v>40606</v>
          </cell>
        </row>
        <row r="151">
          <cell r="A151">
            <v>148</v>
          </cell>
          <cell r="B151" t="str">
            <v>Công ty TNHH Cao su Việt Mã</v>
          </cell>
          <cell r="C151" t="str">
            <v>82915189</v>
          </cell>
          <cell r="D151" t="str">
            <v>ACB-CN Phan Đình Phùng,Quận Phú Nhuận,TP Hồ Chí Minh</v>
          </cell>
          <cell r="E151" t="str">
            <v>21 huỳnh tịnh của,P8 Q3 TP Hồ chí Minh</v>
          </cell>
          <cell r="G151">
            <v>420000000</v>
          </cell>
          <cell r="H151" t="str">
            <v xml:space="preserve">Chuyển Ứng tiền mua 2 máy phun nông nghiệp theo HĐ 03-2011/VM-HAGL </v>
          </cell>
          <cell r="J151">
            <v>40606</v>
          </cell>
        </row>
        <row r="152">
          <cell r="A152">
            <v>149</v>
          </cell>
          <cell r="B152" t="str">
            <v>Công ty TNHH 1 thành viên Vĩnh Tiên</v>
          </cell>
          <cell r="C152" t="str">
            <v>620.100.004.24140</v>
          </cell>
          <cell r="D152" t="str">
            <v>Đầu tư và Phát Triển Gia Lai</v>
          </cell>
          <cell r="E152" t="str">
            <v>790 Lê Duẩn Pleiku Gia Lai</v>
          </cell>
          <cell r="G152">
            <v>5065987504</v>
          </cell>
          <cell r="H152" t="str">
            <v>Chuyển TT tiền 15 máy cày ,15 Dàn ủi thủy lực,21 dàn khoan hố</v>
          </cell>
          <cell r="J152">
            <v>40609</v>
          </cell>
        </row>
        <row r="153">
          <cell r="A153">
            <v>150</v>
          </cell>
          <cell r="B153" t="str">
            <v>Công Ty Cổ Phần Trồng Rừng Công Nghiệp GiaLai</v>
          </cell>
          <cell r="C153" t="str">
            <v>620.10.00.0191037</v>
          </cell>
          <cell r="D153" t="str">
            <v>Đầu tư và Phát Triển Gia Lai</v>
          </cell>
          <cell r="E153" t="str">
            <v>15 trường Chinh,Phù đổng, TP Pleiku,GiaLai</v>
          </cell>
          <cell r="G153">
            <v>668000000</v>
          </cell>
          <cell r="H153" t="str">
            <v>Chuyển góp vốn</v>
          </cell>
          <cell r="J153">
            <v>40611</v>
          </cell>
        </row>
        <row r="154">
          <cell r="A154">
            <v>151</v>
          </cell>
          <cell r="B154" t="str">
            <v>Chi Nhánh Vận tải Công ty CP Hoàng Anh Gia Lai</v>
          </cell>
          <cell r="C154" t="str">
            <v>029.100.229.3021</v>
          </cell>
          <cell r="D154" t="str">
            <v>Ngoại thương Gia Lai</v>
          </cell>
          <cell r="E154" t="str">
            <v>15 trường Chinh,Phù đổng, TP Pleiku,GiaLai</v>
          </cell>
          <cell r="G154">
            <v>66000000</v>
          </cell>
          <cell r="H154" t="str">
            <v xml:space="preserve">Thanh toán tiền vận chuyển máy cày &amp; thiết bị từ Gia Lai đến Lào </v>
          </cell>
          <cell r="J154">
            <v>40624</v>
          </cell>
        </row>
        <row r="155">
          <cell r="A155">
            <v>152</v>
          </cell>
          <cell r="B155" t="str">
            <v>Công Ty Cổ Phần Gỗ Hoàng Anh Gia Lai</v>
          </cell>
          <cell r="C155" t="str">
            <v>029.100.222.3339</v>
          </cell>
          <cell r="D155" t="str">
            <v>Ngoại thương Gia Lai</v>
          </cell>
          <cell r="E155" t="str">
            <v>15 trường Chinh,Phù đổng, TP Pleiku,GiaLai</v>
          </cell>
          <cell r="G155">
            <v>42320000</v>
          </cell>
          <cell r="H155" t="str">
            <v xml:space="preserve">Thanh toán tiền mua 2 bộ salon cho văn phòng </v>
          </cell>
          <cell r="J155">
            <v>40611</v>
          </cell>
        </row>
        <row r="156">
          <cell r="A156">
            <v>153</v>
          </cell>
          <cell r="B156" t="str">
            <v>Công ty TNHH MTV TMDV Tấn Đạt Gialai</v>
          </cell>
          <cell r="C156" t="str">
            <v>029.100.237.9802</v>
          </cell>
          <cell r="D156" t="str">
            <v>Ngoại thương Gia Lai</v>
          </cell>
          <cell r="E156" t="str">
            <v>215 Phan đình giót,Pleiku</v>
          </cell>
          <cell r="G156">
            <v>382500000</v>
          </cell>
          <cell r="H156" t="str">
            <v>Chuyển ứng tiền sản xuất cây giống cao su bầu cắt ngọn 2010 CPC theo HĐ 06/HĐKT ngày 17/02/2011</v>
          </cell>
          <cell r="J156">
            <v>40613</v>
          </cell>
        </row>
        <row r="157">
          <cell r="A157">
            <v>154</v>
          </cell>
          <cell r="B157" t="str">
            <v>Công Ty Cổ Phần Đại Thông</v>
          </cell>
          <cell r="C157" t="str">
            <v>029.100.068.6879</v>
          </cell>
          <cell r="D157" t="str">
            <v>Ngoại thương Gia Lai</v>
          </cell>
          <cell r="E157" t="str">
            <v>88 Lý Nam Đế,TP Pleiku,Tỉnh Gialai</v>
          </cell>
          <cell r="G157">
            <v>149950585</v>
          </cell>
          <cell r="H157" t="str">
            <v>Ứng trước tiền cày khai hoang</v>
          </cell>
          <cell r="J157">
            <v>40612</v>
          </cell>
        </row>
        <row r="158">
          <cell r="A158">
            <v>155</v>
          </cell>
          <cell r="B158" t="str">
            <v>Doanh Nghiệp tư nhân Hà Thanh</v>
          </cell>
          <cell r="C158" t="str">
            <v>028.100.162.7694</v>
          </cell>
          <cell r="D158" t="str">
            <v>Ngoại thương Việt nam -  CN Bình Dương</v>
          </cell>
          <cell r="E158" t="str">
            <v>Xã Trừ Văn Thố,Bến cát,Bình Dương</v>
          </cell>
          <cell r="G158">
            <v>841500000</v>
          </cell>
          <cell r="H158" t="str">
            <v>Ứng trước 6% sản xuất giống cao su bầu cắt ngọn theo HĐ 02/HĐKT</v>
          </cell>
          <cell r="J158">
            <v>40620</v>
          </cell>
        </row>
        <row r="159">
          <cell r="A159">
            <v>156</v>
          </cell>
          <cell r="B159" t="str">
            <v>Doanh Nghiệp tư nhân Nguyễn Quỳnh Hoa</v>
          </cell>
          <cell r="C159" t="str">
            <v>5613201000240</v>
          </cell>
          <cell r="D159" t="str">
            <v>Nông nghiệp và PTNT VN-CN.Lộc Hiệp, Tỉnh Bình Phước</v>
          </cell>
          <cell r="E159" t="str">
            <v>Xã Lộc Hiệp.H Lộc Ninh, Tỉnh Bình Phước</v>
          </cell>
          <cell r="G159">
            <v>2142000000</v>
          </cell>
          <cell r="H159" t="str">
            <v>Ứng Trước 14% tiền sản xuất cây giống cao su bầu cắt ngọn theo HĐ 05/HĐKT</v>
          </cell>
        </row>
        <row r="160">
          <cell r="A160">
            <v>157</v>
          </cell>
          <cell r="B160" t="str">
            <v>Công ty TNHH MTV TMDV Tấn Đạt Gialai</v>
          </cell>
          <cell r="C160" t="str">
            <v>029.100.237.9802</v>
          </cell>
          <cell r="D160" t="str">
            <v>Ngoại thương Gia Lai</v>
          </cell>
          <cell r="E160" t="str">
            <v>215 Phan đình giót,Pleiku</v>
          </cell>
          <cell r="G160">
            <v>1071000000</v>
          </cell>
          <cell r="H160" t="str">
            <v>Chuyển ứng tiền sản xuất cây giống cao su bầu cắt ngọn 2010 CPC theo HĐ 06/HĐKT ngày 17/02/2011</v>
          </cell>
        </row>
        <row r="161">
          <cell r="A161">
            <v>158</v>
          </cell>
          <cell r="B161" t="str">
            <v>Cửa hàng Văn Phòng Phẩm Hồng Hưng</v>
          </cell>
          <cell r="C161" t="str">
            <v>500.021.100.0318</v>
          </cell>
          <cell r="D161" t="str">
            <v>Nông nghiệp và PTNT VN-CN. Gia Lai</v>
          </cell>
          <cell r="E161" t="str">
            <v>76 Lê lợi Pleiku</v>
          </cell>
          <cell r="G161">
            <v>3889000</v>
          </cell>
          <cell r="H161" t="str">
            <v>Thanh toán tiền mua Văn phòng phẩm</v>
          </cell>
          <cell r="J161">
            <v>40617</v>
          </cell>
        </row>
        <row r="162">
          <cell r="A162">
            <v>159</v>
          </cell>
          <cell r="B162" t="str">
            <v>Chi Nhánh khách sạn Hoàng Anh Gia Lai</v>
          </cell>
          <cell r="C162" t="str">
            <v>620.100.000.50615</v>
          </cell>
          <cell r="D162" t="str">
            <v>Đầu tư và Phát Triển Gia Lai</v>
          </cell>
          <cell r="E162" t="str">
            <v>01 Phù đổng, TP Pleiku,GiaLai</v>
          </cell>
          <cell r="G162">
            <v>8605000</v>
          </cell>
          <cell r="H162" t="str">
            <v>Thanh toán tiền tiếp khách (NH BIDV trung ương)</v>
          </cell>
          <cell r="J162">
            <v>40617</v>
          </cell>
        </row>
        <row r="163">
          <cell r="A163">
            <v>160</v>
          </cell>
          <cell r="B163" t="str">
            <v>Công ty TNHH Toyota Buôn Ma Thuột</v>
          </cell>
          <cell r="C163" t="str">
            <v>023.100.020.0023</v>
          </cell>
          <cell r="D163" t="str">
            <v>Ngoại thương Đắk Lắk</v>
          </cell>
          <cell r="E163" t="str">
            <v>29 trường chinh TP BMT</v>
          </cell>
          <cell r="G163">
            <v>950000000</v>
          </cell>
          <cell r="H163" t="str">
            <v xml:space="preserve">Chuyển tiền mua xe theo HĐ 157-2011/HĐMB </v>
          </cell>
          <cell r="J163">
            <v>40618</v>
          </cell>
        </row>
        <row r="164">
          <cell r="A164">
            <v>161</v>
          </cell>
          <cell r="B164" t="str">
            <v>Công Ty Điện Lực Gia Lai</v>
          </cell>
          <cell r="C164" t="str">
            <v>500.021.100.0149</v>
          </cell>
          <cell r="D164" t="str">
            <v>Nông nghiệp và PTNT VN-CN. Gia Lai</v>
          </cell>
          <cell r="E164" t="str">
            <v>01 Hoàng Hoa Thám,Pleiku,Gia Lai</v>
          </cell>
          <cell r="G164">
            <v>5204654</v>
          </cell>
          <cell r="H164" t="str">
            <v>Chuyển thanh toán cước Điện thoại &amp; Internet tháng 02/2011</v>
          </cell>
          <cell r="J164">
            <v>40624</v>
          </cell>
        </row>
        <row r="165">
          <cell r="A165">
            <v>162</v>
          </cell>
          <cell r="B165" t="str">
            <v>Công Ty Cổ Phần Đại Thông</v>
          </cell>
          <cell r="C165" t="str">
            <v>029.100.068.6879</v>
          </cell>
          <cell r="D165" t="str">
            <v>Ngoại thương Gia Lai</v>
          </cell>
          <cell r="E165" t="str">
            <v>88 Lý Nam Đế,TP Pleiku,Tỉnh Gialai</v>
          </cell>
          <cell r="G165">
            <v>200000000</v>
          </cell>
          <cell r="H165" t="str">
            <v>Ứng trước tiền Thi công hệ thống tưới nước cao su</v>
          </cell>
          <cell r="J165">
            <v>40634</v>
          </cell>
        </row>
        <row r="166">
          <cell r="A166">
            <v>163</v>
          </cell>
          <cell r="B166" t="str">
            <v>Công ty TNHH MTV TMDV Tấn Đạt Gialai</v>
          </cell>
          <cell r="C166" t="str">
            <v>029.100.237.9802</v>
          </cell>
          <cell r="D166" t="str">
            <v>Ngoại thương Gia Lai</v>
          </cell>
          <cell r="E166" t="str">
            <v>215 Phan đình giót,Pleiku</v>
          </cell>
          <cell r="G166">
            <v>841500000</v>
          </cell>
          <cell r="H166" t="str">
            <v xml:space="preserve">Chuyển ứng tiền sản xuất cây giống cao su bầu cắt ngọn 2010 CPC theo HĐ 06/HĐKT ngày 17/02/2011 </v>
          </cell>
          <cell r="J166">
            <v>40620</v>
          </cell>
        </row>
        <row r="167">
          <cell r="A167">
            <v>164</v>
          </cell>
          <cell r="B167" t="str">
            <v xml:space="preserve">Tập Đoàn Viễn thông Quân đội </v>
          </cell>
          <cell r="C167" t="str">
            <v>120.100.001.37993</v>
          </cell>
          <cell r="D167" t="str">
            <v>Đầu tư và Phát Triển Việt nam - Sở giao dịch 1</v>
          </cell>
          <cell r="E167" t="str">
            <v>01 Giang Văn Minh,Ba đình Hà Nội</v>
          </cell>
          <cell r="G167">
            <v>1392157</v>
          </cell>
          <cell r="H167" t="str">
            <v>Chuyển thanh toán cước Điện Thoại tháng 02/2011 (0986860379)&amp;(0987334857)</v>
          </cell>
          <cell r="J167">
            <v>40623</v>
          </cell>
        </row>
        <row r="168">
          <cell r="A168">
            <v>165</v>
          </cell>
          <cell r="B168" t="str">
            <v>Doanh Nghiệp tư nhân Nguyễn Quỳnh Hoa</v>
          </cell>
          <cell r="C168" t="str">
            <v>5613201000240</v>
          </cell>
          <cell r="D168" t="str">
            <v>Nông nghiệp và PTNT VN-CN.Lộc Hiệp, Tỉnh Bình Phước</v>
          </cell>
          <cell r="E168" t="str">
            <v>Xã Lộc Hiệp.H Lộc Ninh, Tỉnh Bình Phước</v>
          </cell>
          <cell r="G168">
            <v>1683000000</v>
          </cell>
          <cell r="H168" t="str">
            <v>Ứng Trước 11% tiền sản xuất cây giống cao su bầu cắt ngọn theo HĐ 05/HĐKT</v>
          </cell>
          <cell r="J168">
            <v>40623</v>
          </cell>
        </row>
        <row r="169">
          <cell r="A169">
            <v>166</v>
          </cell>
          <cell r="B169" t="str">
            <v>Công ty TNHH Toyota Buôn Ma Thuột</v>
          </cell>
          <cell r="C169" t="str">
            <v>023.100.020.0023</v>
          </cell>
          <cell r="D169" t="str">
            <v>Ngoại thương Đắk Lắk</v>
          </cell>
          <cell r="E169" t="str">
            <v>29 trường chinh TP BMT</v>
          </cell>
          <cell r="G169">
            <v>2697310</v>
          </cell>
          <cell r="H169" t="str">
            <v>Chuyển tiền Lắp phụ kiện xe con</v>
          </cell>
          <cell r="J169">
            <v>40596</v>
          </cell>
        </row>
        <row r="170">
          <cell r="A170">
            <v>167</v>
          </cell>
          <cell r="B170" t="str">
            <v>Công Ty Cổ Phần Đại Thông</v>
          </cell>
          <cell r="C170" t="str">
            <v>029.100.068.6879</v>
          </cell>
          <cell r="D170" t="str">
            <v>Ngoại thương Gia Lai</v>
          </cell>
          <cell r="E170" t="str">
            <v>88 Lý Nam Đế,TP Pleiku,Tỉnh Gialai</v>
          </cell>
          <cell r="G170">
            <v>80040932</v>
          </cell>
          <cell r="H170" t="str">
            <v>Ứng trước tiền Bảo dưỡng máy cày</v>
          </cell>
          <cell r="J170">
            <v>40625</v>
          </cell>
        </row>
        <row r="171">
          <cell r="A171">
            <v>168</v>
          </cell>
          <cell r="B171" t="str">
            <v>Công Ty Cổ Phần Đại Thông</v>
          </cell>
          <cell r="C171" t="str">
            <v>029.100.068.6879</v>
          </cell>
          <cell r="D171" t="str">
            <v>Ngoại thương Gia Lai</v>
          </cell>
          <cell r="E171" t="str">
            <v>88 Lý Nam Đế,TP Pleiku,Tỉnh Gialai</v>
          </cell>
          <cell r="G171">
            <v>320000000</v>
          </cell>
          <cell r="H171" t="str">
            <v>Ứng trước tiền cày khai hoang, khoang hố,cày chăm sóc</v>
          </cell>
          <cell r="J171">
            <v>40625</v>
          </cell>
        </row>
        <row r="172">
          <cell r="A172">
            <v>169</v>
          </cell>
          <cell r="B172" t="str">
            <v>Chi Nhánh Vận tải Công ty CP Hoàng Anh Gia Lai</v>
          </cell>
          <cell r="C172" t="str">
            <v>620.100.003.48639</v>
          </cell>
          <cell r="D172" t="str">
            <v>Đầu tư và Phát Triển Gia Lai</v>
          </cell>
          <cell r="E172" t="str">
            <v>15 trường Chinh,Phù đổng, TP Pleiku,GiaLai</v>
          </cell>
          <cell r="G172">
            <v>66000000</v>
          </cell>
          <cell r="H172" t="str">
            <v>Thanh toán tiền vận chuyển máy cày &amp; thiết bị từ Gia Lai đến Lào (đợt 2)</v>
          </cell>
          <cell r="J172">
            <v>40627</v>
          </cell>
        </row>
        <row r="173">
          <cell r="A173">
            <v>170</v>
          </cell>
          <cell r="B173" t="str">
            <v>Công Ty Cổ Phần Trồng Rừng Công Nghiệp GiaLai</v>
          </cell>
          <cell r="C173" t="str">
            <v>620.10.00.0191037</v>
          </cell>
          <cell r="D173" t="str">
            <v>Đầu tư và Phát Triển Gia Lai</v>
          </cell>
          <cell r="E173" t="str">
            <v>15 trường Chinh,Phù đổng, TP Pleiku,GiaLai</v>
          </cell>
          <cell r="G173">
            <v>1652891974</v>
          </cell>
          <cell r="H173" t="str">
            <v>Chuyển góp vốn</v>
          </cell>
          <cell r="J173">
            <v>40627</v>
          </cell>
        </row>
        <row r="174">
          <cell r="A174">
            <v>171</v>
          </cell>
          <cell r="B174" t="str">
            <v>Trường cao đẳng sư phạm tỉnh Kon Tum</v>
          </cell>
          <cell r="C174" t="str">
            <v>5100.211.000478</v>
          </cell>
          <cell r="D174" t="str">
            <v>Ngân hàng Nông nghiệp &amp; Phát triển nông thôn tỉnh Kon Tum</v>
          </cell>
          <cell r="G174">
            <v>300000000</v>
          </cell>
          <cell r="H174" t="str">
            <v>Ủng hộ cho 20 học viên tỉnh Attapeu học tại Kon tum</v>
          </cell>
          <cell r="J174">
            <v>40630</v>
          </cell>
        </row>
        <row r="175">
          <cell r="A175">
            <v>172</v>
          </cell>
          <cell r="B175" t="str">
            <v>Công ty CP bảo hiểm hàng không-chi nhánh tây nguyên (VNI)</v>
          </cell>
          <cell r="C175" t="str">
            <v>1001143088</v>
          </cell>
          <cell r="D175" t="str">
            <v>Ngân hàng TM CP sài gòn Hà Nội- chi nhánh Gia Lai</v>
          </cell>
          <cell r="E175" t="str">
            <v>08 A Lê Lai, Pleiku, Gia Lai</v>
          </cell>
          <cell r="G175">
            <v>17234000</v>
          </cell>
          <cell r="H175" t="str">
            <v>Chuyển tiền mua bảo hiểm xe toyota số 81 A 00381</v>
          </cell>
          <cell r="J175">
            <v>40630</v>
          </cell>
        </row>
        <row r="176">
          <cell r="A176">
            <v>173</v>
          </cell>
          <cell r="B176" t="str">
            <v>Võ Thị Định</v>
          </cell>
          <cell r="C176" t="str">
            <v>620.100.000.45976</v>
          </cell>
          <cell r="D176" t="str">
            <v>Đầu tư và Phát Triển Gia Lai</v>
          </cell>
          <cell r="E176" t="str">
            <v>42 Lê Duẩn,Pleiku,Gia Lai</v>
          </cell>
          <cell r="G176">
            <v>30223503</v>
          </cell>
          <cell r="H176" t="str">
            <v>Thanh toán tiền mua xăng dầu (HĐ 0174455+0174456)</v>
          </cell>
          <cell r="J176">
            <v>40632</v>
          </cell>
        </row>
        <row r="177">
          <cell r="A177">
            <v>174</v>
          </cell>
          <cell r="B177" t="str">
            <v>Doanh Nghiệp tư nhân Huy Long</v>
          </cell>
          <cell r="C177" t="str">
            <v>623.810.000.27014</v>
          </cell>
          <cell r="D177" t="str">
            <v>Đầu tư và Phát Triển Bắc Gia Lai</v>
          </cell>
          <cell r="G177">
            <v>600000000</v>
          </cell>
          <cell r="H177" t="str">
            <v>Thanh toán hộ tiền gốc vay của DNTN Huy Long</v>
          </cell>
          <cell r="J177">
            <v>40632</v>
          </cell>
        </row>
        <row r="178">
          <cell r="A178">
            <v>175</v>
          </cell>
          <cell r="B178" t="str">
            <v>Công Ty Cổ Phần Trồng Rừng Công Nghiệp GiaLai</v>
          </cell>
          <cell r="C178" t="str">
            <v>029.100.231.9626</v>
          </cell>
          <cell r="D178" t="str">
            <v>Ngoại thương Gia Lai</v>
          </cell>
          <cell r="E178" t="str">
            <v>15 trường Chinh,Phù đổng, TP Pleiku,GiaLai</v>
          </cell>
          <cell r="G178">
            <v>100000000</v>
          </cell>
          <cell r="H178" t="str">
            <v>Chuyển góp vốn</v>
          </cell>
          <cell r="J178">
            <v>40632</v>
          </cell>
        </row>
        <row r="179">
          <cell r="A179">
            <v>176</v>
          </cell>
          <cell r="B179" t="str">
            <v>Công ty TNHH Cao su Việt Mã</v>
          </cell>
          <cell r="C179" t="str">
            <v>82915189</v>
          </cell>
          <cell r="D179" t="str">
            <v>ACB-CN Phan Đình Phùng,Quận Phú Nhuận,TP Hồ Chí Minh</v>
          </cell>
          <cell r="E179" t="str">
            <v>21 huỳnh tịnh của,P8 Q3 TP Hồ chí Minh</v>
          </cell>
          <cell r="G179">
            <v>179720000</v>
          </cell>
          <cell r="H179" t="str">
            <v xml:space="preserve">Thanh toán tiền mua 2 máy phun nông nghiệp theo HĐ 03-2011/VM-HAGL </v>
          </cell>
          <cell r="J179">
            <v>40633</v>
          </cell>
        </row>
        <row r="180">
          <cell r="A180">
            <v>177</v>
          </cell>
          <cell r="B180" t="str">
            <v>Công ty TNHH 1 thành viên Hoàng Gia Phát</v>
          </cell>
          <cell r="C180" t="str">
            <v>501.220.100.0716</v>
          </cell>
          <cell r="D180" t="str">
            <v>Nông nghiệp &amp; PTNT Huyện Đăk Đoa</v>
          </cell>
          <cell r="E180" t="str">
            <v>Thị trấn đăk đoa,Gia Lai</v>
          </cell>
          <cell r="G180">
            <v>121500750</v>
          </cell>
          <cell r="H180" t="str">
            <v>Thanh toán tiền múc hộp thủy chống úng nông trường chưse</v>
          </cell>
          <cell r="J180">
            <v>40637</v>
          </cell>
        </row>
        <row r="181">
          <cell r="A181">
            <v>178</v>
          </cell>
          <cell r="B181" t="str">
            <v>Công ty TNHH MTV TMDV Tấn Đạt Gialai</v>
          </cell>
          <cell r="C181" t="str">
            <v>029.100.237.9802</v>
          </cell>
          <cell r="D181" t="str">
            <v>Ngoại thương Gia Lai</v>
          </cell>
          <cell r="E181" t="str">
            <v>215 Phan đình giót,Pleiku</v>
          </cell>
          <cell r="G181">
            <v>39250000</v>
          </cell>
          <cell r="H181" t="str">
            <v>Thanh toán tiền mua 3 máy vi tính + 1 máy in +ram máy</v>
          </cell>
          <cell r="J181">
            <v>40633</v>
          </cell>
        </row>
        <row r="182">
          <cell r="A182">
            <v>179</v>
          </cell>
          <cell r="B182" t="str">
            <v>Trần Lê Đệ</v>
          </cell>
          <cell r="C182" t="str">
            <v>029.100.025.3041</v>
          </cell>
          <cell r="D182" t="str">
            <v>Ngoại thương Gia Lai</v>
          </cell>
          <cell r="E182" t="str">
            <v>36 Trần Phú Pleiku Gia Lai</v>
          </cell>
          <cell r="G182">
            <v>4906000</v>
          </cell>
          <cell r="H182" t="str">
            <v>TT tiền mua VPP tại Trung tâm VPP -VH phẩm máy văn phòng Trần Phú</v>
          </cell>
          <cell r="J182">
            <v>40634</v>
          </cell>
        </row>
        <row r="183">
          <cell r="A183">
            <v>180</v>
          </cell>
          <cell r="B183" t="str">
            <v>Công Ty Cổ Phần Đại Thông</v>
          </cell>
          <cell r="C183" t="str">
            <v>029.100.068.6879</v>
          </cell>
          <cell r="D183" t="str">
            <v>Ngoại thương Gia Lai</v>
          </cell>
          <cell r="E183" t="str">
            <v>88 Lý Nam Đế,TP Pleiku,Tỉnh Gialai</v>
          </cell>
          <cell r="G183">
            <v>200000000</v>
          </cell>
          <cell r="H183" t="str">
            <v>Ứng trước tiền cày khai hoang, khoan hố,cày chăm sóc</v>
          </cell>
          <cell r="J183">
            <v>40634</v>
          </cell>
        </row>
        <row r="184">
          <cell r="A184">
            <v>181</v>
          </cell>
          <cell r="B184" t="str">
            <v>Doanh Nghiệp tư nhân Huy Long</v>
          </cell>
          <cell r="C184" t="str">
            <v>623.810.000.26950</v>
          </cell>
          <cell r="D184" t="str">
            <v>Đầu tư và Phát Triển Bắc Gia Lai</v>
          </cell>
          <cell r="G184">
            <v>795000000</v>
          </cell>
          <cell r="H184" t="str">
            <v>Thanh toán hộ tiền gốc vay của DNTN Huy Long</v>
          </cell>
          <cell r="J184">
            <v>40639</v>
          </cell>
        </row>
        <row r="185">
          <cell r="A185">
            <v>182</v>
          </cell>
          <cell r="B185" t="str">
            <v>Công Ty Cổ Phần Đại Thông</v>
          </cell>
          <cell r="C185" t="str">
            <v>623.810.000.27829</v>
          </cell>
          <cell r="D185" t="str">
            <v>Đầu tư và Phát Triển Bắc Gia Lai</v>
          </cell>
          <cell r="E185" t="str">
            <v>Lý Nam Đế,TP Pleiku,Tỉnh Gialai</v>
          </cell>
          <cell r="G185">
            <v>1000000000</v>
          </cell>
          <cell r="H185" t="str">
            <v>Thanh toán hộ tiền gốc vay của Công ty CP Đại Thông</v>
          </cell>
          <cell r="J185">
            <v>40639</v>
          </cell>
        </row>
        <row r="186">
          <cell r="A186">
            <v>183</v>
          </cell>
          <cell r="B186" t="str">
            <v>Theo danh sách đính kèm</v>
          </cell>
          <cell r="D186" t="str">
            <v>Ngoại thương Gia Lai</v>
          </cell>
          <cell r="E186" t="str">
            <v>15 trường Chinh,Phù đổng, TP Pleiku,GiaLai</v>
          </cell>
          <cell r="G186">
            <v>390152900</v>
          </cell>
          <cell r="H186" t="str">
            <v>Chuyển Thanh toán lương &amp; Thù lao cho CBCNV tháng 03/2011</v>
          </cell>
          <cell r="J186">
            <v>40637</v>
          </cell>
        </row>
        <row r="187">
          <cell r="A187">
            <v>184</v>
          </cell>
          <cell r="B187" t="str">
            <v>Công Ty CP Cao su Hoàng Anh Gia Lai</v>
          </cell>
          <cell r="C187" t="str">
            <v>620.100.003.96823</v>
          </cell>
          <cell r="D187" t="str">
            <v>Đầu tư và Phát Triển Gia Lai</v>
          </cell>
          <cell r="E187" t="str">
            <v>15 trường Chinh,Phù đổng, TP Pleiku,GiaLai</v>
          </cell>
          <cell r="G187">
            <v>1795000000</v>
          </cell>
          <cell r="H187" t="str">
            <v>Chuyển vào TK tiền gởi Công Ty</v>
          </cell>
          <cell r="J187">
            <v>40638</v>
          </cell>
        </row>
        <row r="188">
          <cell r="A188">
            <v>185</v>
          </cell>
          <cell r="B188" t="str">
            <v>Công Ty Cổ Phần Trồng Rừng Công Nghiệp GiaLai</v>
          </cell>
          <cell r="C188" t="str">
            <v>029.100.231.9626</v>
          </cell>
          <cell r="D188" t="str">
            <v>Ngoại thương Gia Lai</v>
          </cell>
          <cell r="E188" t="str">
            <v>15 trường Chinh,Phù đổng, TP Pleiku,GiaLai</v>
          </cell>
          <cell r="G188">
            <v>500000000</v>
          </cell>
          <cell r="H188" t="str">
            <v>Chuyển góp vốn</v>
          </cell>
          <cell r="J188">
            <v>40638</v>
          </cell>
        </row>
        <row r="189">
          <cell r="A189">
            <v>186</v>
          </cell>
          <cell r="B189" t="str">
            <v>Công Ty Cổ Phần Trồng Rừng Công Nghiệp GiaLai</v>
          </cell>
          <cell r="C189" t="str">
            <v>029.100.231.9626</v>
          </cell>
          <cell r="D189" t="str">
            <v>Ngoại thương Gia Lai</v>
          </cell>
          <cell r="E189" t="str">
            <v>15 trường Chinh,Phù đổng, TP Pleiku,GiaLai</v>
          </cell>
          <cell r="G189">
            <v>746913813</v>
          </cell>
          <cell r="H189" t="str">
            <v>Chuyển góp vốn</v>
          </cell>
          <cell r="J189">
            <v>40640</v>
          </cell>
        </row>
        <row r="190">
          <cell r="A190">
            <v>187</v>
          </cell>
          <cell r="B190" t="str">
            <v>Viện Nghiên cứu cao su Việt Nam</v>
          </cell>
          <cell r="C190" t="str">
            <v>102.010.000.117.054</v>
          </cell>
          <cell r="D190" t="str">
            <v>TMCP Công thương Việt Nam - CN 3 TP Hồ Chí Minh</v>
          </cell>
          <cell r="E190" t="str">
            <v>Xã Lai Hưng,H Bến Cát, Tỉnh Bình Dương</v>
          </cell>
          <cell r="G190">
            <v>37768500</v>
          </cell>
          <cell r="H190" t="str">
            <v>Thanh toán tiền Phân tích mẫu đất &amp; mẫu lá Theo H Đ 09C/HĐKT ngày 01/03/2011</v>
          </cell>
          <cell r="J190">
            <v>40640</v>
          </cell>
        </row>
        <row r="191">
          <cell r="A191">
            <v>188</v>
          </cell>
          <cell r="B191" t="str">
            <v>Lê Thị Nhung</v>
          </cell>
          <cell r="C191" t="str">
            <v>029.100.021.9278</v>
          </cell>
          <cell r="D191" t="str">
            <v>Ngoại thương Gia Lai</v>
          </cell>
          <cell r="G191">
            <v>10880000</v>
          </cell>
          <cell r="H191" t="str">
            <v xml:space="preserve">Thanh Toán tiền làm màn sáo cho phòng KH,họp,phòng tiếp khách </v>
          </cell>
          <cell r="J191">
            <v>40640</v>
          </cell>
        </row>
        <row r="192">
          <cell r="A192">
            <v>189</v>
          </cell>
          <cell r="B192" t="str">
            <v>Công Ty Cổ Phần Đại Thông</v>
          </cell>
          <cell r="C192" t="str">
            <v>029.100.068.6879</v>
          </cell>
          <cell r="D192" t="str">
            <v>Ngoại thương Gia Lai</v>
          </cell>
          <cell r="E192" t="str">
            <v>88 Lý Nam Đế,TP Pleiku,Tỉnh Gialai</v>
          </cell>
          <cell r="G192">
            <v>32000000</v>
          </cell>
          <cell r="H192" t="str">
            <v>Ứng trước tiền mua vật tư</v>
          </cell>
          <cell r="J192">
            <v>40642</v>
          </cell>
        </row>
        <row r="193">
          <cell r="A193">
            <v>190</v>
          </cell>
          <cell r="B193" t="str">
            <v>Công Ty Cổ Phần Đại Thông</v>
          </cell>
          <cell r="C193" t="str">
            <v>029.100.068.6879</v>
          </cell>
          <cell r="D193" t="str">
            <v>Ngoại thương Gia Lai</v>
          </cell>
          <cell r="E193" t="str">
            <v>88 Lý Nam Đế,TP Pleiku,Tỉnh Gialai</v>
          </cell>
          <cell r="G193">
            <v>334000000</v>
          </cell>
          <cell r="H193" t="str">
            <v>Ứng trước tiền cày khai hoang, khoan hố,cày chăm sóc</v>
          </cell>
          <cell r="J193">
            <v>40642</v>
          </cell>
        </row>
        <row r="194">
          <cell r="A194">
            <v>191</v>
          </cell>
          <cell r="B194" t="str">
            <v>Công Ty Điện Lực Gia Lai</v>
          </cell>
          <cell r="C194" t="str">
            <v>500.021.100.0149</v>
          </cell>
          <cell r="D194" t="str">
            <v>Nông nghiệp và PTNT VN-CN. Gia Lai</v>
          </cell>
          <cell r="E194" t="str">
            <v>01 Hoàng Hoa Thám,Pleiku,Gia Lai</v>
          </cell>
          <cell r="G194">
            <v>6638094</v>
          </cell>
          <cell r="H194" t="str">
            <v>Chuyển thanh toán cước Điện thoại &amp; Internet tháng 03/2011</v>
          </cell>
          <cell r="J194">
            <v>40647</v>
          </cell>
        </row>
        <row r="195">
          <cell r="A195">
            <v>192</v>
          </cell>
          <cell r="B195" t="str">
            <v>Chi Cục Tiêu chuẩn đo lường chất lượng</v>
          </cell>
          <cell r="C195" t="str">
            <v>934.02.016</v>
          </cell>
          <cell r="D195" t="str">
            <v>Kho bạc nhà nước Gialai</v>
          </cell>
          <cell r="E195" t="str">
            <v>98A Phạm văn đồng Pleiku,Gia Lai</v>
          </cell>
          <cell r="G195">
            <v>8085000</v>
          </cell>
          <cell r="H195" t="str">
            <v>Chuyển thanh toán tiền phí dịch vụ 10 mẫu phân bón vi sinh</v>
          </cell>
          <cell r="J195">
            <v>40648</v>
          </cell>
        </row>
        <row r="196">
          <cell r="A196">
            <v>193</v>
          </cell>
          <cell r="B196" t="str">
            <v>Công Ty Cổ Phần Đại Thông</v>
          </cell>
          <cell r="C196" t="str">
            <v>029.100.068.6879</v>
          </cell>
          <cell r="D196" t="str">
            <v>Ngoại thương Gia Lai</v>
          </cell>
          <cell r="E196" t="str">
            <v>88 Lý Nam Đế,TP Pleiku,Tỉnh Gialai</v>
          </cell>
          <cell r="G196">
            <v>100000000</v>
          </cell>
          <cell r="H196" t="str">
            <v>Ứng trước tiền cày khai hoang, khoan hố,cày chăm sóc</v>
          </cell>
          <cell r="J196">
            <v>40648</v>
          </cell>
        </row>
        <row r="197">
          <cell r="A197">
            <v>194</v>
          </cell>
          <cell r="B197" t="str">
            <v>Công ty Cổ phần cao su Bidiphar</v>
          </cell>
          <cell r="C197" t="str">
            <v>580.100.003.35968</v>
          </cell>
          <cell r="D197" t="str">
            <v>Đầu tư và phát triển chi nhánh Bình Định</v>
          </cell>
          <cell r="E197" t="str">
            <v>498 Nguyễn Thái học,TP Qui Nhơn,T Bình Định</v>
          </cell>
          <cell r="G197">
            <v>35112000000</v>
          </cell>
          <cell r="H197" t="str">
            <v xml:space="preserve">Chuyển 30% tiền mua 5.320.000 cổ phần </v>
          </cell>
          <cell r="J197">
            <v>40659</v>
          </cell>
        </row>
        <row r="198">
          <cell r="A198">
            <v>195</v>
          </cell>
          <cell r="B198" t="str">
            <v>DNTN Vĩ Nguyên Kontum</v>
          </cell>
          <cell r="C198" t="str">
            <v>510.020.100.7105</v>
          </cell>
          <cell r="D198" t="str">
            <v>Nông nghiệp và phát triển nông thôn CN Kon tum</v>
          </cell>
          <cell r="E198" t="str">
            <v>54/2 Trần Văn Hai,P Trường Chinh, TP Kontum, Tỉnh KonTum</v>
          </cell>
          <cell r="G198">
            <v>59196000</v>
          </cell>
          <cell r="H198" t="str">
            <v>Ứng trước tiền cày khai hoang ,làm đất 2011 tại NT Blứ</v>
          </cell>
          <cell r="J198">
            <v>40655</v>
          </cell>
        </row>
        <row r="199">
          <cell r="A199">
            <v>196</v>
          </cell>
          <cell r="B199" t="str">
            <v>Công ty TNHH một thành Viên Vĩnh Tiên</v>
          </cell>
          <cell r="C199" t="str">
            <v>620.100.004.24140</v>
          </cell>
          <cell r="D199" t="str">
            <v>Đầu tư và Phát Triển Gia Lai</v>
          </cell>
          <cell r="E199" t="str">
            <v>790 Lê Duẩn Pleiku Gia Lai</v>
          </cell>
          <cell r="G199">
            <v>59850000</v>
          </cell>
          <cell r="H199" t="str">
            <v>Chuyển ứng 30% tiền mua Phụ kiện máy cày theo HĐ 04/11/HĐKT-VT</v>
          </cell>
          <cell r="J199">
            <v>40658</v>
          </cell>
        </row>
        <row r="200">
          <cell r="A200">
            <v>197</v>
          </cell>
          <cell r="B200" t="str">
            <v>Công Ty TNHH Hoàng Lộc</v>
          </cell>
          <cell r="C200" t="str">
            <v>620.100.003.46156</v>
          </cell>
          <cell r="D200" t="str">
            <v>Đầu tư và Phát Triển Gia Lai</v>
          </cell>
          <cell r="E200" t="str">
            <v>09 Hàn mạc tử, TP Pleiku,GiaLai</v>
          </cell>
          <cell r="G200">
            <v>368640000</v>
          </cell>
          <cell r="H200" t="str">
            <v>Chuyển ứng theo HĐ 11/HĐKT-2011 khai hoang tại xã IA Blứ</v>
          </cell>
          <cell r="J200">
            <v>40655</v>
          </cell>
        </row>
        <row r="201">
          <cell r="A201">
            <v>198</v>
          </cell>
          <cell r="B201" t="str">
            <v xml:space="preserve">Tập Đoàn Viễn thông Quân đội </v>
          </cell>
          <cell r="C201" t="str">
            <v>120.100.001.37993</v>
          </cell>
          <cell r="D201" t="str">
            <v>Đầu tư và Phát Triển Việt nam - Sở giao dịch 1</v>
          </cell>
          <cell r="E201" t="str">
            <v>01 Giang Văn Minh,Ba đình Hà Nội</v>
          </cell>
          <cell r="G201">
            <v>2885518</v>
          </cell>
          <cell r="H201" t="str">
            <v>Chuyển thanh toán cước Điện Thoại tháng 03/2011 (0986860379)&amp;(0987334857)</v>
          </cell>
          <cell r="J201">
            <v>40655</v>
          </cell>
        </row>
        <row r="202">
          <cell r="A202">
            <v>199</v>
          </cell>
          <cell r="B202" t="str">
            <v>Công Ty Cổ Phần Đại Thông</v>
          </cell>
          <cell r="C202" t="str">
            <v>029.100.068.6879</v>
          </cell>
          <cell r="D202" t="str">
            <v>Ngoại thương Gia Lai</v>
          </cell>
          <cell r="E202" t="str">
            <v>88 Lý Nam Đế,TP Pleiku,Tỉnh Gialai</v>
          </cell>
          <cell r="G202">
            <v>165000000</v>
          </cell>
          <cell r="H202" t="str">
            <v>Ứng trước tiền cày khai hoang, khoan hố,cày chăm sóc</v>
          </cell>
          <cell r="J202">
            <v>40658</v>
          </cell>
        </row>
        <row r="203">
          <cell r="A203">
            <v>200</v>
          </cell>
          <cell r="B203" t="str">
            <v>Công Ty Cổ Phần Gỗ Hoàng Anh Gia Lai</v>
          </cell>
          <cell r="C203" t="str">
            <v>620.100.003.50236</v>
          </cell>
          <cell r="D203" t="str">
            <v>Đầu tư và Phát Triển Gia Lai</v>
          </cell>
          <cell r="E203" t="str">
            <v>15 Trường Chinh,Phù đổng, TP Pleiku,GiaLai</v>
          </cell>
          <cell r="G203">
            <v>279852000</v>
          </cell>
          <cell r="H203" t="str">
            <v>Thanh toán tiền mua bàn ghế tủ &amp; ngăn phòng cty</v>
          </cell>
          <cell r="J203">
            <v>40658</v>
          </cell>
        </row>
        <row r="204">
          <cell r="A204">
            <v>201</v>
          </cell>
          <cell r="B204" t="str">
            <v>Công Ty Cổ Phần Đại Thông</v>
          </cell>
          <cell r="C204" t="str">
            <v>029.100.068.6879</v>
          </cell>
          <cell r="D204" t="str">
            <v>Ngoại thương Gia Lai</v>
          </cell>
          <cell r="E204" t="str">
            <v>88 Lý Nam Đế,TP Pleiku,Tỉnh Gialai</v>
          </cell>
          <cell r="G204">
            <v>96168626</v>
          </cell>
          <cell r="H204" t="str">
            <v>Ứng trước tiền cày khai hoang, khoan hố,cày chăm sóc</v>
          </cell>
          <cell r="J204">
            <v>40658</v>
          </cell>
        </row>
        <row r="205">
          <cell r="A205">
            <v>202</v>
          </cell>
          <cell r="B205" t="str">
            <v>Bảo hiểm xã hội TP.Pleiku</v>
          </cell>
          <cell r="C205" t="str">
            <v>5000.202.923.025</v>
          </cell>
          <cell r="D205" t="str">
            <v>Nông nghiệp và PTNT VN-CN. Gia Lai</v>
          </cell>
          <cell r="G205">
            <v>17243707</v>
          </cell>
          <cell r="H205" t="str">
            <v>T/toán tiền BHXH-BHYT-BHTN T02-T03-T04/2011</v>
          </cell>
          <cell r="J205">
            <v>40661</v>
          </cell>
        </row>
        <row r="206">
          <cell r="A206">
            <v>203</v>
          </cell>
          <cell r="B206" t="str">
            <v>Công Ty Cổ Phần Trồng Rừng Công Nghiệp GiaLai</v>
          </cell>
          <cell r="C206" t="str">
            <v>620.10.00.0191037</v>
          </cell>
          <cell r="D206" t="str">
            <v>Đầu tư và Phát Triển Gia Lai</v>
          </cell>
          <cell r="E206" t="str">
            <v>15 trường Chinh,Phù đổng, TP Pleiku,GiaLai</v>
          </cell>
          <cell r="G206">
            <v>1675200000</v>
          </cell>
          <cell r="H206" t="str">
            <v>Chuyển góp vốn</v>
          </cell>
          <cell r="J206">
            <v>40666</v>
          </cell>
        </row>
        <row r="207">
          <cell r="A207">
            <v>204</v>
          </cell>
          <cell r="B207" t="str">
            <v>Trần Lê Đệ</v>
          </cell>
          <cell r="C207" t="str">
            <v>029.100.025.3041</v>
          </cell>
          <cell r="D207" t="str">
            <v>Ngoại thương Gia Lai</v>
          </cell>
          <cell r="E207" t="str">
            <v>36 Trần Phú Pleiku Gia Lai</v>
          </cell>
          <cell r="G207">
            <v>4393000</v>
          </cell>
          <cell r="H207" t="str">
            <v>TT tiền mua VPP tại Trung tâm VPP -VH phẩm máy văn phòng Trần Phú</v>
          </cell>
          <cell r="J207">
            <v>40672</v>
          </cell>
        </row>
        <row r="208">
          <cell r="A208">
            <v>205</v>
          </cell>
          <cell r="B208" t="str">
            <v>Công Ty Cổ Phần Đại Thông</v>
          </cell>
          <cell r="C208" t="str">
            <v>029.100.068.6879</v>
          </cell>
          <cell r="D208" t="str">
            <v>Ngoại thương Gia Lai</v>
          </cell>
          <cell r="E208" t="str">
            <v>88 Lý Nam Đế,TP Pleiku,Tỉnh Gialai</v>
          </cell>
          <cell r="G208">
            <v>150000000</v>
          </cell>
          <cell r="H208" t="str">
            <v>Ứng trước tiền cày khai hoang, khoan hố,cày chăm sóc</v>
          </cell>
          <cell r="J208">
            <v>40674</v>
          </cell>
        </row>
        <row r="209">
          <cell r="A209">
            <v>206</v>
          </cell>
          <cell r="B209" t="str">
            <v>Công ty TNHH một thành viên Việt Quang</v>
          </cell>
          <cell r="C209" t="str">
            <v>10201.0000.559122</v>
          </cell>
          <cell r="D209" t="str">
            <v>Công thương CN Gia Lai</v>
          </cell>
          <cell r="E209" t="str">
            <v>39 hàn mạc tử ,Trà Bá, Pleiku, Gialai</v>
          </cell>
          <cell r="G209">
            <v>6710000</v>
          </cell>
          <cell r="H209" t="str">
            <v>Thanh toán tiền gia công bọc nệm ghế cho văn phòng</v>
          </cell>
          <cell r="J209">
            <v>40672</v>
          </cell>
        </row>
        <row r="210">
          <cell r="A210">
            <v>207</v>
          </cell>
          <cell r="B210" t="str">
            <v>Công ty TNHH MTV TMDV Tấn Đạt Gialai</v>
          </cell>
          <cell r="C210" t="str">
            <v>029.100.237.9802</v>
          </cell>
          <cell r="D210" t="str">
            <v>Ngoại thương Gia Lai</v>
          </cell>
          <cell r="E210" t="str">
            <v>215 Phan đình giót,Pleiku</v>
          </cell>
          <cell r="G210">
            <v>23304300</v>
          </cell>
          <cell r="H210" t="str">
            <v>Thanh toán tiền mua 1 máy vi tính + Phụ kiện</v>
          </cell>
          <cell r="J210">
            <v>40682</v>
          </cell>
        </row>
        <row r="211">
          <cell r="A211">
            <v>208</v>
          </cell>
          <cell r="B211" t="str">
            <v>Theo danh sách đính kèm</v>
          </cell>
          <cell r="D211" t="str">
            <v>Ngoại thương Gia Lai</v>
          </cell>
          <cell r="E211" t="str">
            <v>15 Trường Chinh,Phù đổng, TP Pleiku,GiaLai</v>
          </cell>
          <cell r="G211">
            <v>385364546</v>
          </cell>
          <cell r="H211" t="str">
            <v>Chuyển Thanh toán lương &amp; Thù lao cho CBCNV tháng 04/2011</v>
          </cell>
          <cell r="J211">
            <v>40674</v>
          </cell>
        </row>
        <row r="212">
          <cell r="A212">
            <v>209</v>
          </cell>
          <cell r="B212" t="str">
            <v>Theo danh sách đính kèm</v>
          </cell>
          <cell r="D212" t="str">
            <v>Ngoại thương Gia Lai</v>
          </cell>
          <cell r="E212" t="str">
            <v>15 Trường Chinh,Phù đổng, TP Pleiku,GiaLai</v>
          </cell>
          <cell r="G212">
            <v>21000000</v>
          </cell>
          <cell r="H212" t="str">
            <v>Chuyển Thanh toán lương tháng 04/2011 cho lao động vườn thực nghiệm</v>
          </cell>
          <cell r="J212">
            <v>40674</v>
          </cell>
        </row>
        <row r="213">
          <cell r="A213">
            <v>210</v>
          </cell>
          <cell r="B213" t="str">
            <v>Công Ty Cổ Phần Trồng Rừng Công Nghiệp GiaLai</v>
          </cell>
          <cell r="C213" t="str">
            <v>029.100.231.9626</v>
          </cell>
          <cell r="D213" t="str">
            <v>Ngoại thương Gia Lai</v>
          </cell>
          <cell r="E213" t="str">
            <v>15 Trường Chinh,Phù đổng, TP Pleiku,GiaLai</v>
          </cell>
          <cell r="G213">
            <v>456747000</v>
          </cell>
          <cell r="H213" t="str">
            <v>Chuyển góp vốn</v>
          </cell>
          <cell r="J213">
            <v>40675</v>
          </cell>
        </row>
        <row r="214">
          <cell r="A214">
            <v>211</v>
          </cell>
          <cell r="B214" t="str">
            <v>Công Ty TNHH 1 thành viên Hùng Thịnh</v>
          </cell>
          <cell r="C214" t="str">
            <v>620.100.001.51332</v>
          </cell>
          <cell r="D214" t="str">
            <v>Đầu tư và Phát Triển Gia Lai</v>
          </cell>
          <cell r="E214" t="str">
            <v>15/48 Trần Quý Cáp, Pleiku, Gia Lai</v>
          </cell>
          <cell r="G214">
            <v>350000000</v>
          </cell>
          <cell r="H214" t="str">
            <v>Ứng trước tiền làm đường theo biên bản làm việc ngày 29/04/2011</v>
          </cell>
          <cell r="J214">
            <v>40675</v>
          </cell>
        </row>
        <row r="215">
          <cell r="A215">
            <v>212</v>
          </cell>
          <cell r="B215" t="str">
            <v>Võ Thị Định</v>
          </cell>
          <cell r="C215" t="str">
            <v>620.100.000.45976</v>
          </cell>
          <cell r="D215" t="str">
            <v>Đầu tư và Phát Triển Gia Lai</v>
          </cell>
          <cell r="E215" t="str">
            <v>42 Lê Duẩn,Pleiku,Gia Lai</v>
          </cell>
          <cell r="G215">
            <v>43707793</v>
          </cell>
          <cell r="H215" t="str">
            <v>Thanh toán tiền mua xăng dầu (HĐ 0079493)</v>
          </cell>
          <cell r="J215">
            <v>40675</v>
          </cell>
        </row>
        <row r="216">
          <cell r="A216">
            <v>213</v>
          </cell>
          <cell r="B216" t="str">
            <v>Công ty Cổ phần cao su Bidiphar</v>
          </cell>
          <cell r="C216" t="str">
            <v>580.100.003.35968</v>
          </cell>
          <cell r="D216" t="str">
            <v>Đầu tư và phát triển chi nhánh Bình Định</v>
          </cell>
          <cell r="E216" t="str">
            <v>498 Nguyễn Thái học,TP Qui Nhơn,T Bình Định</v>
          </cell>
          <cell r="G216">
            <v>40000000000</v>
          </cell>
          <cell r="H216" t="str">
            <v xml:space="preserve">Chuyển tiếp tiền mua 5.320.000 cổ phần </v>
          </cell>
          <cell r="J216">
            <v>40679</v>
          </cell>
        </row>
        <row r="217">
          <cell r="A217">
            <v>214</v>
          </cell>
          <cell r="B217" t="str">
            <v>Công Ty Điện Lực Gia Lai</v>
          </cell>
          <cell r="C217" t="str">
            <v>500.021.100.0149</v>
          </cell>
          <cell r="D217" t="str">
            <v>Nông nghiệp và PTNT VN-CN. Gia Lai</v>
          </cell>
          <cell r="E217" t="str">
            <v>01 Hoàng Hoa Thám,Pleiku,Gia Lai</v>
          </cell>
          <cell r="G217">
            <v>7456481</v>
          </cell>
          <cell r="H217" t="str">
            <v>Chuyển thanh toán cước Điện thoại &amp; Internet tháng 04/2011</v>
          </cell>
          <cell r="J217">
            <v>40681</v>
          </cell>
        </row>
        <row r="218">
          <cell r="A218">
            <v>215</v>
          </cell>
          <cell r="B218" t="str">
            <v>Công Ty Cổ Phần Trồng Rừng Công Nghiệp GiaLai</v>
          </cell>
          <cell r="C218" t="str">
            <v>029.100.231.9626</v>
          </cell>
          <cell r="D218" t="str">
            <v>Ngoại thương Gia Lai</v>
          </cell>
          <cell r="E218" t="str">
            <v>15 Trường Chinh,Phù đổng, TP Pleiku,GiaLai</v>
          </cell>
          <cell r="G218">
            <v>70788000</v>
          </cell>
          <cell r="H218" t="str">
            <v>Chuyển góp vốn</v>
          </cell>
          <cell r="J218">
            <v>40682</v>
          </cell>
        </row>
        <row r="219">
          <cell r="A219">
            <v>216</v>
          </cell>
          <cell r="B219" t="str">
            <v>Công ty cổ phần mía đường Hoàng Anh Gia Lai</v>
          </cell>
          <cell r="C219" t="str">
            <v>029.100.024.3965</v>
          </cell>
          <cell r="D219" t="str">
            <v>Ngoại thương Gia Lai</v>
          </cell>
          <cell r="E219" t="str">
            <v>15 Trường Chinh,Phù đổng, TP Pleiku,GiaLai</v>
          </cell>
          <cell r="G219">
            <v>2000000000</v>
          </cell>
          <cell r="H219" t="str">
            <v>Chuyển góp vốn</v>
          </cell>
          <cell r="J219">
            <v>40683</v>
          </cell>
        </row>
        <row r="220">
          <cell r="A220">
            <v>217</v>
          </cell>
          <cell r="B220" t="str">
            <v xml:space="preserve">Tập Đoàn Viễn thông Quân đội </v>
          </cell>
          <cell r="C220" t="str">
            <v>120.100.001.37993</v>
          </cell>
          <cell r="D220" t="str">
            <v>Đầu tư và Phát Triển Việt nam - Sở giao dịch 1</v>
          </cell>
          <cell r="E220" t="str">
            <v>01 Giang Văn Minh,Ba đình Hà Nội</v>
          </cell>
          <cell r="G220">
            <v>2060762</v>
          </cell>
          <cell r="H220" t="str">
            <v>Chuyển thanh toán cước Điện Thoại tháng 04/2011 (0986860379)&amp;(0987334857)</v>
          </cell>
          <cell r="J220">
            <v>40686</v>
          </cell>
        </row>
        <row r="221">
          <cell r="A221">
            <v>218</v>
          </cell>
          <cell r="B221" t="str">
            <v>Công ty Cổ phần cao su Bidiphar</v>
          </cell>
          <cell r="C221" t="str">
            <v>580.100.003.35968</v>
          </cell>
          <cell r="D221" t="str">
            <v>Đầu tư và phát triển chi nhánh Bình Định</v>
          </cell>
          <cell r="E221" t="str">
            <v>498 Nguyễn Thái học,TP Qui Nhơn,T Bình Định</v>
          </cell>
          <cell r="G221">
            <v>41928000000</v>
          </cell>
          <cell r="H221" t="str">
            <v xml:space="preserve">Chuyển tiếp tiền mua 5.320.000 cổ phần </v>
          </cell>
          <cell r="J221">
            <v>40657</v>
          </cell>
        </row>
        <row r="222">
          <cell r="A222">
            <v>219</v>
          </cell>
          <cell r="B222" t="str">
            <v>Chi Nhánh Cơ khí công ty CP Hoàng Anh Gia Lai</v>
          </cell>
          <cell r="C222" t="str">
            <v>04000.726.4889</v>
          </cell>
          <cell r="D222" t="str">
            <v>Sacombank Chi nhánh Gia Lai</v>
          </cell>
          <cell r="E222" t="str">
            <v>15 Trường Chinh,Phù đổng, TP Pleiku,GiaLai</v>
          </cell>
          <cell r="G222">
            <v>17903600</v>
          </cell>
          <cell r="H222" t="str">
            <v>Chuyển thanh toán mua máy bơm nước</v>
          </cell>
          <cell r="J222">
            <v>40686</v>
          </cell>
        </row>
        <row r="223">
          <cell r="A223">
            <v>220</v>
          </cell>
          <cell r="B223" t="str">
            <v>CN Nguyên Vật liệu Hoàng Anh Gia Lai</v>
          </cell>
          <cell r="C223" t="str">
            <v>04000.954.9279</v>
          </cell>
          <cell r="D223" t="str">
            <v>Sacombank Chi nhánh Gia Lai</v>
          </cell>
          <cell r="E223" t="str">
            <v>15 Trường Chinh,Phù đổng, TP Pleiku,GiaLai</v>
          </cell>
          <cell r="G223">
            <v>4420591217</v>
          </cell>
          <cell r="H223" t="str">
            <v>Chuyển thanh toán mua NVL</v>
          </cell>
          <cell r="J223">
            <v>40686</v>
          </cell>
        </row>
        <row r="224">
          <cell r="A224">
            <v>221</v>
          </cell>
          <cell r="B224" t="str">
            <v>Công Ty Cổ Phần Trồng Rừng Công Nghiệp GiaLai</v>
          </cell>
          <cell r="C224" t="str">
            <v>029.100.231.9626</v>
          </cell>
          <cell r="D224" t="str">
            <v>Ngoại thương Gia Lai</v>
          </cell>
          <cell r="E224" t="str">
            <v>15 Trường Chinh,Phù đổng, TP Pleiku,GiaLai</v>
          </cell>
          <cell r="G224">
            <v>1001417851</v>
          </cell>
          <cell r="H224" t="str">
            <v>Chuyển góp vốn</v>
          </cell>
          <cell r="J224">
            <v>40687</v>
          </cell>
        </row>
        <row r="225">
          <cell r="A225">
            <v>222</v>
          </cell>
          <cell r="B225" t="str">
            <v>Bảo hiểm xã hội TP.Pleiku</v>
          </cell>
          <cell r="C225" t="str">
            <v>5000.202.923.025</v>
          </cell>
          <cell r="D225" t="str">
            <v>Nông nghiệp và PTNT VN-CN. Gia Lai</v>
          </cell>
          <cell r="G225">
            <v>5730894</v>
          </cell>
          <cell r="H225" t="str">
            <v>T/toán tiền BHXH-BHYT-BHTN T05/2011</v>
          </cell>
          <cell r="J225">
            <v>40688</v>
          </cell>
        </row>
        <row r="226">
          <cell r="A226">
            <v>223</v>
          </cell>
          <cell r="B226" t="str">
            <v>Công Ty Cổ Phần Đại Thông</v>
          </cell>
          <cell r="C226" t="str">
            <v>029.100.068.6879</v>
          </cell>
          <cell r="D226" t="str">
            <v>Ngoại thương Gia Lai</v>
          </cell>
          <cell r="E226" t="str">
            <v>88 Lý Nam Đế,TP Pleiku,Tỉnh Gialai</v>
          </cell>
          <cell r="G226">
            <v>495388911</v>
          </cell>
          <cell r="H226" t="str">
            <v>Thanh toán  tiền cày khai hoang, khoan hố,cày chăm sóc đợt 1</v>
          </cell>
          <cell r="J226">
            <v>40690</v>
          </cell>
        </row>
        <row r="227">
          <cell r="A227">
            <v>224</v>
          </cell>
          <cell r="B227" t="str">
            <v>Trần Lê Đệ</v>
          </cell>
          <cell r="C227" t="str">
            <v>029.100.025.3041</v>
          </cell>
          <cell r="D227" t="str">
            <v>Ngoại thương Gia Lai</v>
          </cell>
          <cell r="E227" t="str">
            <v>36 Trần Phú Pleiku Gia Lai</v>
          </cell>
          <cell r="G227">
            <v>4390000</v>
          </cell>
          <cell r="H227" t="str">
            <v>TT tiền mua VPP tại Trung tâm VPP -VH phẩm máy văn phòng Trần Phú</v>
          </cell>
          <cell r="J227">
            <v>40696</v>
          </cell>
        </row>
        <row r="228">
          <cell r="A228">
            <v>225</v>
          </cell>
          <cell r="B228" t="str">
            <v>Theo danh sách đính kèm</v>
          </cell>
          <cell r="D228" t="str">
            <v>Đầu tư và Phát Triển Gia Lai</v>
          </cell>
          <cell r="E228" t="str">
            <v>15 Trường Chinh,Phù đổng, TP Pleiku,GiaLai</v>
          </cell>
          <cell r="G228">
            <v>401521417</v>
          </cell>
          <cell r="H228" t="str">
            <v>Chuyển Thanh toán lương &amp; Thù lao cho CBCNV tháng 05/2011</v>
          </cell>
          <cell r="J228">
            <v>40696</v>
          </cell>
        </row>
        <row r="229">
          <cell r="A229">
            <v>226</v>
          </cell>
          <cell r="B229" t="str">
            <v>Theo danh sách đính kèm</v>
          </cell>
          <cell r="D229" t="str">
            <v>Ngoại thương Gia Lai</v>
          </cell>
          <cell r="E229" t="str">
            <v>15 Trường Chinh,Phù đổng, TP Pleiku,GiaLai</v>
          </cell>
          <cell r="G229">
            <v>21000000</v>
          </cell>
          <cell r="H229" t="str">
            <v>Chuyển Thanh toán lương tháng 05/2011 cho lao động vườn thực nghiệm</v>
          </cell>
          <cell r="J229">
            <v>40696</v>
          </cell>
        </row>
        <row r="230">
          <cell r="A230">
            <v>227</v>
          </cell>
          <cell r="B230" t="str">
            <v>Nguyễn Hữu Triển</v>
          </cell>
          <cell r="C230" t="str">
            <v>502020.501.5550</v>
          </cell>
          <cell r="D230" t="str">
            <v>Nông nghiệp và PTNT-CN Trà Bá.Tỉnh Gia Lai</v>
          </cell>
          <cell r="E230" t="str">
            <v>Thôn 8 xã An Phú ,Pleiku,Gialai</v>
          </cell>
          <cell r="G230">
            <v>88472500</v>
          </cell>
          <cell r="H230" t="str">
            <v>Thanh toán tiền khoan hố trồng cao su (HĐ 0014598)</v>
          </cell>
          <cell r="J230">
            <v>40697</v>
          </cell>
        </row>
        <row r="231">
          <cell r="A231">
            <v>228</v>
          </cell>
          <cell r="B231" t="str">
            <v>Võ Thị Định</v>
          </cell>
          <cell r="C231" t="str">
            <v>620.100.000.45976</v>
          </cell>
          <cell r="D231" t="str">
            <v>Đầu tư và Phát Triển Gia Lai</v>
          </cell>
          <cell r="E231" t="str">
            <v>42 Lê Duẩn,Pleiku,Gia Lai</v>
          </cell>
          <cell r="G231">
            <v>40690993</v>
          </cell>
          <cell r="H231" t="str">
            <v>Thanh toán tiền mua xăng dầu tháng 05/2011 (HĐ 0079596+0079597)</v>
          </cell>
          <cell r="J231">
            <v>40697</v>
          </cell>
        </row>
        <row r="232">
          <cell r="A232">
            <v>229</v>
          </cell>
          <cell r="B232" t="str">
            <v>Công Ty Cổ Phần Đại Thông</v>
          </cell>
          <cell r="C232" t="str">
            <v>029.100.068.6879</v>
          </cell>
          <cell r="D232" t="str">
            <v>Ngoại thương Gia Lai</v>
          </cell>
          <cell r="E232" t="str">
            <v>88 Lý Nam Đế,TP Pleiku,Tỉnh Gialai</v>
          </cell>
          <cell r="G232">
            <v>50000000</v>
          </cell>
          <cell r="H232" t="str">
            <v xml:space="preserve">Ứng  tiền cày khai hoang, khoan hố,cày chăm sóc </v>
          </cell>
          <cell r="J232">
            <v>40700</v>
          </cell>
        </row>
        <row r="233">
          <cell r="A233">
            <v>230</v>
          </cell>
          <cell r="B233" t="str">
            <v>Công Ty Cổ Phần Trồng Rừng Công Nghiệp GiaLai</v>
          </cell>
          <cell r="C233" t="str">
            <v>029.100.231.9626</v>
          </cell>
          <cell r="D233" t="str">
            <v>Ngoại thương Gia Lai</v>
          </cell>
          <cell r="E233" t="str">
            <v>15 Trường Chinh,Phù đổng, TP Pleiku,GiaLai</v>
          </cell>
          <cell r="G233">
            <v>456459000</v>
          </cell>
          <cell r="H233" t="str">
            <v>Chuyển góp vốn</v>
          </cell>
          <cell r="J233">
            <v>40701</v>
          </cell>
        </row>
        <row r="234">
          <cell r="A234">
            <v>231</v>
          </cell>
          <cell r="B234" t="str">
            <v>Công Ty Cổ Phần Trồng Rừng Công Nghiệp GiaLai</v>
          </cell>
          <cell r="C234" t="str">
            <v>029.100.231.9626</v>
          </cell>
          <cell r="D234" t="str">
            <v>Ngoại thương Gia Lai</v>
          </cell>
          <cell r="E234" t="str">
            <v>15 Trường Chinh,Phù đổng, TP Pleiku,GiaLai</v>
          </cell>
          <cell r="G234">
            <v>174938493</v>
          </cell>
          <cell r="H234" t="str">
            <v>Chuyển góp vốn</v>
          </cell>
          <cell r="J234">
            <v>40702</v>
          </cell>
        </row>
        <row r="235">
          <cell r="A235">
            <v>232</v>
          </cell>
          <cell r="B235" t="str">
            <v>Công Ty Cổ Phần Trồng Rừng Công Nghiệp GiaLai</v>
          </cell>
          <cell r="C235" t="str">
            <v>029.100.231.9626</v>
          </cell>
          <cell r="D235" t="str">
            <v>Ngoại thương Gia Lai</v>
          </cell>
          <cell r="E235" t="str">
            <v>15 Trường Chinh,Phù đổng, TP Pleiku,GiaLai</v>
          </cell>
          <cell r="G235">
            <v>386496000</v>
          </cell>
          <cell r="H235" t="str">
            <v>Chuyển góp vốn</v>
          </cell>
          <cell r="J235">
            <v>40702</v>
          </cell>
        </row>
        <row r="236">
          <cell r="A236">
            <v>233</v>
          </cell>
          <cell r="B236" t="str">
            <v>Công Ty Cổ Phần Trồng Rừng Công Nghiệp GiaLai</v>
          </cell>
          <cell r="C236" t="str">
            <v>620.10.00.0191037</v>
          </cell>
          <cell r="D236" t="str">
            <v>Đầu tư và Phát Triển Gia Lai</v>
          </cell>
          <cell r="E236" t="str">
            <v>15 trường Chinh,Phù đổng, TP Pleiku,GiaLai</v>
          </cell>
          <cell r="G236">
            <v>1212062618</v>
          </cell>
          <cell r="H236" t="str">
            <v>Chuyển góp vốn</v>
          </cell>
          <cell r="J236">
            <v>40702</v>
          </cell>
        </row>
        <row r="237">
          <cell r="A237">
            <v>234</v>
          </cell>
          <cell r="B237" t="str">
            <v>DNTN Vĩ Nguyên Kontum</v>
          </cell>
          <cell r="C237" t="str">
            <v>510.020.100.7105</v>
          </cell>
          <cell r="D237" t="str">
            <v>Nông nghiệp và phát triển nông thôn CN Kon tum</v>
          </cell>
          <cell r="E237" t="str">
            <v>54/2 Trần Văn Hai,P Trường Chinh, TP Kontum, Tỉnh KonTum</v>
          </cell>
          <cell r="G237">
            <v>48217075</v>
          </cell>
          <cell r="H237" t="str">
            <v>Thanh toán  tiền cày khai hoang ,làm đất 2011 tại NT Blứ (HĐ 0002951) Đợt 2</v>
          </cell>
          <cell r="J237">
            <v>40702</v>
          </cell>
        </row>
        <row r="238">
          <cell r="A238">
            <v>235</v>
          </cell>
          <cell r="B238" t="str">
            <v>Công ty TNHH Toyota Buôn Ma Thuột</v>
          </cell>
          <cell r="C238" t="str">
            <v>023.100.020.0023</v>
          </cell>
          <cell r="D238" t="str">
            <v>Ngoại thương Đắk Lắk</v>
          </cell>
          <cell r="E238" t="str">
            <v>29 trường chinh TP BMT</v>
          </cell>
          <cell r="G238">
            <v>1012000000</v>
          </cell>
          <cell r="H238" t="str">
            <v xml:space="preserve">Ứng trước tiền mua xe theo HĐ 318-2011/HĐMB </v>
          </cell>
          <cell r="J238">
            <v>40703</v>
          </cell>
        </row>
        <row r="239">
          <cell r="A239">
            <v>236</v>
          </cell>
          <cell r="B239" t="str">
            <v>Công Ty Cổ Phần Đại Thông</v>
          </cell>
          <cell r="C239" t="str">
            <v>029.100.068.6879</v>
          </cell>
          <cell r="D239" t="str">
            <v>Ngoại thương Gia Lai</v>
          </cell>
          <cell r="E239" t="str">
            <v>88 Lý Nam Đế,TP Pleiku,Tỉnh Gialai</v>
          </cell>
          <cell r="G239">
            <v>374645932</v>
          </cell>
          <cell r="H239" t="str">
            <v xml:space="preserve">Ứng  tiền cày khai hoang, khoan hố,cày chăm sóc </v>
          </cell>
          <cell r="J239">
            <v>40704</v>
          </cell>
        </row>
        <row r="240">
          <cell r="A240">
            <v>237</v>
          </cell>
          <cell r="B240" t="str">
            <v>Công ty TNHH một thành Viên Vĩnh Tiên</v>
          </cell>
          <cell r="C240" t="str">
            <v>620.100.004.24140</v>
          </cell>
          <cell r="D240" t="str">
            <v>Đầu tư và Phát Triển Gia Lai</v>
          </cell>
          <cell r="E240" t="str">
            <v>790 Lê Duẩn Pleiku Gia Lai</v>
          </cell>
          <cell r="G240">
            <v>59850000</v>
          </cell>
          <cell r="H240" t="str">
            <v>Thanh toán tiền mua Phụ kiện máy cày theo HĐ 0006452)</v>
          </cell>
          <cell r="J240">
            <v>40710</v>
          </cell>
        </row>
        <row r="241">
          <cell r="A241">
            <v>238</v>
          </cell>
          <cell r="B241" t="str">
            <v>Doanh Nghiệp tư nhân Huy Long</v>
          </cell>
          <cell r="C241" t="str">
            <v>623.810.000.26950</v>
          </cell>
          <cell r="D241" t="str">
            <v>Đầu tư và Phát Triển Bắc Gia Lai</v>
          </cell>
          <cell r="G241">
            <v>315000000</v>
          </cell>
          <cell r="H241" t="str">
            <v>Thanh toán hộ tiền gốc vay của DNTN Huy Long</v>
          </cell>
        </row>
        <row r="242">
          <cell r="A242">
            <v>239</v>
          </cell>
          <cell r="B242" t="str">
            <v>Công Ty Cổ Phần Đại Thông</v>
          </cell>
          <cell r="C242" t="str">
            <v>029.100.068.6879</v>
          </cell>
          <cell r="D242" t="str">
            <v>Ngoại thương Gia Lai</v>
          </cell>
          <cell r="E242" t="str">
            <v>88 Lý Nam Đế,TP Pleiku,Tỉnh Gialai</v>
          </cell>
          <cell r="G242">
            <v>584020410</v>
          </cell>
          <cell r="H242" t="str">
            <v xml:space="preserve">Ứng  tiền cày khai hoang, khoan hố,cày chăm sóc </v>
          </cell>
          <cell r="J242">
            <v>40711</v>
          </cell>
        </row>
        <row r="243">
          <cell r="A243">
            <v>240</v>
          </cell>
          <cell r="B243" t="str">
            <v>Công Ty Cổ Phần Gỗ Hoàng Anh Gia Lai</v>
          </cell>
          <cell r="C243" t="str">
            <v>029.100.222.3339</v>
          </cell>
          <cell r="D243" t="str">
            <v>Ngoại thương Gia Lai</v>
          </cell>
          <cell r="E243" t="str">
            <v>15 trường Chinh,Phù đổng, TP Pleiku,GiaLai</v>
          </cell>
          <cell r="G243">
            <v>17270624</v>
          </cell>
          <cell r="H243" t="str">
            <v>Thanh toán tiền kính 5 ly lắp VP &amp; Thi công</v>
          </cell>
          <cell r="J243">
            <v>40711</v>
          </cell>
        </row>
        <row r="244">
          <cell r="A244">
            <v>241</v>
          </cell>
          <cell r="B244" t="str">
            <v>Công ty CP bảo hiểm toàn cầu- Chi nhánh Gialai</v>
          </cell>
          <cell r="C244" t="str">
            <v>0741.000.388.009</v>
          </cell>
          <cell r="D244" t="str">
            <v>An Bình, Chi nhánh Gialai</v>
          </cell>
          <cell r="E244" t="str">
            <v>39 Lê Hồng Phong,Pleiku,Gia Lai</v>
          </cell>
          <cell r="G244">
            <v>18763000</v>
          </cell>
          <cell r="H244" t="str">
            <v>Thanh toán tiền mua BH xe con 81A 00660</v>
          </cell>
          <cell r="J244">
            <v>40711</v>
          </cell>
        </row>
        <row r="245">
          <cell r="A245">
            <v>242</v>
          </cell>
        </row>
        <row r="246">
          <cell r="A246">
            <v>243</v>
          </cell>
        </row>
        <row r="247">
          <cell r="A247">
            <v>244</v>
          </cell>
        </row>
        <row r="248">
          <cell r="A248">
            <v>245</v>
          </cell>
        </row>
        <row r="249">
          <cell r="A249">
            <v>246</v>
          </cell>
        </row>
        <row r="250">
          <cell r="A250">
            <v>247</v>
          </cell>
        </row>
        <row r="251">
          <cell r="A251">
            <v>248</v>
          </cell>
        </row>
        <row r="252">
          <cell r="A252">
            <v>249</v>
          </cell>
        </row>
        <row r="253">
          <cell r="A253">
            <v>250</v>
          </cell>
        </row>
        <row r="254">
          <cell r="A254">
            <v>251</v>
          </cell>
        </row>
        <row r="255">
          <cell r="A255">
            <v>252</v>
          </cell>
        </row>
        <row r="256">
          <cell r="A256">
            <v>253</v>
          </cell>
        </row>
        <row r="257">
          <cell r="A257">
            <v>254</v>
          </cell>
        </row>
        <row r="258">
          <cell r="A258">
            <v>255</v>
          </cell>
        </row>
        <row r="259">
          <cell r="A259">
            <v>256</v>
          </cell>
        </row>
        <row r="260">
          <cell r="A260">
            <v>257</v>
          </cell>
        </row>
        <row r="261">
          <cell r="A261">
            <v>258</v>
          </cell>
        </row>
        <row r="262">
          <cell r="A262">
            <v>259</v>
          </cell>
        </row>
        <row r="263">
          <cell r="A263">
            <v>260</v>
          </cell>
        </row>
        <row r="264">
          <cell r="A264">
            <v>261</v>
          </cell>
        </row>
        <row r="265">
          <cell r="A265">
            <v>262</v>
          </cell>
        </row>
        <row r="266">
          <cell r="A266">
            <v>263</v>
          </cell>
        </row>
        <row r="267">
          <cell r="A267">
            <v>264</v>
          </cell>
        </row>
        <row r="268">
          <cell r="A268">
            <v>265</v>
          </cell>
        </row>
        <row r="269">
          <cell r="A269">
            <v>266</v>
          </cell>
        </row>
        <row r="270">
          <cell r="A270">
            <v>267</v>
          </cell>
        </row>
        <row r="271">
          <cell r="A271">
            <v>268</v>
          </cell>
        </row>
        <row r="272">
          <cell r="A272">
            <v>269</v>
          </cell>
        </row>
        <row r="273">
          <cell r="A273">
            <v>270</v>
          </cell>
        </row>
        <row r="274">
          <cell r="A274">
            <v>271</v>
          </cell>
        </row>
        <row r="275">
          <cell r="A275">
            <v>272</v>
          </cell>
        </row>
        <row r="276">
          <cell r="A276">
            <v>273</v>
          </cell>
        </row>
        <row r="277">
          <cell r="A277">
            <v>274</v>
          </cell>
        </row>
        <row r="278">
          <cell r="A278">
            <v>275</v>
          </cell>
        </row>
        <row r="279">
          <cell r="A279">
            <v>276</v>
          </cell>
        </row>
        <row r="280">
          <cell r="A280">
            <v>277</v>
          </cell>
        </row>
        <row r="281">
          <cell r="A281">
            <v>278</v>
          </cell>
        </row>
        <row r="282">
          <cell r="A282">
            <v>279</v>
          </cell>
        </row>
        <row r="283">
          <cell r="A283">
            <v>280</v>
          </cell>
        </row>
        <row r="284">
          <cell r="A284">
            <v>281</v>
          </cell>
        </row>
        <row r="285">
          <cell r="A285">
            <v>282</v>
          </cell>
        </row>
        <row r="286">
          <cell r="A286">
            <v>283</v>
          </cell>
        </row>
        <row r="287">
          <cell r="A287">
            <v>284</v>
          </cell>
        </row>
        <row r="288">
          <cell r="A288">
            <v>285</v>
          </cell>
        </row>
        <row r="289">
          <cell r="A289">
            <v>286</v>
          </cell>
        </row>
        <row r="290">
          <cell r="A290">
            <v>287</v>
          </cell>
        </row>
        <row r="291">
          <cell r="A291">
            <v>288</v>
          </cell>
        </row>
        <row r="292">
          <cell r="A292">
            <v>289</v>
          </cell>
        </row>
        <row r="293">
          <cell r="A293">
            <v>290</v>
          </cell>
        </row>
        <row r="294">
          <cell r="A294">
            <v>291</v>
          </cell>
        </row>
        <row r="295">
          <cell r="A295">
            <v>292</v>
          </cell>
        </row>
        <row r="296">
          <cell r="A296">
            <v>293</v>
          </cell>
        </row>
        <row r="297">
          <cell r="A297">
            <v>294</v>
          </cell>
        </row>
        <row r="298">
          <cell r="A298">
            <v>295</v>
          </cell>
        </row>
        <row r="299">
          <cell r="A299">
            <v>296</v>
          </cell>
        </row>
        <row r="300">
          <cell r="A300">
            <v>297</v>
          </cell>
        </row>
        <row r="301">
          <cell r="A301">
            <v>298</v>
          </cell>
        </row>
        <row r="302">
          <cell r="A302">
            <v>299</v>
          </cell>
        </row>
        <row r="303">
          <cell r="A303">
            <v>300</v>
          </cell>
        </row>
        <row r="304">
          <cell r="A304">
            <v>301</v>
          </cell>
        </row>
        <row r="305">
          <cell r="A305">
            <v>302</v>
          </cell>
        </row>
        <row r="306">
          <cell r="A306">
            <v>303</v>
          </cell>
        </row>
        <row r="307">
          <cell r="A307">
            <v>304</v>
          </cell>
        </row>
        <row r="308">
          <cell r="A308">
            <v>305</v>
          </cell>
        </row>
        <row r="309">
          <cell r="A309">
            <v>306</v>
          </cell>
        </row>
        <row r="310">
          <cell r="A310">
            <v>307</v>
          </cell>
        </row>
        <row r="311">
          <cell r="A311">
            <v>308</v>
          </cell>
        </row>
        <row r="312">
          <cell r="A312">
            <v>309</v>
          </cell>
        </row>
        <row r="313">
          <cell r="A313">
            <v>310</v>
          </cell>
        </row>
        <row r="314">
          <cell r="A314">
            <v>311</v>
          </cell>
        </row>
        <row r="315">
          <cell r="A315">
            <v>312</v>
          </cell>
        </row>
        <row r="316">
          <cell r="A316">
            <v>313</v>
          </cell>
        </row>
        <row r="317">
          <cell r="A317">
            <v>314</v>
          </cell>
        </row>
        <row r="318">
          <cell r="A318">
            <v>315</v>
          </cell>
        </row>
        <row r="319">
          <cell r="A319">
            <v>316</v>
          </cell>
        </row>
        <row r="320">
          <cell r="A320">
            <v>317</v>
          </cell>
        </row>
        <row r="321">
          <cell r="A321">
            <v>318</v>
          </cell>
        </row>
        <row r="322">
          <cell r="A322">
            <v>319</v>
          </cell>
        </row>
        <row r="323">
          <cell r="A323">
            <v>320</v>
          </cell>
        </row>
        <row r="324">
          <cell r="A324">
            <v>321</v>
          </cell>
        </row>
        <row r="325">
          <cell r="A325">
            <v>322</v>
          </cell>
        </row>
        <row r="326">
          <cell r="A326">
            <v>323</v>
          </cell>
        </row>
        <row r="327">
          <cell r="A327">
            <v>324</v>
          </cell>
        </row>
        <row r="328">
          <cell r="A328">
            <v>325</v>
          </cell>
        </row>
        <row r="329">
          <cell r="A329">
            <v>326</v>
          </cell>
        </row>
        <row r="330">
          <cell r="A330">
            <v>327</v>
          </cell>
        </row>
        <row r="331">
          <cell r="A331">
            <v>328</v>
          </cell>
        </row>
        <row r="332">
          <cell r="A332">
            <v>329</v>
          </cell>
        </row>
        <row r="333">
          <cell r="A333">
            <v>330</v>
          </cell>
        </row>
        <row r="334">
          <cell r="A334">
            <v>331</v>
          </cell>
        </row>
        <row r="335">
          <cell r="A335">
            <v>332</v>
          </cell>
        </row>
        <row r="336">
          <cell r="A336">
            <v>333</v>
          </cell>
        </row>
        <row r="337">
          <cell r="A337">
            <v>334</v>
          </cell>
        </row>
        <row r="338">
          <cell r="A338">
            <v>335</v>
          </cell>
        </row>
        <row r="339">
          <cell r="A339">
            <v>336</v>
          </cell>
        </row>
        <row r="340">
          <cell r="A340">
            <v>337</v>
          </cell>
        </row>
        <row r="341">
          <cell r="A341">
            <v>338</v>
          </cell>
        </row>
        <row r="342">
          <cell r="A342">
            <v>339</v>
          </cell>
          <cell r="B342" t="str">
            <v xml:space="preserve">Trung tâm thông tin di động KV III </v>
          </cell>
          <cell r="C342" t="str">
            <v>620.100000.01303</v>
          </cell>
          <cell r="D342" t="str">
            <v>Đầu Tư &amp; PT GiaLai</v>
          </cell>
          <cell r="E342" t="str">
            <v>Đầu Tư &amp; PT GiaLai</v>
          </cell>
          <cell r="F342">
            <v>0</v>
          </cell>
          <cell r="G342">
            <v>6600000</v>
          </cell>
          <cell r="H342" t="str">
            <v>TT tiền ĐTDĐ T06/2009</v>
          </cell>
        </row>
        <row r="343">
          <cell r="A343">
            <v>340</v>
          </cell>
          <cell r="B343" t="str">
            <v>Công Ty Cổ Phần Hoàng Anh ĐắkLắk</v>
          </cell>
          <cell r="C343" t="str">
            <v xml:space="preserve"> 6311.00000.72600</v>
          </cell>
          <cell r="D343" t="str">
            <v xml:space="preserve">Ngân hàng Đầu tư và phát triển Đăklăk </v>
          </cell>
          <cell r="E343" t="str">
            <v>40 hùng vương TP BMT Đắk Lắk</v>
          </cell>
        </row>
        <row r="344">
          <cell r="A344">
            <v>341</v>
          </cell>
          <cell r="B344" t="str">
            <v>Công Ty Cổ Phần Hoàng Anh ĐắkLắk</v>
          </cell>
          <cell r="C344" t="str">
            <v xml:space="preserve"> 0231.000.498.577</v>
          </cell>
          <cell r="D344" t="str">
            <v xml:space="preserve">Ngân hàng Ngoại thương Đăklăk </v>
          </cell>
          <cell r="E344" t="str">
            <v>40 hùng vương TP BMT Đắk Lắk</v>
          </cell>
        </row>
        <row r="345">
          <cell r="A345">
            <v>342</v>
          </cell>
          <cell r="B345" t="str">
            <v>Công ty CP Hoàng Anh Gia Lai</v>
          </cell>
          <cell r="C345" t="str">
            <v>029.100.000.0430</v>
          </cell>
          <cell r="D345" t="str">
            <v>Ngoại thương Gia Lai</v>
          </cell>
          <cell r="H345" t="str">
            <v xml:space="preserve">Chuyển tiền về Công ty  </v>
          </cell>
        </row>
        <row r="346">
          <cell r="A346">
            <v>343</v>
          </cell>
          <cell r="B346" t="str">
            <v xml:space="preserve">Trung tâm thông tin di động KV III </v>
          </cell>
          <cell r="C346" t="str">
            <v>620.100000.01303</v>
          </cell>
          <cell r="D346" t="str">
            <v>Đầu Tư &amp; PT GiaLai</v>
          </cell>
          <cell r="E346" t="str">
            <v>Đầu Tư &amp; PT GiaLai</v>
          </cell>
          <cell r="F346">
            <v>0</v>
          </cell>
          <cell r="H346" t="str">
            <v>TT tiền ĐTDĐ T06/2010</v>
          </cell>
        </row>
        <row r="347">
          <cell r="A347">
            <v>344</v>
          </cell>
          <cell r="B347" t="str">
            <v>Công Ty Cổ Phần Gỗ Hoàng Anh Gia Lai</v>
          </cell>
          <cell r="C347" t="str">
            <v>620.100.003.50236</v>
          </cell>
          <cell r="D347" t="str">
            <v>Đầu tư và Phát Triển Gia Lai</v>
          </cell>
          <cell r="E347" t="str">
            <v>15 trường Chinh,Phù đổng, TP Pleiku,GiaLai</v>
          </cell>
          <cell r="H347" t="str">
            <v>Chuyển góp vốn</v>
          </cell>
        </row>
        <row r="348">
          <cell r="A348">
            <v>345</v>
          </cell>
          <cell r="B348" t="str">
            <v>Chi Nhánh Vận tải Công ty CP Hoàng Anh Gia Lai</v>
          </cell>
          <cell r="C348">
            <v>62010000348639</v>
          </cell>
          <cell r="D348" t="str">
            <v>Đầu tư và Phát Triển Gia Lai</v>
          </cell>
          <cell r="E348" t="str">
            <v>15 trường Chinh,Phù đổng, TP Pleiku,GiaLai</v>
          </cell>
        </row>
        <row r="349">
          <cell r="A349">
            <v>346</v>
          </cell>
          <cell r="B349" t="str">
            <v>Công Ty Cổ Phần Đại Thông</v>
          </cell>
          <cell r="C349" t="str">
            <v>029.100.231.7871</v>
          </cell>
          <cell r="D349" t="str">
            <v>Ngoại thương Gia Lai</v>
          </cell>
          <cell r="E349" t="str">
            <v>Lý Nam Đế,TP Pleiku,Tỉnh Gialai</v>
          </cell>
          <cell r="H349" t="str">
            <v>Ứng trước tiền cày khai hoang</v>
          </cell>
        </row>
        <row r="350">
          <cell r="A350">
            <v>347</v>
          </cell>
          <cell r="B350" t="str">
            <v>Chi Nhánh Cơ khí công ty CP Hoàng Anh Gia Lai</v>
          </cell>
          <cell r="C350" t="str">
            <v>029.100.232.5901</v>
          </cell>
          <cell r="D350" t="str">
            <v>Ngoại thương Gia Lai</v>
          </cell>
          <cell r="E350" t="str">
            <v>15 trường Chinh,Phù đổng, TP Pleiku,GiaLai</v>
          </cell>
        </row>
        <row r="351">
          <cell r="A351">
            <v>348</v>
          </cell>
          <cell r="B351" t="str">
            <v>Chi Nhánh Cơ khí công ty CP Hoàng Anh Gia Lai</v>
          </cell>
          <cell r="C351" t="str">
            <v>620.100.003.71389</v>
          </cell>
          <cell r="D351" t="str">
            <v>Đầu tư và Phát Triển Gia Lai</v>
          </cell>
          <cell r="E351" t="str">
            <v>15 trường Chinh,Phù đổng, TP Pleiku,GiaLai</v>
          </cell>
        </row>
        <row r="352">
          <cell r="A352">
            <v>349</v>
          </cell>
          <cell r="B352" t="str">
            <v>Chi Nhánh Cơ khí công ty CP Hoàng Anh Gia Lai</v>
          </cell>
          <cell r="C352" t="str">
            <v>04000.726.4889</v>
          </cell>
          <cell r="D352" t="str">
            <v>Sacombank Chi nhánh Gia Lai</v>
          </cell>
          <cell r="E352" t="str">
            <v>15 trường Chinh,Phù đổng, TP Pleiku,GiaLai</v>
          </cell>
        </row>
        <row r="353">
          <cell r="A353">
            <v>350</v>
          </cell>
          <cell r="B353" t="str">
            <v>CN Nguyên Vật liệu Hoàng Anh Gia Lai</v>
          </cell>
          <cell r="C353" t="str">
            <v>029.100.022.2443</v>
          </cell>
          <cell r="D353" t="str">
            <v>Ngoại thương Gia Lai</v>
          </cell>
          <cell r="E353" t="str">
            <v>15 trường Chinh,Phù đổng, TP Pleiku,GiaLai</v>
          </cell>
        </row>
        <row r="354">
          <cell r="A354">
            <v>351</v>
          </cell>
        </row>
        <row r="355">
          <cell r="A355">
            <v>352</v>
          </cell>
        </row>
        <row r="356">
          <cell r="A356">
            <v>353</v>
          </cell>
        </row>
        <row r="357">
          <cell r="A357">
            <v>354</v>
          </cell>
        </row>
        <row r="358">
          <cell r="A358">
            <v>355</v>
          </cell>
        </row>
        <row r="359">
          <cell r="A359">
            <v>356</v>
          </cell>
        </row>
        <row r="360">
          <cell r="A360">
            <v>357</v>
          </cell>
        </row>
        <row r="361">
          <cell r="A361">
            <v>358</v>
          </cell>
        </row>
        <row r="362">
          <cell r="A362">
            <v>359</v>
          </cell>
        </row>
        <row r="363">
          <cell r="A363">
            <v>360</v>
          </cell>
        </row>
        <row r="364">
          <cell r="A364">
            <v>361</v>
          </cell>
        </row>
        <row r="365">
          <cell r="A365">
            <v>362</v>
          </cell>
        </row>
        <row r="366">
          <cell r="A366">
            <v>363</v>
          </cell>
        </row>
        <row r="367">
          <cell r="G367">
            <v>301721842580</v>
          </cell>
        </row>
        <row r="368">
          <cell r="B368">
            <v>28</v>
          </cell>
        </row>
        <row r="369">
          <cell r="G369">
            <v>35954242431</v>
          </cell>
        </row>
        <row r="370">
          <cell r="G370">
            <v>35954242431</v>
          </cell>
          <cell r="H370" t="str">
            <v>Hoà Phát</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âu in"/>
      <sheetName val="Thông tin"/>
      <sheetName val="Sheet3"/>
      <sheetName val="Sheet1"/>
      <sheetName val="Doiso"/>
    </sheetNames>
    <definedNames>
      <definedName name="vnd"/>
    </defined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4"/>
  <sheetViews>
    <sheetView topLeftCell="A17" workbookViewId="0">
      <selection activeCell="F21" sqref="F21:G21"/>
    </sheetView>
  </sheetViews>
  <sheetFormatPr defaultColWidth="9.140625" defaultRowHeight="18.75"/>
  <cols>
    <col min="1" max="1" width="10.7109375" style="1" customWidth="1"/>
    <col min="2" max="2" width="11.28515625" style="1" customWidth="1"/>
    <col min="3" max="3" width="13.85546875" style="1" customWidth="1"/>
    <col min="4" max="4" width="18" style="1" customWidth="1"/>
    <col min="5" max="5" width="14.42578125" style="1" customWidth="1"/>
    <col min="6" max="6" width="10" style="1" customWidth="1"/>
    <col min="7" max="7" width="14.28515625" style="1" customWidth="1"/>
    <col min="8" max="8" width="10.140625" style="1" customWidth="1"/>
    <col min="9" max="9" width="14.28515625" style="1" customWidth="1"/>
    <col min="10" max="10" width="7.140625" style="1" customWidth="1"/>
    <col min="11" max="11" width="9.140625" style="1" customWidth="1"/>
    <col min="12" max="16384" width="9.140625" style="1"/>
  </cols>
  <sheetData>
    <row r="1" spans="1:17" s="2" customFormat="1">
      <c r="E1" s="338" t="s">
        <v>0</v>
      </c>
      <c r="F1" s="338"/>
      <c r="G1" s="338"/>
      <c r="H1" s="338"/>
      <c r="I1" s="338"/>
      <c r="J1" s="338"/>
      <c r="K1" s="338"/>
    </row>
    <row r="2" spans="1:17" s="2" customFormat="1">
      <c r="E2" s="339" t="s">
        <v>1</v>
      </c>
      <c r="F2" s="339"/>
      <c r="G2" s="339"/>
      <c r="H2" s="339">
        <v>64</v>
      </c>
      <c r="I2" s="339"/>
      <c r="J2" s="339"/>
      <c r="K2" s="339"/>
    </row>
    <row r="3" spans="1:17" s="2" customFormat="1"/>
    <row r="4" spans="1:17" s="2" customFormat="1" ht="19.5">
      <c r="A4" s="5" t="s">
        <v>56</v>
      </c>
      <c r="B4" s="271">
        <f>IF(ISNA(VLOOKUP($N$7,phuluc,1,0))=TRUE,"",VLOOKUP($N$7,phuluc,1,0))</f>
        <v>120</v>
      </c>
      <c r="C4" s="350" t="s">
        <v>736</v>
      </c>
      <c r="D4" s="350"/>
      <c r="E4" s="349" t="s">
        <v>802</v>
      </c>
      <c r="F4" s="349"/>
      <c r="G4" s="349"/>
      <c r="H4" s="349"/>
      <c r="I4" s="349"/>
      <c r="J4" s="349"/>
      <c r="K4" s="349"/>
    </row>
    <row r="5" spans="1:17" s="10" customFormat="1" ht="24.95" customHeight="1"/>
    <row r="6" spans="1:17" s="10" customFormat="1" ht="30" customHeight="1">
      <c r="A6" s="352" t="s">
        <v>2</v>
      </c>
      <c r="B6" s="352"/>
      <c r="C6" s="352"/>
      <c r="D6" s="352"/>
      <c r="E6" s="352"/>
      <c r="F6" s="352"/>
      <c r="G6" s="352"/>
      <c r="H6" s="352"/>
      <c r="I6" s="352"/>
      <c r="J6" s="352"/>
      <c r="K6" s="352"/>
      <c r="L6" s="11"/>
    </row>
    <row r="7" spans="1:17" s="10" customFormat="1" ht="30" customHeight="1">
      <c r="A7" s="12"/>
      <c r="B7" s="12"/>
      <c r="C7" s="12"/>
      <c r="D7" s="13" t="s">
        <v>3</v>
      </c>
      <c r="E7" s="14" t="str">
        <f>IF(ISNA(VLOOKUP($N$7,phuluc,2,0))=TRUE,"",VLOOKUP($N$7,phuluc,2,0))</f>
        <v xml:space="preserve">     /HĐLĐ/NN-15</v>
      </c>
      <c r="F7" s="15"/>
      <c r="G7" s="15"/>
      <c r="H7" s="15"/>
      <c r="I7" s="15"/>
      <c r="J7" s="7"/>
      <c r="K7" s="12"/>
      <c r="L7" s="16"/>
      <c r="N7" s="10">
        <v>120</v>
      </c>
    </row>
    <row r="8" spans="1:17" s="10" customFormat="1" ht="30" customHeight="1">
      <c r="A8" s="7"/>
      <c r="B8" s="7"/>
      <c r="C8" s="7"/>
      <c r="D8" s="7"/>
      <c r="E8" s="7"/>
      <c r="F8" s="7"/>
      <c r="G8" s="7"/>
      <c r="H8" s="7"/>
      <c r="I8" s="7"/>
      <c r="J8" s="7"/>
      <c r="K8" s="7"/>
      <c r="O8" s="8"/>
      <c r="P8" s="9"/>
      <c r="Q8" s="9"/>
    </row>
    <row r="9" spans="1:17" s="10" customFormat="1" ht="30" customHeight="1">
      <c r="A9" s="253" t="s">
        <v>4</v>
      </c>
      <c r="B9" s="252"/>
      <c r="C9" s="252"/>
      <c r="D9" s="353" t="str">
        <f>IF(ISNA(VLOOKUP($N$7,phuluc,2,0))=TRUE,"",VLOOKUP($N$7,phuluc,2,0))</f>
        <v xml:space="preserve">     /HĐLĐ/NN-15</v>
      </c>
      <c r="E9" s="353"/>
      <c r="F9" s="254" t="s">
        <v>5</v>
      </c>
      <c r="G9" s="308">
        <f>IF(ISNA(VLOOKUP($N$7,phuluc,3,0))=TRUE,"",VLOOKUP($N$7,phuluc,3,0))</f>
        <v>1</v>
      </c>
      <c r="H9" s="254" t="s">
        <v>6</v>
      </c>
      <c r="I9" s="308">
        <f>IF(ISNA(VLOOKUP($N$7,phuluc,4,0))=TRUE,"",VLOOKUP($N$7,phuluc,4,0))</f>
        <v>11</v>
      </c>
      <c r="J9" s="256" t="s">
        <v>8</v>
      </c>
      <c r="K9" s="255">
        <f>IF(ISNA(VLOOKUP($N$7,phuluc,5,0))=TRUE,"",VLOOKUP($N$7,phuluc,5,0))</f>
        <v>2015</v>
      </c>
      <c r="O9" s="9"/>
      <c r="P9" s="9"/>
      <c r="Q9" s="9"/>
    </row>
    <row r="10" spans="1:17" s="10" customFormat="1" ht="30" customHeight="1">
      <c r="A10" s="257" t="s">
        <v>763</v>
      </c>
      <c r="B10" s="257"/>
      <c r="C10" s="257"/>
      <c r="D10" s="257"/>
      <c r="E10" s="257"/>
      <c r="F10" s="257"/>
      <c r="G10" s="351" t="str">
        <f>IF(ISNA(VLOOKUP($N$7,phuluc,14,0))=TRUE,"",VLOOKUP($N$7,phuluc,14,0))</f>
        <v>ĐẶNG THÀNH LUÂN</v>
      </c>
      <c r="H10" s="351"/>
      <c r="I10" s="351"/>
      <c r="J10" s="351"/>
      <c r="K10" s="351"/>
      <c r="O10" s="6"/>
      <c r="P10" s="7"/>
      <c r="Q10" s="7"/>
    </row>
    <row r="11" spans="1:17" s="10" customFormat="1" ht="30" customHeight="1">
      <c r="A11" s="345" t="s">
        <v>9</v>
      </c>
      <c r="B11" s="345"/>
      <c r="C11" s="309">
        <f>IF(ISNA(VLOOKUP($N$7,phuluc,6,0))=TRUE,"",VLOOKUP($N$7,phuluc,6,0))</f>
        <v>5</v>
      </c>
      <c r="D11" s="259" t="s">
        <v>6</v>
      </c>
      <c r="E11" s="309">
        <f>IF(ISNA(VLOOKUP($N$7,phuluc,7,0))=TRUE,"",VLOOKUP($N$7,phuluc,7,0))</f>
        <v>11</v>
      </c>
      <c r="F11" s="259" t="s">
        <v>10</v>
      </c>
      <c r="G11" s="258">
        <f>IF(ISNA(VLOOKUP($N$7,phuluc,8,0))=TRUE,"",VLOOKUP($N$7,phuluc,8,0))</f>
        <v>2015</v>
      </c>
      <c r="H11" s="257" t="s">
        <v>764</v>
      </c>
      <c r="I11" s="257"/>
      <c r="J11" s="257"/>
      <c r="K11" s="257"/>
    </row>
    <row r="12" spans="1:17" s="10" customFormat="1" ht="30" customHeight="1">
      <c r="A12" s="257" t="s">
        <v>29</v>
      </c>
      <c r="B12" s="257"/>
      <c r="C12" s="257"/>
      <c r="D12" s="257"/>
      <c r="E12" s="257"/>
      <c r="F12" s="257"/>
      <c r="G12" s="257"/>
      <c r="H12" s="257"/>
      <c r="I12" s="257"/>
      <c r="J12" s="257"/>
      <c r="K12" s="257"/>
    </row>
    <row r="13" spans="1:17" s="10" customFormat="1" ht="30" customHeight="1">
      <c r="A13" s="342" t="s">
        <v>11</v>
      </c>
      <c r="B13" s="343"/>
      <c r="C13" s="344" t="str">
        <f>IF(ISNA(VLOOKUP($N$7,phuluc,9,0))=TRUE,"",VLOOKUP($N$7,phuluc,9,0))</f>
        <v>CÔNG TY CỔ PHẦN NÔNG NGHIỆP QUỐC TẾ HOÀNG ANH GIA LAI</v>
      </c>
      <c r="D13" s="344"/>
      <c r="E13" s="344"/>
      <c r="F13" s="344"/>
      <c r="G13" s="344"/>
      <c r="H13" s="344"/>
      <c r="I13" s="344"/>
      <c r="J13" s="260"/>
      <c r="K13" s="260"/>
    </row>
    <row r="14" spans="1:17" s="10" customFormat="1" ht="30" customHeight="1">
      <c r="A14" s="340" t="s">
        <v>13</v>
      </c>
      <c r="B14" s="340"/>
      <c r="C14" s="344" t="str">
        <f>IF(ISNA(VLOOKUP($N$7,phuluc,10,0))=TRUE,"",VLOOKUP($N$7,phuluc,10,0))</f>
        <v>Tầng 11- 15 Trường Chinh - Pleiku - Gia Lai</v>
      </c>
      <c r="D14" s="344"/>
      <c r="E14" s="344"/>
      <c r="F14" s="344"/>
      <c r="G14" s="344"/>
      <c r="H14" s="344"/>
      <c r="I14" s="344"/>
      <c r="J14" s="260"/>
      <c r="K14" s="260"/>
    </row>
    <row r="15" spans="1:17" s="10" customFormat="1" ht="30" customHeight="1">
      <c r="A15" s="340" t="s">
        <v>63</v>
      </c>
      <c r="B15" s="340"/>
      <c r="C15" s="262" t="str">
        <f>IF(ISNA(VLOOKUP($N$7,phuluc,11,0))=TRUE,"",VLOOKUP($N$7,phuluc,11,0))</f>
        <v>TRỊNH XUÂN NHÂN</v>
      </c>
      <c r="D15" s="262"/>
      <c r="E15" s="262"/>
      <c r="F15" s="344" t="s">
        <v>15</v>
      </c>
      <c r="G15" s="344"/>
      <c r="H15" s="344" t="str">
        <f>IF(ISNA(VLOOKUP($N$7,phuluc,12,0))=TRUE,"",VLOOKUP($N$7,phuluc,12,0))</f>
        <v>Phó Giám Đốc</v>
      </c>
      <c r="I15" s="344"/>
      <c r="J15" s="344"/>
      <c r="K15" s="344"/>
    </row>
    <row r="16" spans="1:17" s="10" customFormat="1" ht="30" hidden="1" customHeight="1">
      <c r="A16" s="340" t="s">
        <v>15</v>
      </c>
      <c r="B16" s="340"/>
      <c r="C16" s="262" t="s">
        <v>16</v>
      </c>
      <c r="D16" s="263"/>
      <c r="E16" s="263"/>
      <c r="F16" s="263"/>
      <c r="G16" s="263"/>
      <c r="H16" s="260"/>
      <c r="I16" s="260"/>
      <c r="J16" s="260"/>
      <c r="K16" s="260"/>
    </row>
    <row r="17" spans="1:16" s="10" customFormat="1" ht="30" customHeight="1">
      <c r="A17" s="264" t="s">
        <v>17</v>
      </c>
      <c r="B17" s="265"/>
      <c r="C17" s="266" t="s">
        <v>18</v>
      </c>
      <c r="D17" s="262" t="str">
        <f>IF(ISNA(VLOOKUP($N$7,phuluc,14,0))=TRUE,"",VLOOKUP($N$7,phuluc,14,0))</f>
        <v>ĐẶNG THÀNH LUÂN</v>
      </c>
      <c r="E17" s="262"/>
      <c r="F17" s="262"/>
      <c r="G17" s="262"/>
      <c r="H17" s="262"/>
      <c r="I17" s="262"/>
      <c r="J17" s="262"/>
      <c r="K17" s="262"/>
    </row>
    <row r="18" spans="1:16" s="10" customFormat="1" ht="30" customHeight="1">
      <c r="A18" s="340" t="s">
        <v>20</v>
      </c>
      <c r="B18" s="340"/>
      <c r="C18" s="311">
        <f>IF(ISNA(VLOOKUP($N$7,phuluc,15,0))=TRUE,"",VLOOKUP($N$7,phuluc,15,0))</f>
        <v>32757</v>
      </c>
      <c r="D18" s="257"/>
      <c r="E18" s="257"/>
      <c r="F18" s="257"/>
      <c r="G18" s="257"/>
      <c r="H18" s="257"/>
      <c r="I18" s="257"/>
      <c r="J18" s="257"/>
      <c r="K18" s="257"/>
    </row>
    <row r="19" spans="1:16" s="10" customFormat="1" ht="30" customHeight="1">
      <c r="A19" s="340" t="s">
        <v>31</v>
      </c>
      <c r="B19" s="340"/>
      <c r="C19" s="258">
        <f>IF(ISNA(VLOOKUP($N$7,phuluc,16,0))=TRUE,"",VLOOKUP($N$7,phuluc,16,0))</f>
        <v>230732093</v>
      </c>
      <c r="D19" s="257" t="s">
        <v>21</v>
      </c>
      <c r="E19" s="311">
        <f>IF(ISNA(VLOOKUP($N$7,phuluc,17,0))=TRUE,"",VLOOKUP($N$7,phuluc,17,0))</f>
        <v>38261</v>
      </c>
      <c r="F19" s="341" t="s">
        <v>22</v>
      </c>
      <c r="G19" s="341"/>
      <c r="H19" s="341"/>
      <c r="I19" s="351" t="str">
        <f>IF(ISNA(VLOOKUP($N$7,phuluc,18,0))=TRUE,"",VLOOKUP($N$7,phuluc,18,0))</f>
        <v>Gia Lai</v>
      </c>
      <c r="J19" s="351"/>
      <c r="K19" s="257"/>
    </row>
    <row r="20" spans="1:16" s="10" customFormat="1" ht="30" customHeight="1">
      <c r="A20" s="340" t="s">
        <v>13</v>
      </c>
      <c r="B20" s="340"/>
      <c r="C20" s="351" t="str">
        <f>IF(ISNA(VLOOKUP($N$7,phuluc,19,0))=TRUE,"",VLOOKUP($N$7,phuluc,19,0))</f>
        <v>46A/1 Hoàng Văn Thụ, P Tây Sơn, Pleiku, Gia Lai</v>
      </c>
      <c r="D20" s="351"/>
      <c r="E20" s="351"/>
      <c r="F20" s="351"/>
      <c r="G20" s="351"/>
      <c r="H20" s="351"/>
      <c r="I20" s="351"/>
      <c r="J20" s="351"/>
      <c r="K20" s="351"/>
    </row>
    <row r="21" spans="1:16" s="10" customFormat="1" ht="30" customHeight="1">
      <c r="A21" s="347" t="s">
        <v>694</v>
      </c>
      <c r="B21" s="347"/>
      <c r="C21" s="347"/>
      <c r="D21" s="347"/>
      <c r="E21" s="347"/>
      <c r="F21" s="344" t="str">
        <f>+D9</f>
        <v xml:space="preserve">     /HĐLĐ/NN-15</v>
      </c>
      <c r="G21" s="344"/>
      <c r="H21" s="266" t="s">
        <v>59</v>
      </c>
      <c r="I21" s="266"/>
      <c r="J21" s="266"/>
      <c r="K21" s="266"/>
    </row>
    <row r="22" spans="1:16" s="10" customFormat="1" ht="30" customHeight="1">
      <c r="A22" s="267" t="s">
        <v>23</v>
      </c>
      <c r="B22" s="266" t="s">
        <v>695</v>
      </c>
      <c r="C22" s="266"/>
      <c r="D22" s="266"/>
      <c r="E22" s="266"/>
      <c r="F22" s="266"/>
      <c r="G22" s="344" t="str">
        <f>+F21</f>
        <v xml:space="preserve">     /HĐLĐ/NN-15</v>
      </c>
      <c r="H22" s="344"/>
      <c r="I22" s="266" t="s">
        <v>24</v>
      </c>
      <c r="J22" s="266"/>
      <c r="K22" s="257" t="s">
        <v>57</v>
      </c>
    </row>
    <row r="23" spans="1:16" s="10" customFormat="1" ht="30" customHeight="1">
      <c r="A23" s="340" t="s">
        <v>58</v>
      </c>
      <c r="B23" s="340"/>
      <c r="C23" s="340"/>
      <c r="D23" s="268">
        <f>IF(ISNA(VLOOKUP($N$7,phuluc,20,0))=TRUE,"",VLOOKUP($N$7,phuluc,20,0))</f>
        <v>3000000</v>
      </c>
      <c r="E23" s="266" t="s">
        <v>25</v>
      </c>
      <c r="F23" s="273" t="str">
        <f>IF(ISNA(VLOOKUP($N$7,phuluc,21,0))=TRUE,"",VLOOKUP($N$7,phuluc,21,0))</f>
        <v>Bằng chữ: Ba triệu đồng chẵn</v>
      </c>
      <c r="G23" s="274"/>
      <c r="H23" s="274"/>
      <c r="I23" s="274"/>
      <c r="J23" s="274"/>
      <c r="K23" s="275"/>
      <c r="L23" s="276"/>
      <c r="M23" s="276"/>
      <c r="N23" s="276"/>
      <c r="O23" s="276"/>
      <c r="P23" s="276"/>
    </row>
    <row r="24" spans="1:16" s="10" customFormat="1" ht="30" customHeight="1">
      <c r="A24" s="277" t="str">
        <f>IF(ISNA(VLOOKUP($N$7,phuluc,21,0))=TRUE,"",VLOOKUP($N$7,phuluc,21,0))</f>
        <v>Bằng chữ: Ba triệu đồng chẵn</v>
      </c>
      <c r="B24" s="277"/>
      <c r="C24" s="277"/>
      <c r="D24" s="268"/>
      <c r="E24" s="270"/>
      <c r="F24" s="269"/>
      <c r="G24" s="270"/>
      <c r="H24" s="270"/>
      <c r="I24" s="270"/>
      <c r="J24" s="270"/>
      <c r="K24" s="261"/>
    </row>
    <row r="25" spans="1:16" s="10" customFormat="1" ht="30" customHeight="1">
      <c r="A25" s="267" t="s">
        <v>26</v>
      </c>
      <c r="B25" s="266" t="s">
        <v>27</v>
      </c>
      <c r="C25" s="266"/>
      <c r="D25" s="266"/>
      <c r="E25" s="266"/>
      <c r="F25" s="266"/>
      <c r="G25" s="266"/>
      <c r="H25" s="266"/>
      <c r="I25" s="266"/>
      <c r="J25" s="266"/>
      <c r="K25" s="257"/>
    </row>
    <row r="26" spans="1:16" s="10" customFormat="1" ht="30" customHeight="1">
      <c r="A26" s="266" t="s">
        <v>707</v>
      </c>
      <c r="B26" s="266"/>
      <c r="C26" s="266"/>
      <c r="D26" s="266"/>
      <c r="E26" s="266"/>
      <c r="F26" s="266"/>
      <c r="G26" s="266"/>
      <c r="H26" s="310" t="str">
        <f>+G22</f>
        <v xml:space="preserve">     /HĐLĐ/NN-15</v>
      </c>
      <c r="I26" s="310"/>
      <c r="J26" s="266"/>
      <c r="K26" s="257"/>
    </row>
    <row r="27" spans="1:16" s="10" customFormat="1" ht="30" customHeight="1">
      <c r="A27" s="266" t="s">
        <v>733</v>
      </c>
      <c r="B27" s="266"/>
      <c r="C27" s="266"/>
      <c r="D27" s="266"/>
      <c r="E27" s="266"/>
      <c r="F27" s="266"/>
      <c r="G27" s="266"/>
      <c r="H27" s="266"/>
      <c r="I27" s="266"/>
      <c r="J27" s="266"/>
      <c r="K27" s="257"/>
    </row>
    <row r="28" spans="1:16" s="324" customFormat="1" ht="30" customHeight="1">
      <c r="A28" s="325" t="s">
        <v>706</v>
      </c>
      <c r="B28" s="325"/>
      <c r="C28" s="325"/>
      <c r="D28" s="325"/>
      <c r="E28" s="325"/>
      <c r="F28" s="325"/>
      <c r="G28" s="325"/>
      <c r="H28" s="325"/>
      <c r="I28" s="325"/>
      <c r="J28" s="325"/>
      <c r="K28" s="325"/>
    </row>
    <row r="29" spans="1:16" s="10" customFormat="1" ht="30" customHeight="1">
      <c r="A29" s="346" t="s">
        <v>32</v>
      </c>
      <c r="B29" s="346"/>
      <c r="C29" s="346"/>
      <c r="G29" s="346" t="s">
        <v>33</v>
      </c>
      <c r="H29" s="346"/>
      <c r="I29" s="346"/>
      <c r="J29" s="346"/>
      <c r="K29" s="346"/>
    </row>
    <row r="30" spans="1:16" s="10" customFormat="1" ht="30" customHeight="1"/>
    <row r="31" spans="1:16" s="10" customFormat="1" ht="30" customHeight="1"/>
    <row r="32" spans="1:16" s="10" customFormat="1" ht="30" customHeight="1"/>
    <row r="33" spans="1:3" s="10" customFormat="1" ht="30" customHeight="1">
      <c r="A33" s="348" t="str">
        <f>IF(ISNA(VLOOKUP($N$7,phuluc,14,0))=TRUE,"",VLOOKUP($N$7,phuluc,14,0))</f>
        <v>ĐẶNG THÀNH LUÂN</v>
      </c>
      <c r="B33" s="348"/>
      <c r="C33" s="348"/>
    </row>
    <row r="34" spans="1:3" s="10" customFormat="1" ht="30" customHeight="1"/>
    <row r="35" spans="1:3" s="10" customFormat="1" ht="30" customHeight="1"/>
    <row r="36" spans="1:3" s="10" customFormat="1" ht="30" customHeight="1"/>
    <row r="37" spans="1:3" s="10" customFormat="1" ht="24.95" customHeight="1"/>
    <row r="38" spans="1:3" s="10" customFormat="1" ht="24.95" customHeight="1"/>
    <row r="39" spans="1:3" s="10" customFormat="1" ht="24.95" customHeight="1"/>
    <row r="40" spans="1:3" s="10" customFormat="1" ht="24.95" customHeight="1"/>
    <row r="41" spans="1:3" s="10" customFormat="1" ht="24.95" customHeight="1"/>
    <row r="42" spans="1:3" s="10" customFormat="1" ht="24.95" customHeight="1"/>
    <row r="43" spans="1:3" s="10" customFormat="1" ht="24.95" customHeight="1"/>
    <row r="44" spans="1:3" s="10" customFormat="1" ht="24.95" customHeight="1"/>
    <row r="45" spans="1:3" s="10" customFormat="1" ht="24.95" customHeight="1"/>
    <row r="46" spans="1:3" s="10" customFormat="1" ht="24.95" customHeight="1"/>
    <row r="47" spans="1:3" s="10" customFormat="1" ht="24.95" customHeight="1"/>
    <row r="48" spans="1:3" s="10" customFormat="1" ht="24.95" customHeight="1"/>
    <row r="49" s="10" customFormat="1" ht="24.95" customHeight="1"/>
    <row r="50" s="10" customFormat="1" ht="24.95" customHeight="1"/>
    <row r="51" s="10" customFormat="1" ht="24.95" customHeight="1"/>
    <row r="52" s="10" customFormat="1" ht="24.95" customHeight="1"/>
    <row r="53" s="10" customFormat="1" ht="24.95" customHeight="1"/>
    <row r="54" s="10" customFormat="1" ht="24.95" customHeight="1"/>
    <row r="55" s="10" customFormat="1" ht="24.95" customHeight="1"/>
    <row r="56" s="10" customFormat="1" ht="24.95" customHeight="1"/>
    <row r="57" s="10" customFormat="1" ht="24.95" customHeight="1"/>
    <row r="58" s="10" customFormat="1" ht="24.95" customHeight="1"/>
    <row r="59" s="10" customFormat="1" ht="24.95" customHeight="1"/>
    <row r="60" s="10" customFormat="1" ht="24.95" customHeight="1"/>
    <row r="61" s="10" customFormat="1" ht="24.95" customHeight="1"/>
    <row r="62" s="10" customFormat="1" ht="24.95" customHeight="1"/>
    <row r="63" s="10" customFormat="1" ht="24.95" customHeight="1"/>
    <row r="64" s="10" customFormat="1" ht="24.95" customHeight="1"/>
    <row r="65" s="10" customFormat="1" ht="24.95" customHeight="1"/>
    <row r="66" s="10" customFormat="1" ht="24.95" customHeight="1"/>
    <row r="67" s="10" customFormat="1" ht="24.95" customHeight="1"/>
    <row r="68" s="10" customFormat="1" ht="24.95" customHeight="1"/>
    <row r="69" s="10" customFormat="1" ht="24.95" customHeight="1"/>
    <row r="70" s="10" customFormat="1" ht="24.95" customHeight="1"/>
    <row r="71" s="10" customFormat="1" ht="24.95" customHeight="1"/>
    <row r="72" s="10" customFormat="1" ht="24.95" customHeight="1"/>
    <row r="73" s="10" customFormat="1" ht="24.95" customHeight="1"/>
    <row r="74" s="10" customFormat="1" ht="24.95" customHeight="1"/>
    <row r="75" s="10" customFormat="1" ht="24.95" customHeight="1"/>
    <row r="76" s="10" customFormat="1" ht="24.95" customHeight="1"/>
    <row r="77" s="10" customFormat="1" ht="24.95" customHeight="1"/>
    <row r="78" s="10" customFormat="1" ht="24.95" customHeight="1"/>
    <row r="79" s="10" customFormat="1" ht="24.95" customHeight="1"/>
    <row r="80" s="10" customFormat="1" ht="24.95" customHeight="1"/>
    <row r="81" s="10" customFormat="1" ht="24.95" customHeight="1"/>
    <row r="82" s="10" customFormat="1" ht="24.95" customHeight="1"/>
    <row r="83" s="10" customFormat="1" ht="24.95" customHeight="1"/>
    <row r="84" s="10" customFormat="1" ht="24.95" customHeight="1"/>
    <row r="85" s="10" customFormat="1" ht="24.95" customHeight="1"/>
    <row r="86" s="10" customFormat="1" ht="24.95" customHeight="1"/>
    <row r="87" s="10" customFormat="1" ht="24.95" customHeight="1"/>
    <row r="88" s="10" customFormat="1" ht="24.95" customHeight="1"/>
    <row r="89" s="10" customFormat="1" ht="24.95" customHeight="1"/>
    <row r="90" s="10" customFormat="1" ht="24.95" customHeight="1"/>
    <row r="91" s="10" customFormat="1" ht="24.95" customHeight="1"/>
    <row r="92" s="10" customFormat="1" ht="24.95" customHeight="1"/>
    <row r="93" s="10" customFormat="1" ht="24.95" customHeight="1"/>
    <row r="94" s="10" customFormat="1" ht="24.95" customHeight="1"/>
    <row r="95" s="10" customFormat="1" ht="24.95" customHeight="1"/>
    <row r="96" s="10" customFormat="1" ht="24.95" customHeight="1"/>
    <row r="97" s="10" customFormat="1" ht="24.95" customHeight="1"/>
    <row r="98" s="10" customFormat="1" ht="24.95" customHeight="1"/>
    <row r="99" s="10" customFormat="1" ht="24.95" customHeight="1"/>
    <row r="100" s="10" customFormat="1" ht="24.95" customHeight="1"/>
    <row r="101" s="10" customFormat="1" ht="24.95" customHeight="1"/>
    <row r="102" s="10" customFormat="1" ht="24.95" customHeight="1"/>
    <row r="103" s="10" customFormat="1" ht="24.95" customHeight="1"/>
    <row r="104" s="10" customFormat="1" ht="24.95" customHeight="1"/>
    <row r="105" s="10" customFormat="1" ht="24.95" customHeight="1"/>
    <row r="106" s="10" customFormat="1" ht="24.95" customHeight="1"/>
    <row r="107" s="10" customFormat="1" ht="24.95" customHeight="1"/>
    <row r="108" s="10" customFormat="1" ht="24.95" customHeight="1"/>
    <row r="109" s="10" customFormat="1" ht="24.95" customHeight="1"/>
    <row r="110" s="10" customFormat="1" ht="24.95" customHeight="1"/>
    <row r="111" s="10" customFormat="1" ht="24.95" customHeight="1"/>
    <row r="112" s="10" customFormat="1" ht="24.95" customHeight="1"/>
    <row r="113" s="10" customFormat="1" ht="24.95" customHeight="1"/>
    <row r="114" s="10" customFormat="1" ht="24.95" customHeight="1"/>
    <row r="115" s="10" customFormat="1" ht="24.95" customHeight="1"/>
    <row r="116" s="10" customFormat="1" ht="24.95" customHeight="1"/>
    <row r="117" s="10" customFormat="1" ht="24.95" customHeight="1"/>
    <row r="118" s="10" customFormat="1" ht="24.95" customHeight="1"/>
    <row r="119" s="10" customFormat="1" ht="24.95" customHeight="1"/>
    <row r="120" s="10" customFormat="1" ht="24.95" customHeight="1"/>
    <row r="121" s="10" customFormat="1" ht="24.95" customHeight="1"/>
    <row r="122" s="10" customFormat="1" ht="24.95" customHeight="1"/>
    <row r="123" s="10" customFormat="1" ht="24.95" customHeight="1"/>
    <row r="124" s="10" customFormat="1" ht="24.95" customHeight="1"/>
    <row r="125" s="10" customFormat="1" ht="24.95" customHeight="1"/>
    <row r="126" s="10" customFormat="1" ht="24.95" customHeight="1"/>
    <row r="127" s="10" customFormat="1" ht="24.95" customHeight="1"/>
    <row r="128" s="10" customFormat="1"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sheetData>
  <mergeCells count="29">
    <mergeCell ref="A29:C29"/>
    <mergeCell ref="G29:K29"/>
    <mergeCell ref="A21:E21"/>
    <mergeCell ref="A33:C33"/>
    <mergeCell ref="E4:K4"/>
    <mergeCell ref="C4:D4"/>
    <mergeCell ref="I19:J19"/>
    <mergeCell ref="A6:K6"/>
    <mergeCell ref="G10:K10"/>
    <mergeCell ref="C20:K20"/>
    <mergeCell ref="G22:H22"/>
    <mergeCell ref="D9:E9"/>
    <mergeCell ref="A20:B20"/>
    <mergeCell ref="F21:G21"/>
    <mergeCell ref="A23:C23"/>
    <mergeCell ref="C14:I14"/>
    <mergeCell ref="E1:K1"/>
    <mergeCell ref="E2:K2"/>
    <mergeCell ref="A18:B18"/>
    <mergeCell ref="A19:B19"/>
    <mergeCell ref="F19:H19"/>
    <mergeCell ref="A13:B13"/>
    <mergeCell ref="C13:I13"/>
    <mergeCell ref="A14:B14"/>
    <mergeCell ref="A15:B15"/>
    <mergeCell ref="A16:B16"/>
    <mergeCell ref="A11:B11"/>
    <mergeCell ref="F15:G15"/>
    <mergeCell ref="H15:K15"/>
  </mergeCells>
  <pageMargins left="0.44" right="0.3" top="0.75" bottom="0.75" header="0.3" footer="0.3"/>
  <pageSetup paperSize="9"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nchor moveWithCells="1">
                  <from>
                    <xdr:col>14</xdr:col>
                    <xdr:colOff>257175</xdr:colOff>
                    <xdr:row>6</xdr:row>
                    <xdr:rowOff>161925</xdr:rowOff>
                  </from>
                  <to>
                    <xdr:col>15</xdr:col>
                    <xdr:colOff>276225</xdr:colOff>
                    <xdr:row>6</xdr:row>
                    <xdr:rowOff>323850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191"/>
  <sheetViews>
    <sheetView tabSelected="1" workbookViewId="0">
      <pane xSplit="1" ySplit="5" topLeftCell="O89" activePane="bottomRight" state="frozen"/>
      <selection pane="topRight" activeCell="B1" sqref="B1"/>
      <selection pane="bottomLeft" activeCell="A6" sqref="A6"/>
      <selection pane="bottomRight" activeCell="U125" sqref="U125"/>
    </sheetView>
  </sheetViews>
  <sheetFormatPr defaultColWidth="9.140625" defaultRowHeight="24.95" customHeight="1"/>
  <cols>
    <col min="1" max="1" width="9.28515625" style="1" bestFit="1" customWidth="1"/>
    <col min="2" max="2" width="24" style="1" customWidth="1"/>
    <col min="3" max="3" width="4.42578125" style="286" customWidth="1"/>
    <col min="4" max="4" width="5.42578125" style="286" customWidth="1"/>
    <col min="5" max="5" width="10" style="287" customWidth="1"/>
    <col min="6" max="6" width="4.28515625" style="286" customWidth="1"/>
    <col min="7" max="7" width="4" style="286" customWidth="1"/>
    <col min="8" max="8" width="6.85546875" style="287" customWidth="1"/>
    <col min="9" max="9" width="5.28515625" style="1" customWidth="1"/>
    <col min="10" max="10" width="4.42578125" style="1" customWidth="1"/>
    <col min="11" max="11" width="3.7109375" style="1" customWidth="1"/>
    <col min="12" max="12" width="3.5703125" style="1" customWidth="1"/>
    <col min="13" max="13" width="3.85546875" style="1" customWidth="1"/>
    <col min="14" max="14" width="46" style="1" customWidth="1"/>
    <col min="15" max="15" width="19.28515625" style="298" customWidth="1"/>
    <col min="16" max="16" width="17.42578125" style="1" customWidth="1"/>
    <col min="17" max="17" width="18.140625" style="298" customWidth="1"/>
    <col min="18" max="18" width="16" style="1" customWidth="1"/>
    <col min="19" max="19" width="37.42578125" style="1" customWidth="1"/>
    <col min="20" max="20" width="22.140625" style="1" customWidth="1"/>
    <col min="21" max="21" width="54" style="1" customWidth="1"/>
    <col min="22" max="22" width="9.140625" style="1"/>
    <col min="23" max="23" width="9.140625" style="1" customWidth="1"/>
    <col min="24" max="16384" width="9.140625" style="1"/>
  </cols>
  <sheetData>
    <row r="3" spans="1:22" ht="53.25" customHeight="1">
      <c r="A3" s="354" t="s">
        <v>34</v>
      </c>
      <c r="B3" s="355" t="s">
        <v>35</v>
      </c>
      <c r="C3" s="354" t="s">
        <v>36</v>
      </c>
      <c r="D3" s="354"/>
      <c r="E3" s="354"/>
      <c r="F3" s="354" t="s">
        <v>40</v>
      </c>
      <c r="G3" s="354"/>
      <c r="H3" s="354"/>
      <c r="I3" s="354" t="s">
        <v>41</v>
      </c>
      <c r="J3" s="354"/>
      <c r="K3" s="354"/>
      <c r="L3" s="354"/>
      <c r="M3" s="354"/>
      <c r="N3" s="354" t="s">
        <v>46</v>
      </c>
      <c r="O3" s="354"/>
      <c r="P3" s="354"/>
      <c r="Q3" s="354"/>
      <c r="R3" s="354"/>
      <c r="S3" s="354"/>
      <c r="T3" s="354" t="s">
        <v>55</v>
      </c>
      <c r="U3" s="354"/>
      <c r="V3" s="3"/>
    </row>
    <row r="4" spans="1:22" ht="48.75" customHeight="1">
      <c r="A4" s="354"/>
      <c r="B4" s="355"/>
      <c r="C4" s="281" t="s">
        <v>39</v>
      </c>
      <c r="D4" s="281" t="s">
        <v>37</v>
      </c>
      <c r="E4" s="278" t="s">
        <v>38</v>
      </c>
      <c r="F4" s="281" t="s">
        <v>39</v>
      </c>
      <c r="G4" s="281" t="s">
        <v>37</v>
      </c>
      <c r="H4" s="278" t="s">
        <v>38</v>
      </c>
      <c r="I4" s="4" t="s">
        <v>42</v>
      </c>
      <c r="J4" s="4" t="s">
        <v>43</v>
      </c>
      <c r="K4" s="4" t="s">
        <v>44</v>
      </c>
      <c r="L4" s="4" t="s">
        <v>45</v>
      </c>
      <c r="M4" s="4"/>
      <c r="N4" s="4" t="s">
        <v>47</v>
      </c>
      <c r="O4" s="288" t="s">
        <v>48</v>
      </c>
      <c r="P4" s="4" t="s">
        <v>49</v>
      </c>
      <c r="Q4" s="288" t="s">
        <v>50</v>
      </c>
      <c r="R4" s="4" t="s">
        <v>51</v>
      </c>
      <c r="S4" s="4" t="s">
        <v>43</v>
      </c>
      <c r="T4" s="354"/>
      <c r="U4" s="354"/>
      <c r="V4" s="3"/>
    </row>
    <row r="5" spans="1:22" ht="17.25" customHeight="1">
      <c r="A5" s="17">
        <v>1</v>
      </c>
      <c r="B5" s="18">
        <v>2</v>
      </c>
      <c r="C5" s="281">
        <v>3</v>
      </c>
      <c r="D5" s="280">
        <v>4</v>
      </c>
      <c r="E5" s="278">
        <v>5</v>
      </c>
      <c r="F5" s="280">
        <v>6</v>
      </c>
      <c r="G5" s="281">
        <v>7</v>
      </c>
      <c r="H5" s="279">
        <v>8</v>
      </c>
      <c r="I5" s="4">
        <v>9</v>
      </c>
      <c r="J5" s="18">
        <v>10</v>
      </c>
      <c r="K5" s="4">
        <v>11</v>
      </c>
      <c r="L5" s="18">
        <v>12</v>
      </c>
      <c r="M5" s="4">
        <v>13</v>
      </c>
      <c r="N5" s="18">
        <v>14</v>
      </c>
      <c r="O5" s="288">
        <v>15</v>
      </c>
      <c r="P5" s="18">
        <v>16</v>
      </c>
      <c r="Q5" s="288">
        <v>17</v>
      </c>
      <c r="R5" s="18">
        <v>18</v>
      </c>
      <c r="S5" s="4">
        <v>19</v>
      </c>
      <c r="T5" s="18">
        <v>20</v>
      </c>
      <c r="U5" s="18">
        <v>21</v>
      </c>
      <c r="V5" s="3"/>
    </row>
    <row r="6" spans="1:22" s="222" customFormat="1" ht="24.95" customHeight="1">
      <c r="A6" s="219">
        <v>1</v>
      </c>
      <c r="B6" s="219" t="s">
        <v>696</v>
      </c>
      <c r="C6" s="282" t="s">
        <v>62</v>
      </c>
      <c r="D6" s="282" t="s">
        <v>7</v>
      </c>
      <c r="E6" s="283">
        <v>2013</v>
      </c>
      <c r="F6" s="282" t="s">
        <v>28</v>
      </c>
      <c r="G6" s="282" t="s">
        <v>7</v>
      </c>
      <c r="H6" s="283">
        <v>2013</v>
      </c>
      <c r="I6" s="219" t="s">
        <v>12</v>
      </c>
      <c r="J6" s="219" t="s">
        <v>52</v>
      </c>
      <c r="K6" s="219" t="s">
        <v>14</v>
      </c>
      <c r="L6" s="219" t="s">
        <v>16</v>
      </c>
      <c r="M6" s="219"/>
      <c r="N6" s="219" t="s">
        <v>19</v>
      </c>
      <c r="O6" s="289" t="s">
        <v>60</v>
      </c>
      <c r="P6" s="219">
        <v>230731258</v>
      </c>
      <c r="Q6" s="289" t="s">
        <v>61</v>
      </c>
      <c r="R6" s="219" t="s">
        <v>53</v>
      </c>
      <c r="S6" s="219" t="s">
        <v>54</v>
      </c>
      <c r="T6" s="220">
        <v>4200000</v>
      </c>
      <c r="U6" s="221" t="s">
        <v>30</v>
      </c>
    </row>
    <row r="7" spans="1:22" s="3" customFormat="1" ht="35.1" customHeight="1">
      <c r="A7" s="225">
        <v>2</v>
      </c>
      <c r="B7" s="225" t="s">
        <v>735</v>
      </c>
      <c r="C7" s="284">
        <v>1</v>
      </c>
      <c r="D7" s="284">
        <v>1</v>
      </c>
      <c r="E7" s="285">
        <v>2015</v>
      </c>
      <c r="F7" s="284">
        <v>5</v>
      </c>
      <c r="G7" s="284">
        <v>1</v>
      </c>
      <c r="H7" s="285">
        <v>2015</v>
      </c>
      <c r="I7" s="225" t="s">
        <v>12</v>
      </c>
      <c r="J7" s="225" t="s">
        <v>52</v>
      </c>
      <c r="K7" s="225" t="s">
        <v>14</v>
      </c>
      <c r="L7" s="225" t="s">
        <v>16</v>
      </c>
      <c r="M7" s="225"/>
      <c r="N7" s="223" t="s">
        <v>83</v>
      </c>
      <c r="O7" s="290">
        <v>22647</v>
      </c>
      <c r="P7" s="226">
        <v>231052097</v>
      </c>
      <c r="Q7" s="299">
        <v>40435</v>
      </c>
      <c r="R7" s="227" t="s">
        <v>92</v>
      </c>
      <c r="S7" s="228" t="s">
        <v>86</v>
      </c>
      <c r="T7" s="224"/>
      <c r="U7" s="272" t="e">
        <f ca="1">"Bằng chữ: "&amp;[3]!vnd(T7)</f>
        <v>#NAME?</v>
      </c>
    </row>
    <row r="8" spans="1:22" s="3" customFormat="1" ht="35.1" customHeight="1">
      <c r="A8" s="229">
        <v>3</v>
      </c>
      <c r="B8" s="225" t="s">
        <v>735</v>
      </c>
      <c r="C8" s="284">
        <v>1</v>
      </c>
      <c r="D8" s="284">
        <v>1</v>
      </c>
      <c r="E8" s="285">
        <v>2015</v>
      </c>
      <c r="F8" s="284">
        <v>5</v>
      </c>
      <c r="G8" s="284">
        <v>1</v>
      </c>
      <c r="H8" s="285">
        <v>2015</v>
      </c>
      <c r="I8" s="225" t="s">
        <v>12</v>
      </c>
      <c r="J8" s="225" t="s">
        <v>52</v>
      </c>
      <c r="K8" s="225" t="s">
        <v>14</v>
      </c>
      <c r="L8" s="225" t="s">
        <v>16</v>
      </c>
      <c r="M8" s="225"/>
      <c r="N8" s="223" t="s">
        <v>96</v>
      </c>
      <c r="O8" s="291">
        <v>29085</v>
      </c>
      <c r="P8" s="230">
        <v>230528897</v>
      </c>
      <c r="Q8" s="300">
        <v>40595</v>
      </c>
      <c r="R8" s="231" t="s">
        <v>92</v>
      </c>
      <c r="S8" s="232" t="s">
        <v>99</v>
      </c>
      <c r="T8" s="224">
        <v>13824000</v>
      </c>
      <c r="U8" s="272" t="e">
        <f ca="1">"Bằng chữ: "&amp;[3]!vnd(T8)</f>
        <v>#NAME?</v>
      </c>
    </row>
    <row r="9" spans="1:22" s="3" customFormat="1" ht="35.1" customHeight="1">
      <c r="A9" s="225">
        <v>4</v>
      </c>
      <c r="B9" s="225" t="s">
        <v>735</v>
      </c>
      <c r="C9" s="284">
        <v>1</v>
      </c>
      <c r="D9" s="284">
        <v>1</v>
      </c>
      <c r="E9" s="285">
        <v>2015</v>
      </c>
      <c r="F9" s="284">
        <v>5</v>
      </c>
      <c r="G9" s="284">
        <v>1</v>
      </c>
      <c r="H9" s="285">
        <v>2015</v>
      </c>
      <c r="I9" s="225" t="s">
        <v>12</v>
      </c>
      <c r="J9" s="225" t="s">
        <v>52</v>
      </c>
      <c r="K9" s="225" t="s">
        <v>14</v>
      </c>
      <c r="L9" s="225" t="s">
        <v>16</v>
      </c>
      <c r="M9" s="225"/>
      <c r="N9" s="223" t="s">
        <v>107</v>
      </c>
      <c r="O9" s="291">
        <v>30234</v>
      </c>
      <c r="P9" s="233">
        <v>230568579</v>
      </c>
      <c r="Q9" s="301">
        <v>40640</v>
      </c>
      <c r="R9" s="234" t="s">
        <v>92</v>
      </c>
      <c r="S9" s="235" t="s">
        <v>109</v>
      </c>
      <c r="T9" s="224">
        <v>4000000</v>
      </c>
      <c r="U9" s="272" t="e">
        <f ca="1">"Bằng chữ: "&amp;[3]!vnd(T9)</f>
        <v>#NAME?</v>
      </c>
    </row>
    <row r="10" spans="1:22" s="3" customFormat="1" ht="35.1" customHeight="1">
      <c r="A10" s="229">
        <v>5</v>
      </c>
      <c r="B10" s="225" t="s">
        <v>735</v>
      </c>
      <c r="C10" s="284">
        <v>1</v>
      </c>
      <c r="D10" s="284">
        <v>1</v>
      </c>
      <c r="E10" s="285">
        <v>2015</v>
      </c>
      <c r="F10" s="284">
        <v>5</v>
      </c>
      <c r="G10" s="284">
        <v>1</v>
      </c>
      <c r="H10" s="285">
        <v>2015</v>
      </c>
      <c r="I10" s="225" t="s">
        <v>12</v>
      </c>
      <c r="J10" s="225" t="s">
        <v>52</v>
      </c>
      <c r="K10" s="225" t="s">
        <v>14</v>
      </c>
      <c r="L10" s="225" t="s">
        <v>16</v>
      </c>
      <c r="M10" s="225"/>
      <c r="N10" s="223" t="s">
        <v>116</v>
      </c>
      <c r="O10" s="291">
        <v>28063</v>
      </c>
      <c r="P10" s="233">
        <v>211521391</v>
      </c>
      <c r="Q10" s="302">
        <v>36056</v>
      </c>
      <c r="R10" s="231" t="s">
        <v>122</v>
      </c>
      <c r="S10" s="235" t="s">
        <v>117</v>
      </c>
      <c r="T10" s="224"/>
      <c r="U10" s="272" t="e">
        <f ca="1">"Bằng chữ: "&amp;[3]!vnd(T10)</f>
        <v>#NAME?</v>
      </c>
    </row>
    <row r="11" spans="1:22" s="3" customFormat="1" ht="35.1" customHeight="1">
      <c r="A11" s="225">
        <v>6</v>
      </c>
      <c r="B11" s="225" t="s">
        <v>735</v>
      </c>
      <c r="C11" s="284">
        <v>1</v>
      </c>
      <c r="D11" s="284">
        <v>1</v>
      </c>
      <c r="E11" s="285">
        <v>2015</v>
      </c>
      <c r="F11" s="284">
        <v>5</v>
      </c>
      <c r="G11" s="284">
        <v>1</v>
      </c>
      <c r="H11" s="285">
        <v>2015</v>
      </c>
      <c r="I11" s="225" t="s">
        <v>12</v>
      </c>
      <c r="J11" s="225" t="s">
        <v>52</v>
      </c>
      <c r="K11" s="225" t="s">
        <v>14</v>
      </c>
      <c r="L11" s="225" t="s">
        <v>16</v>
      </c>
      <c r="M11" s="225"/>
      <c r="N11" s="223" t="s">
        <v>126</v>
      </c>
      <c r="O11" s="291">
        <v>31119</v>
      </c>
      <c r="P11" s="236">
        <v>230590536</v>
      </c>
      <c r="Q11" s="303">
        <v>36353</v>
      </c>
      <c r="R11" s="237" t="s">
        <v>92</v>
      </c>
      <c r="S11" s="235" t="s">
        <v>127</v>
      </c>
      <c r="T11" s="224">
        <v>2000000</v>
      </c>
      <c r="U11" s="272" t="e">
        <f ca="1">"Bằng chữ: "&amp;[3]!vnd(T11)</f>
        <v>#NAME?</v>
      </c>
    </row>
    <row r="12" spans="1:22" s="3" customFormat="1" ht="35.1" customHeight="1">
      <c r="A12" s="229">
        <v>7</v>
      </c>
      <c r="B12" s="225" t="s">
        <v>735</v>
      </c>
      <c r="C12" s="284">
        <v>1</v>
      </c>
      <c r="D12" s="284">
        <v>1</v>
      </c>
      <c r="E12" s="285">
        <v>2015</v>
      </c>
      <c r="F12" s="284">
        <v>5</v>
      </c>
      <c r="G12" s="284">
        <v>1</v>
      </c>
      <c r="H12" s="285">
        <v>2015</v>
      </c>
      <c r="I12" s="225" t="s">
        <v>12</v>
      </c>
      <c r="J12" s="225" t="s">
        <v>52</v>
      </c>
      <c r="K12" s="225" t="s">
        <v>14</v>
      </c>
      <c r="L12" s="225" t="s">
        <v>16</v>
      </c>
      <c r="M12" s="225"/>
      <c r="N12" s="223" t="s">
        <v>135</v>
      </c>
      <c r="O12" s="291">
        <v>32611</v>
      </c>
      <c r="P12" s="233">
        <v>230731258</v>
      </c>
      <c r="Q12" s="302">
        <v>38251</v>
      </c>
      <c r="R12" s="234" t="s">
        <v>92</v>
      </c>
      <c r="S12" s="235" t="s">
        <v>136</v>
      </c>
      <c r="T12" s="224">
        <v>3000000</v>
      </c>
      <c r="U12" s="272" t="e">
        <f ca="1">"Bằng chữ: "&amp;[3]!vnd(T12)</f>
        <v>#NAME?</v>
      </c>
    </row>
    <row r="13" spans="1:22" s="3" customFormat="1" ht="35.1" customHeight="1">
      <c r="A13" s="225">
        <v>8</v>
      </c>
      <c r="B13" s="225" t="s">
        <v>735</v>
      </c>
      <c r="C13" s="284">
        <v>1</v>
      </c>
      <c r="D13" s="284">
        <v>1</v>
      </c>
      <c r="E13" s="285">
        <v>2015</v>
      </c>
      <c r="F13" s="284">
        <v>5</v>
      </c>
      <c r="G13" s="284">
        <v>1</v>
      </c>
      <c r="H13" s="285">
        <v>2015</v>
      </c>
      <c r="I13" s="225" t="s">
        <v>12</v>
      </c>
      <c r="J13" s="225" t="s">
        <v>52</v>
      </c>
      <c r="K13" s="225" t="s">
        <v>14</v>
      </c>
      <c r="L13" s="225" t="s">
        <v>16</v>
      </c>
      <c r="M13" s="225"/>
      <c r="N13" s="223" t="s">
        <v>143</v>
      </c>
      <c r="O13" s="291">
        <v>30838</v>
      </c>
      <c r="P13" s="233">
        <v>230629039</v>
      </c>
      <c r="Q13" s="300">
        <v>39790</v>
      </c>
      <c r="R13" s="234" t="s">
        <v>92</v>
      </c>
      <c r="S13" s="235" t="s">
        <v>145</v>
      </c>
      <c r="T13" s="224">
        <v>14400000</v>
      </c>
      <c r="U13" s="272" t="e">
        <f ca="1">"Bằng chữ: "&amp;[3]!vnd(T13)</f>
        <v>#NAME?</v>
      </c>
    </row>
    <row r="14" spans="1:22" s="3" customFormat="1" ht="35.1" customHeight="1">
      <c r="A14" s="229">
        <v>9</v>
      </c>
      <c r="B14" s="225" t="s">
        <v>735</v>
      </c>
      <c r="C14" s="284">
        <v>1</v>
      </c>
      <c r="D14" s="284">
        <v>1</v>
      </c>
      <c r="E14" s="285">
        <v>2015</v>
      </c>
      <c r="F14" s="284">
        <v>5</v>
      </c>
      <c r="G14" s="284">
        <v>1</v>
      </c>
      <c r="H14" s="285">
        <v>2015</v>
      </c>
      <c r="I14" s="225" t="s">
        <v>12</v>
      </c>
      <c r="J14" s="225" t="s">
        <v>52</v>
      </c>
      <c r="K14" s="225" t="s">
        <v>14</v>
      </c>
      <c r="L14" s="225" t="s">
        <v>16</v>
      </c>
      <c r="M14" s="225"/>
      <c r="N14" s="223" t="s">
        <v>150</v>
      </c>
      <c r="O14" s="291">
        <v>29901</v>
      </c>
      <c r="P14" s="233">
        <v>230578967</v>
      </c>
      <c r="Q14" s="301">
        <v>41415</v>
      </c>
      <c r="R14" s="234" t="s">
        <v>92</v>
      </c>
      <c r="S14" s="235" t="s">
        <v>152</v>
      </c>
      <c r="T14" s="224"/>
      <c r="U14" s="272" t="e">
        <f ca="1">"Bằng chữ: "&amp;[3]!vnd(T14)</f>
        <v>#NAME?</v>
      </c>
    </row>
    <row r="15" spans="1:22" s="3" customFormat="1" ht="35.1" customHeight="1">
      <c r="A15" s="225">
        <v>10</v>
      </c>
      <c r="B15" s="225" t="s">
        <v>735</v>
      </c>
      <c r="C15" s="284">
        <v>1</v>
      </c>
      <c r="D15" s="284">
        <v>1</v>
      </c>
      <c r="E15" s="285">
        <v>2015</v>
      </c>
      <c r="F15" s="284">
        <v>5</v>
      </c>
      <c r="G15" s="284">
        <v>1</v>
      </c>
      <c r="H15" s="285">
        <v>2015</v>
      </c>
      <c r="I15" s="225" t="s">
        <v>12</v>
      </c>
      <c r="J15" s="225" t="s">
        <v>52</v>
      </c>
      <c r="K15" s="225" t="s">
        <v>14</v>
      </c>
      <c r="L15" s="225" t="s">
        <v>16</v>
      </c>
      <c r="M15" s="225"/>
      <c r="N15" s="223" t="s">
        <v>159</v>
      </c>
      <c r="O15" s="291">
        <v>30171</v>
      </c>
      <c r="P15" s="233">
        <v>230562846</v>
      </c>
      <c r="Q15" s="300">
        <v>35718</v>
      </c>
      <c r="R15" s="234" t="s">
        <v>92</v>
      </c>
      <c r="S15" s="235" t="s">
        <v>160</v>
      </c>
      <c r="T15" s="224"/>
      <c r="U15" s="272" t="e">
        <f ca="1">"Bằng chữ: "&amp;[3]!vnd(T15)</f>
        <v>#NAME?</v>
      </c>
    </row>
    <row r="16" spans="1:22" s="3" customFormat="1" ht="35.1" customHeight="1">
      <c r="A16" s="229">
        <v>11</v>
      </c>
      <c r="B16" s="225" t="s">
        <v>735</v>
      </c>
      <c r="C16" s="284">
        <v>1</v>
      </c>
      <c r="D16" s="284">
        <v>1</v>
      </c>
      <c r="E16" s="285">
        <v>2015</v>
      </c>
      <c r="F16" s="284">
        <v>5</v>
      </c>
      <c r="G16" s="284">
        <v>1</v>
      </c>
      <c r="H16" s="285">
        <v>2015</v>
      </c>
      <c r="I16" s="225" t="s">
        <v>12</v>
      </c>
      <c r="J16" s="225" t="s">
        <v>52</v>
      </c>
      <c r="K16" s="225" t="s">
        <v>14</v>
      </c>
      <c r="L16" s="225" t="s">
        <v>16</v>
      </c>
      <c r="M16" s="225"/>
      <c r="N16" s="223" t="s">
        <v>166</v>
      </c>
      <c r="O16" s="291">
        <v>32430</v>
      </c>
      <c r="P16" s="233">
        <v>230731469</v>
      </c>
      <c r="Q16" s="300">
        <v>38253</v>
      </c>
      <c r="R16" s="234" t="s">
        <v>92</v>
      </c>
      <c r="S16" s="235" t="s">
        <v>697</v>
      </c>
      <c r="T16" s="224">
        <v>4000000</v>
      </c>
      <c r="U16" s="272" t="e">
        <f ca="1">"Bằng chữ: "&amp;[3]!vnd(T16)</f>
        <v>#NAME?</v>
      </c>
    </row>
    <row r="17" spans="1:21" s="3" customFormat="1" ht="35.1" customHeight="1">
      <c r="A17" s="225">
        <v>12</v>
      </c>
      <c r="B17" s="225" t="s">
        <v>735</v>
      </c>
      <c r="C17" s="284">
        <v>1</v>
      </c>
      <c r="D17" s="284">
        <v>1</v>
      </c>
      <c r="E17" s="285">
        <v>2015</v>
      </c>
      <c r="F17" s="284">
        <v>5</v>
      </c>
      <c r="G17" s="284">
        <v>1</v>
      </c>
      <c r="H17" s="285">
        <v>2015</v>
      </c>
      <c r="I17" s="225" t="s">
        <v>12</v>
      </c>
      <c r="J17" s="225" t="s">
        <v>52</v>
      </c>
      <c r="K17" s="225" t="s">
        <v>14</v>
      </c>
      <c r="L17" s="225" t="s">
        <v>16</v>
      </c>
      <c r="M17" s="225"/>
      <c r="N17" s="223" t="s">
        <v>175</v>
      </c>
      <c r="O17" s="291">
        <v>28849</v>
      </c>
      <c r="P17" s="233">
        <v>230530207</v>
      </c>
      <c r="Q17" s="301">
        <v>40548</v>
      </c>
      <c r="R17" s="234" t="s">
        <v>92</v>
      </c>
      <c r="S17" s="235" t="s">
        <v>176</v>
      </c>
      <c r="T17" s="224">
        <v>8000000</v>
      </c>
      <c r="U17" s="272" t="e">
        <f ca="1">"Bằng chữ: "&amp;[3]!vnd(T17)</f>
        <v>#NAME?</v>
      </c>
    </row>
    <row r="18" spans="1:21" s="3" customFormat="1" ht="35.1" customHeight="1">
      <c r="A18" s="229">
        <v>13</v>
      </c>
      <c r="B18" s="225" t="s">
        <v>735</v>
      </c>
      <c r="C18" s="284">
        <v>1</v>
      </c>
      <c r="D18" s="284">
        <v>1</v>
      </c>
      <c r="E18" s="285">
        <v>2015</v>
      </c>
      <c r="F18" s="284">
        <v>5</v>
      </c>
      <c r="G18" s="284">
        <v>1</v>
      </c>
      <c r="H18" s="285">
        <v>2015</v>
      </c>
      <c r="I18" s="225" t="s">
        <v>12</v>
      </c>
      <c r="J18" s="225" t="s">
        <v>52</v>
      </c>
      <c r="K18" s="225" t="s">
        <v>14</v>
      </c>
      <c r="L18" s="225" t="s">
        <v>16</v>
      </c>
      <c r="M18" s="225"/>
      <c r="N18" s="223" t="s">
        <v>182</v>
      </c>
      <c r="O18" s="291">
        <v>32501</v>
      </c>
      <c r="P18" s="233">
        <v>230685643</v>
      </c>
      <c r="Q18" s="301">
        <v>37842</v>
      </c>
      <c r="R18" s="234" t="s">
        <v>92</v>
      </c>
      <c r="S18" s="235" t="s">
        <v>183</v>
      </c>
      <c r="T18" s="224"/>
      <c r="U18" s="272" t="e">
        <f ca="1">"Bằng chữ: "&amp;[3]!vnd(T18)</f>
        <v>#NAME?</v>
      </c>
    </row>
    <row r="19" spans="1:21" s="3" customFormat="1" ht="35.1" customHeight="1">
      <c r="A19" s="225">
        <v>14</v>
      </c>
      <c r="B19" s="225" t="s">
        <v>735</v>
      </c>
      <c r="C19" s="284">
        <v>1</v>
      </c>
      <c r="D19" s="284">
        <v>1</v>
      </c>
      <c r="E19" s="285">
        <v>2015</v>
      </c>
      <c r="F19" s="284">
        <v>5</v>
      </c>
      <c r="G19" s="284">
        <v>1</v>
      </c>
      <c r="H19" s="285">
        <v>2015</v>
      </c>
      <c r="I19" s="225" t="s">
        <v>12</v>
      </c>
      <c r="J19" s="225" t="s">
        <v>52</v>
      </c>
      <c r="K19" s="225" t="s">
        <v>14</v>
      </c>
      <c r="L19" s="225" t="s">
        <v>16</v>
      </c>
      <c r="M19" s="225"/>
      <c r="N19" s="223" t="s">
        <v>190</v>
      </c>
      <c r="O19" s="291">
        <v>32672</v>
      </c>
      <c r="P19" s="233">
        <v>230731598</v>
      </c>
      <c r="Q19" s="302">
        <v>39171</v>
      </c>
      <c r="R19" s="234" t="s">
        <v>92</v>
      </c>
      <c r="S19" s="235" t="s">
        <v>191</v>
      </c>
      <c r="T19" s="224"/>
      <c r="U19" s="272" t="e">
        <f ca="1">"Bằng chữ: "&amp;[3]!vnd(T19)</f>
        <v>#NAME?</v>
      </c>
    </row>
    <row r="20" spans="1:21" s="3" customFormat="1" ht="35.1" customHeight="1">
      <c r="A20" s="229">
        <v>15</v>
      </c>
      <c r="B20" s="225" t="s">
        <v>735</v>
      </c>
      <c r="C20" s="284">
        <v>1</v>
      </c>
      <c r="D20" s="284">
        <v>1</v>
      </c>
      <c r="E20" s="285">
        <v>2015</v>
      </c>
      <c r="F20" s="284">
        <v>5</v>
      </c>
      <c r="G20" s="284">
        <v>1</v>
      </c>
      <c r="H20" s="285">
        <v>2015</v>
      </c>
      <c r="I20" s="225" t="s">
        <v>12</v>
      </c>
      <c r="J20" s="225" t="s">
        <v>52</v>
      </c>
      <c r="K20" s="225" t="s">
        <v>14</v>
      </c>
      <c r="L20" s="225" t="s">
        <v>16</v>
      </c>
      <c r="M20" s="225"/>
      <c r="N20" s="223" t="s">
        <v>199</v>
      </c>
      <c r="O20" s="291">
        <v>29535</v>
      </c>
      <c r="P20" s="233">
        <v>230525151</v>
      </c>
      <c r="Q20" s="302">
        <v>40869</v>
      </c>
      <c r="R20" s="234" t="s">
        <v>92</v>
      </c>
      <c r="S20" s="235" t="s">
        <v>200</v>
      </c>
      <c r="T20" s="224"/>
      <c r="U20" s="272" t="e">
        <f ca="1">"Bằng chữ: "&amp;[3]!vnd(T20)</f>
        <v>#NAME?</v>
      </c>
    </row>
    <row r="21" spans="1:21" s="3" customFormat="1" ht="35.1" customHeight="1">
      <c r="A21" s="225">
        <v>16</v>
      </c>
      <c r="B21" s="225" t="s">
        <v>735</v>
      </c>
      <c r="C21" s="284">
        <v>1</v>
      </c>
      <c r="D21" s="284">
        <v>1</v>
      </c>
      <c r="E21" s="285">
        <v>2015</v>
      </c>
      <c r="F21" s="284">
        <v>5</v>
      </c>
      <c r="G21" s="284">
        <v>1</v>
      </c>
      <c r="H21" s="285">
        <v>2015</v>
      </c>
      <c r="I21" s="225" t="s">
        <v>12</v>
      </c>
      <c r="J21" s="225" t="s">
        <v>52</v>
      </c>
      <c r="K21" s="225" t="s">
        <v>14</v>
      </c>
      <c r="L21" s="225" t="s">
        <v>16</v>
      </c>
      <c r="M21" s="225"/>
      <c r="N21" s="223" t="s">
        <v>207</v>
      </c>
      <c r="O21" s="291">
        <v>32965</v>
      </c>
      <c r="P21" s="233">
        <v>205423091</v>
      </c>
      <c r="Q21" s="302">
        <v>38589</v>
      </c>
      <c r="R21" s="234" t="s">
        <v>212</v>
      </c>
      <c r="S21" s="235" t="s">
        <v>208</v>
      </c>
      <c r="T21" s="224">
        <v>3000000</v>
      </c>
      <c r="U21" s="272" t="e">
        <f ca="1">"Bằng chữ: "&amp;[3]!vnd(T21)</f>
        <v>#NAME?</v>
      </c>
    </row>
    <row r="22" spans="1:21" s="3" customFormat="1" ht="35.1" customHeight="1">
      <c r="A22" s="229">
        <v>17</v>
      </c>
      <c r="B22" s="225" t="s">
        <v>735</v>
      </c>
      <c r="C22" s="284">
        <v>1</v>
      </c>
      <c r="D22" s="284">
        <v>1</v>
      </c>
      <c r="E22" s="285">
        <v>2015</v>
      </c>
      <c r="F22" s="284">
        <v>5</v>
      </c>
      <c r="G22" s="284">
        <v>1</v>
      </c>
      <c r="H22" s="285">
        <v>2015</v>
      </c>
      <c r="I22" s="225" t="s">
        <v>12</v>
      </c>
      <c r="J22" s="225" t="s">
        <v>52</v>
      </c>
      <c r="K22" s="225" t="s">
        <v>14</v>
      </c>
      <c r="L22" s="225" t="s">
        <v>16</v>
      </c>
      <c r="M22" s="225"/>
      <c r="N22" s="223" t="s">
        <v>216</v>
      </c>
      <c r="O22" s="291">
        <v>32347</v>
      </c>
      <c r="P22" s="233">
        <v>240867410</v>
      </c>
      <c r="Q22" s="301">
        <v>40773</v>
      </c>
      <c r="R22" s="234" t="s">
        <v>221</v>
      </c>
      <c r="S22" s="235" t="s">
        <v>217</v>
      </c>
      <c r="T22" s="224"/>
      <c r="U22" s="272" t="e">
        <f ca="1">"Bằng chữ: "&amp;[3]!vnd(T22)</f>
        <v>#NAME?</v>
      </c>
    </row>
    <row r="23" spans="1:21" s="3" customFormat="1" ht="35.1" customHeight="1">
      <c r="A23" s="225">
        <v>18</v>
      </c>
      <c r="B23" s="225" t="s">
        <v>735</v>
      </c>
      <c r="C23" s="284">
        <v>1</v>
      </c>
      <c r="D23" s="284">
        <v>1</v>
      </c>
      <c r="E23" s="285">
        <v>2015</v>
      </c>
      <c r="F23" s="284">
        <v>5</v>
      </c>
      <c r="G23" s="284">
        <v>1</v>
      </c>
      <c r="H23" s="285">
        <v>2015</v>
      </c>
      <c r="I23" s="225" t="s">
        <v>12</v>
      </c>
      <c r="J23" s="225" t="s">
        <v>52</v>
      </c>
      <c r="K23" s="225" t="s">
        <v>14</v>
      </c>
      <c r="L23" s="225" t="s">
        <v>16</v>
      </c>
      <c r="M23" s="225"/>
      <c r="N23" s="223" t="s">
        <v>225</v>
      </c>
      <c r="O23" s="291">
        <v>30558</v>
      </c>
      <c r="P23" s="230">
        <v>211766733</v>
      </c>
      <c r="Q23" s="300">
        <v>36291</v>
      </c>
      <c r="R23" s="231" t="s">
        <v>122</v>
      </c>
      <c r="S23" s="235" t="s">
        <v>226</v>
      </c>
      <c r="T23" s="224"/>
      <c r="U23" s="272" t="e">
        <f ca="1">"Bằng chữ: "&amp;[3]!vnd(T23)</f>
        <v>#NAME?</v>
      </c>
    </row>
    <row r="24" spans="1:21" s="3" customFormat="1" ht="35.1" customHeight="1">
      <c r="A24" s="229">
        <v>19</v>
      </c>
      <c r="B24" s="225" t="s">
        <v>735</v>
      </c>
      <c r="C24" s="284">
        <v>1</v>
      </c>
      <c r="D24" s="284">
        <v>1</v>
      </c>
      <c r="E24" s="285">
        <v>2015</v>
      </c>
      <c r="F24" s="284">
        <v>5</v>
      </c>
      <c r="G24" s="284">
        <v>1</v>
      </c>
      <c r="H24" s="285">
        <v>2015</v>
      </c>
      <c r="I24" s="225" t="s">
        <v>12</v>
      </c>
      <c r="J24" s="225" t="s">
        <v>52</v>
      </c>
      <c r="K24" s="225" t="s">
        <v>14</v>
      </c>
      <c r="L24" s="225" t="s">
        <v>16</v>
      </c>
      <c r="M24" s="225"/>
      <c r="N24" s="223" t="s">
        <v>231</v>
      </c>
      <c r="O24" s="291">
        <v>32280</v>
      </c>
      <c r="P24" s="233">
        <v>230773367</v>
      </c>
      <c r="Q24" s="302">
        <v>38586</v>
      </c>
      <c r="R24" s="234" t="s">
        <v>92</v>
      </c>
      <c r="S24" s="235" t="s">
        <v>703</v>
      </c>
      <c r="T24" s="224">
        <v>3000000</v>
      </c>
      <c r="U24" s="272" t="e">
        <f ca="1">"Bằng chữ: "&amp;[3]!vnd(T24)</f>
        <v>#NAME?</v>
      </c>
    </row>
    <row r="25" spans="1:21" s="3" customFormat="1" ht="35.1" customHeight="1">
      <c r="A25" s="225">
        <v>20</v>
      </c>
      <c r="B25" s="225" t="s">
        <v>735</v>
      </c>
      <c r="C25" s="284">
        <v>1</v>
      </c>
      <c r="D25" s="284">
        <v>1</v>
      </c>
      <c r="E25" s="285">
        <v>2015</v>
      </c>
      <c r="F25" s="284">
        <v>5</v>
      </c>
      <c r="G25" s="284">
        <v>1</v>
      </c>
      <c r="H25" s="285">
        <v>2015</v>
      </c>
      <c r="I25" s="225" t="s">
        <v>12</v>
      </c>
      <c r="J25" s="225" t="s">
        <v>52</v>
      </c>
      <c r="K25" s="225" t="s">
        <v>14</v>
      </c>
      <c r="L25" s="225" t="s">
        <v>16</v>
      </c>
      <c r="M25" s="225"/>
      <c r="N25" s="223" t="s">
        <v>240</v>
      </c>
      <c r="O25" s="291">
        <v>33160</v>
      </c>
      <c r="P25" s="233">
        <v>230759426</v>
      </c>
      <c r="Q25" s="302">
        <v>38512</v>
      </c>
      <c r="R25" s="234" t="s">
        <v>92</v>
      </c>
      <c r="S25" s="235" t="s">
        <v>241</v>
      </c>
      <c r="T25" s="224"/>
      <c r="U25" s="272" t="e">
        <f ca="1">"Bằng chữ: "&amp;[3]!vnd(T25)</f>
        <v>#NAME?</v>
      </c>
    </row>
    <row r="26" spans="1:21" s="3" customFormat="1" ht="35.1" customHeight="1">
      <c r="A26" s="229">
        <v>21</v>
      </c>
      <c r="B26" s="225" t="s">
        <v>735</v>
      </c>
      <c r="C26" s="284">
        <v>1</v>
      </c>
      <c r="D26" s="284">
        <v>1</v>
      </c>
      <c r="E26" s="285">
        <v>2015</v>
      </c>
      <c r="F26" s="284">
        <v>5</v>
      </c>
      <c r="G26" s="284">
        <v>1</v>
      </c>
      <c r="H26" s="285">
        <v>2015</v>
      </c>
      <c r="I26" s="225" t="s">
        <v>12</v>
      </c>
      <c r="J26" s="225" t="s">
        <v>52</v>
      </c>
      <c r="K26" s="225" t="s">
        <v>14</v>
      </c>
      <c r="L26" s="225" t="s">
        <v>16</v>
      </c>
      <c r="M26" s="225"/>
      <c r="N26" s="223" t="s">
        <v>248</v>
      </c>
      <c r="O26" s="292">
        <v>33062</v>
      </c>
      <c r="P26" s="233">
        <v>215120445</v>
      </c>
      <c r="Q26" s="304">
        <v>39851</v>
      </c>
      <c r="R26" s="234" t="s">
        <v>122</v>
      </c>
      <c r="S26" s="238" t="s">
        <v>249</v>
      </c>
      <c r="T26" s="224"/>
      <c r="U26" s="272" t="e">
        <f ca="1">"Bằng chữ: "&amp;[3]!vnd(T26)</f>
        <v>#NAME?</v>
      </c>
    </row>
    <row r="27" spans="1:21" s="3" customFormat="1" ht="35.1" customHeight="1">
      <c r="A27" s="225">
        <v>22</v>
      </c>
      <c r="B27" s="225" t="s">
        <v>735</v>
      </c>
      <c r="C27" s="284">
        <v>1</v>
      </c>
      <c r="D27" s="284">
        <v>1</v>
      </c>
      <c r="E27" s="285">
        <v>2015</v>
      </c>
      <c r="F27" s="284">
        <v>5</v>
      </c>
      <c r="G27" s="284">
        <v>1</v>
      </c>
      <c r="H27" s="285">
        <v>2015</v>
      </c>
      <c r="I27" s="225" t="s">
        <v>12</v>
      </c>
      <c r="J27" s="225" t="s">
        <v>52</v>
      </c>
      <c r="K27" s="225" t="s">
        <v>14</v>
      </c>
      <c r="L27" s="225" t="s">
        <v>16</v>
      </c>
      <c r="M27" s="225"/>
      <c r="N27" s="223" t="s">
        <v>255</v>
      </c>
      <c r="O27" s="291">
        <v>30804</v>
      </c>
      <c r="P27" s="233">
        <v>230626412</v>
      </c>
      <c r="Q27" s="301">
        <v>36887</v>
      </c>
      <c r="R27" s="234" t="s">
        <v>92</v>
      </c>
      <c r="S27" s="235" t="s">
        <v>256</v>
      </c>
      <c r="T27" s="224"/>
      <c r="U27" s="272" t="e">
        <f ca="1">"Bằng chữ: "&amp;[3]!vnd(T27)</f>
        <v>#NAME?</v>
      </c>
    </row>
    <row r="28" spans="1:21" s="3" customFormat="1" ht="35.1" customHeight="1">
      <c r="A28" s="229">
        <v>23</v>
      </c>
      <c r="B28" s="225" t="s">
        <v>735</v>
      </c>
      <c r="C28" s="284">
        <v>1</v>
      </c>
      <c r="D28" s="284">
        <v>1</v>
      </c>
      <c r="E28" s="285">
        <v>2015</v>
      </c>
      <c r="F28" s="284">
        <v>5</v>
      </c>
      <c r="G28" s="284">
        <v>1</v>
      </c>
      <c r="H28" s="285">
        <v>2015</v>
      </c>
      <c r="I28" s="225" t="s">
        <v>12</v>
      </c>
      <c r="J28" s="225" t="s">
        <v>52</v>
      </c>
      <c r="K28" s="225" t="s">
        <v>14</v>
      </c>
      <c r="L28" s="225" t="s">
        <v>16</v>
      </c>
      <c r="M28" s="225"/>
      <c r="N28" s="223" t="s">
        <v>263</v>
      </c>
      <c r="O28" s="291">
        <v>29018</v>
      </c>
      <c r="P28" s="233">
        <v>230524339</v>
      </c>
      <c r="Q28" s="300">
        <v>36570</v>
      </c>
      <c r="R28" s="237" t="s">
        <v>92</v>
      </c>
      <c r="S28" s="235" t="s">
        <v>265</v>
      </c>
      <c r="T28" s="224"/>
      <c r="U28" s="272" t="e">
        <f ca="1">"Bằng chữ: "&amp;[3]!vnd(T28)</f>
        <v>#NAME?</v>
      </c>
    </row>
    <row r="29" spans="1:21" s="3" customFormat="1" ht="35.1" customHeight="1">
      <c r="A29" s="225">
        <v>24</v>
      </c>
      <c r="B29" s="225" t="s">
        <v>735</v>
      </c>
      <c r="C29" s="284">
        <v>1</v>
      </c>
      <c r="D29" s="284">
        <v>1</v>
      </c>
      <c r="E29" s="285">
        <v>2015</v>
      </c>
      <c r="F29" s="284">
        <v>5</v>
      </c>
      <c r="G29" s="284">
        <v>1</v>
      </c>
      <c r="H29" s="285">
        <v>2015</v>
      </c>
      <c r="I29" s="225" t="s">
        <v>12</v>
      </c>
      <c r="J29" s="225" t="s">
        <v>52</v>
      </c>
      <c r="K29" s="225" t="s">
        <v>14</v>
      </c>
      <c r="L29" s="225" t="s">
        <v>16</v>
      </c>
      <c r="M29" s="225"/>
      <c r="N29" s="223" t="s">
        <v>273</v>
      </c>
      <c r="O29" s="291">
        <v>31776</v>
      </c>
      <c r="P29" s="233">
        <v>230643212</v>
      </c>
      <c r="Q29" s="300">
        <v>37221</v>
      </c>
      <c r="R29" s="237" t="s">
        <v>92</v>
      </c>
      <c r="S29" s="235" t="s">
        <v>274</v>
      </c>
      <c r="T29" s="224"/>
      <c r="U29" s="272" t="e">
        <f ca="1">"Bằng chữ: "&amp;[3]!vnd(T29)</f>
        <v>#NAME?</v>
      </c>
    </row>
    <row r="30" spans="1:21" s="3" customFormat="1" ht="35.1" customHeight="1">
      <c r="A30" s="229">
        <v>25</v>
      </c>
      <c r="B30" s="225" t="s">
        <v>735</v>
      </c>
      <c r="C30" s="284">
        <v>1</v>
      </c>
      <c r="D30" s="284">
        <v>1</v>
      </c>
      <c r="E30" s="285">
        <v>2015</v>
      </c>
      <c r="F30" s="284">
        <v>5</v>
      </c>
      <c r="G30" s="284">
        <v>1</v>
      </c>
      <c r="H30" s="285">
        <v>2015</v>
      </c>
      <c r="I30" s="225" t="s">
        <v>12</v>
      </c>
      <c r="J30" s="225" t="s">
        <v>52</v>
      </c>
      <c r="K30" s="225" t="s">
        <v>14</v>
      </c>
      <c r="L30" s="225" t="s">
        <v>16</v>
      </c>
      <c r="M30" s="225"/>
      <c r="N30" s="223" t="s">
        <v>281</v>
      </c>
      <c r="O30" s="291">
        <v>31960</v>
      </c>
      <c r="P30" s="233">
        <v>230637564</v>
      </c>
      <c r="Q30" s="305">
        <v>37125</v>
      </c>
      <c r="R30" s="237" t="s">
        <v>92</v>
      </c>
      <c r="S30" s="235" t="s">
        <v>282</v>
      </c>
      <c r="T30" s="224"/>
      <c r="U30" s="272" t="e">
        <f ca="1">"Bằng chữ: "&amp;[3]!vnd(T30)</f>
        <v>#NAME?</v>
      </c>
    </row>
    <row r="31" spans="1:21" s="3" customFormat="1" ht="35.1" customHeight="1">
      <c r="A31" s="225">
        <v>26</v>
      </c>
      <c r="B31" s="225" t="s">
        <v>735</v>
      </c>
      <c r="C31" s="284">
        <v>1</v>
      </c>
      <c r="D31" s="284">
        <v>1</v>
      </c>
      <c r="E31" s="285">
        <v>2015</v>
      </c>
      <c r="F31" s="284">
        <v>5</v>
      </c>
      <c r="G31" s="284">
        <v>1</v>
      </c>
      <c r="H31" s="285">
        <v>2015</v>
      </c>
      <c r="I31" s="225" t="s">
        <v>12</v>
      </c>
      <c r="J31" s="225" t="s">
        <v>52</v>
      </c>
      <c r="K31" s="225" t="s">
        <v>14</v>
      </c>
      <c r="L31" s="225" t="s">
        <v>16</v>
      </c>
      <c r="M31" s="225"/>
      <c r="N31" s="223" t="s">
        <v>290</v>
      </c>
      <c r="O31" s="291">
        <v>32253</v>
      </c>
      <c r="P31" s="233">
        <v>191621597</v>
      </c>
      <c r="Q31" s="305">
        <v>37811</v>
      </c>
      <c r="R31" s="239" t="s">
        <v>295</v>
      </c>
      <c r="S31" s="235" t="s">
        <v>291</v>
      </c>
      <c r="T31" s="224"/>
      <c r="U31" s="272" t="e">
        <f ca="1">"Bằng chữ: "&amp;[3]!vnd(T31)</f>
        <v>#NAME?</v>
      </c>
    </row>
    <row r="32" spans="1:21" s="3" customFormat="1" ht="35.1" customHeight="1">
      <c r="A32" s="229">
        <v>27</v>
      </c>
      <c r="B32" s="225" t="s">
        <v>735</v>
      </c>
      <c r="C32" s="284">
        <v>1</v>
      </c>
      <c r="D32" s="284">
        <v>1</v>
      </c>
      <c r="E32" s="285">
        <v>2015</v>
      </c>
      <c r="F32" s="284">
        <v>5</v>
      </c>
      <c r="G32" s="284">
        <v>1</v>
      </c>
      <c r="H32" s="285">
        <v>2015</v>
      </c>
      <c r="I32" s="225" t="s">
        <v>12</v>
      </c>
      <c r="J32" s="225" t="s">
        <v>52</v>
      </c>
      <c r="K32" s="225" t="s">
        <v>14</v>
      </c>
      <c r="L32" s="225" t="s">
        <v>16</v>
      </c>
      <c r="M32" s="225"/>
      <c r="N32" s="223" t="s">
        <v>298</v>
      </c>
      <c r="O32" s="291">
        <v>32489</v>
      </c>
      <c r="P32" s="233">
        <v>230676295</v>
      </c>
      <c r="Q32" s="300">
        <v>37736</v>
      </c>
      <c r="R32" s="237" t="s">
        <v>92</v>
      </c>
      <c r="S32" s="235" t="s">
        <v>299</v>
      </c>
      <c r="T32" s="224"/>
      <c r="U32" s="272" t="e">
        <f ca="1">"Bằng chữ: "&amp;[3]!vnd(T32)</f>
        <v>#NAME?</v>
      </c>
    </row>
    <row r="33" spans="1:21" s="3" customFormat="1" ht="35.1" customHeight="1">
      <c r="A33" s="225">
        <v>28</v>
      </c>
      <c r="B33" s="225" t="s">
        <v>735</v>
      </c>
      <c r="C33" s="284">
        <v>1</v>
      </c>
      <c r="D33" s="284">
        <v>1</v>
      </c>
      <c r="E33" s="285">
        <v>2015</v>
      </c>
      <c r="F33" s="284">
        <v>5</v>
      </c>
      <c r="G33" s="284">
        <v>1</v>
      </c>
      <c r="H33" s="285">
        <v>2015</v>
      </c>
      <c r="I33" s="225" t="s">
        <v>12</v>
      </c>
      <c r="J33" s="225" t="s">
        <v>52</v>
      </c>
      <c r="K33" s="225" t="s">
        <v>14</v>
      </c>
      <c r="L33" s="225" t="s">
        <v>16</v>
      </c>
      <c r="M33" s="225"/>
      <c r="N33" s="223" t="s">
        <v>305</v>
      </c>
      <c r="O33" s="291">
        <v>32057</v>
      </c>
      <c r="P33" s="233">
        <v>230625821</v>
      </c>
      <c r="Q33" s="300">
        <v>37055</v>
      </c>
      <c r="R33" s="237" t="s">
        <v>92</v>
      </c>
      <c r="S33" s="235" t="s">
        <v>306</v>
      </c>
      <c r="T33" s="224"/>
      <c r="U33" s="272" t="e">
        <f ca="1">"Bằng chữ: "&amp;[3]!vnd(T33)</f>
        <v>#NAME?</v>
      </c>
    </row>
    <row r="34" spans="1:21" s="3" customFormat="1" ht="35.1" customHeight="1">
      <c r="A34" s="229">
        <v>29</v>
      </c>
      <c r="B34" s="225" t="s">
        <v>735</v>
      </c>
      <c r="C34" s="284">
        <v>1</v>
      </c>
      <c r="D34" s="284">
        <v>1</v>
      </c>
      <c r="E34" s="285">
        <v>2015</v>
      </c>
      <c r="F34" s="284">
        <v>5</v>
      </c>
      <c r="G34" s="284">
        <v>1</v>
      </c>
      <c r="H34" s="285">
        <v>2015</v>
      </c>
      <c r="I34" s="225" t="s">
        <v>12</v>
      </c>
      <c r="J34" s="225" t="s">
        <v>52</v>
      </c>
      <c r="K34" s="225" t="s">
        <v>14</v>
      </c>
      <c r="L34" s="225" t="s">
        <v>16</v>
      </c>
      <c r="M34" s="225"/>
      <c r="N34" s="223" t="s">
        <v>313</v>
      </c>
      <c r="O34" s="291">
        <v>32053</v>
      </c>
      <c r="P34" s="233">
        <v>231069709</v>
      </c>
      <c r="Q34" s="305">
        <v>40823</v>
      </c>
      <c r="R34" s="239" t="s">
        <v>92</v>
      </c>
      <c r="S34" s="235" t="s">
        <v>699</v>
      </c>
      <c r="T34" s="224"/>
      <c r="U34" s="272" t="e">
        <f ca="1">"Bằng chữ: "&amp;[3]!vnd(T34)</f>
        <v>#NAME?</v>
      </c>
    </row>
    <row r="35" spans="1:21" s="3" customFormat="1" ht="35.1" customHeight="1">
      <c r="A35" s="225">
        <v>30</v>
      </c>
      <c r="B35" s="225" t="s">
        <v>735</v>
      </c>
      <c r="C35" s="284">
        <v>1</v>
      </c>
      <c r="D35" s="284">
        <v>1</v>
      </c>
      <c r="E35" s="285">
        <v>2015</v>
      </c>
      <c r="F35" s="284">
        <v>5</v>
      </c>
      <c r="G35" s="284">
        <v>1</v>
      </c>
      <c r="H35" s="285">
        <v>2015</v>
      </c>
      <c r="I35" s="225" t="s">
        <v>12</v>
      </c>
      <c r="J35" s="225" t="s">
        <v>52</v>
      </c>
      <c r="K35" s="225" t="s">
        <v>14</v>
      </c>
      <c r="L35" s="225" t="s">
        <v>16</v>
      </c>
      <c r="M35" s="225"/>
      <c r="N35" s="223" t="s">
        <v>322</v>
      </c>
      <c r="O35" s="291">
        <v>32389</v>
      </c>
      <c r="P35" s="233">
        <v>230684124</v>
      </c>
      <c r="Q35" s="302">
        <v>37834</v>
      </c>
      <c r="R35" s="240" t="s">
        <v>92</v>
      </c>
      <c r="S35" s="235" t="s">
        <v>323</v>
      </c>
      <c r="T35" s="224"/>
      <c r="U35" s="272" t="e">
        <f ca="1">"Bằng chữ: "&amp;[3]!vnd(T35)</f>
        <v>#NAME?</v>
      </c>
    </row>
    <row r="36" spans="1:21" s="3" customFormat="1" ht="35.1" customHeight="1">
      <c r="A36" s="229">
        <v>31</v>
      </c>
      <c r="B36" s="225" t="s">
        <v>735</v>
      </c>
      <c r="C36" s="284">
        <v>1</v>
      </c>
      <c r="D36" s="284">
        <v>1</v>
      </c>
      <c r="E36" s="285">
        <v>2015</v>
      </c>
      <c r="F36" s="284">
        <v>5</v>
      </c>
      <c r="G36" s="284">
        <v>1</v>
      </c>
      <c r="H36" s="285">
        <v>2015</v>
      </c>
      <c r="I36" s="225" t="s">
        <v>12</v>
      </c>
      <c r="J36" s="225" t="s">
        <v>52</v>
      </c>
      <c r="K36" s="225" t="s">
        <v>14</v>
      </c>
      <c r="L36" s="225" t="s">
        <v>16</v>
      </c>
      <c r="M36" s="225"/>
      <c r="N36" s="223" t="s">
        <v>330</v>
      </c>
      <c r="O36" s="291">
        <v>32786</v>
      </c>
      <c r="P36" s="233">
        <v>230759668</v>
      </c>
      <c r="Q36" s="301">
        <v>40443</v>
      </c>
      <c r="R36" s="237" t="s">
        <v>92</v>
      </c>
      <c r="S36" s="235" t="s">
        <v>331</v>
      </c>
      <c r="T36" s="224"/>
      <c r="U36" s="272" t="e">
        <f ca="1">"Bằng chữ: "&amp;[3]!vnd(T36)</f>
        <v>#NAME?</v>
      </c>
    </row>
    <row r="37" spans="1:21" s="3" customFormat="1" ht="35.1" customHeight="1">
      <c r="A37" s="225">
        <v>32</v>
      </c>
      <c r="B37" s="225" t="s">
        <v>735</v>
      </c>
      <c r="C37" s="284">
        <v>1</v>
      </c>
      <c r="D37" s="284">
        <v>1</v>
      </c>
      <c r="E37" s="285">
        <v>2015</v>
      </c>
      <c r="F37" s="284">
        <v>5</v>
      </c>
      <c r="G37" s="284">
        <v>1</v>
      </c>
      <c r="H37" s="285">
        <v>2015</v>
      </c>
      <c r="I37" s="225" t="s">
        <v>12</v>
      </c>
      <c r="J37" s="225" t="s">
        <v>52</v>
      </c>
      <c r="K37" s="225" t="s">
        <v>14</v>
      </c>
      <c r="L37" s="225" t="s">
        <v>16</v>
      </c>
      <c r="M37" s="225"/>
      <c r="N37" s="223" t="s">
        <v>338</v>
      </c>
      <c r="O37" s="291">
        <v>32822</v>
      </c>
      <c r="P37" s="233">
        <v>230731556</v>
      </c>
      <c r="Q37" s="300">
        <v>39099</v>
      </c>
      <c r="R37" s="237" t="s">
        <v>92</v>
      </c>
      <c r="S37" s="235" t="s">
        <v>339</v>
      </c>
      <c r="T37" s="224">
        <v>3000000</v>
      </c>
      <c r="U37" s="272" t="e">
        <f ca="1">"Bằng chữ: "&amp;[3]!vnd(T37)</f>
        <v>#NAME?</v>
      </c>
    </row>
    <row r="38" spans="1:21" s="3" customFormat="1" ht="35.1" customHeight="1">
      <c r="A38" s="229">
        <v>33</v>
      </c>
      <c r="B38" s="225" t="s">
        <v>735</v>
      </c>
      <c r="C38" s="284">
        <v>1</v>
      </c>
      <c r="D38" s="284">
        <v>1</v>
      </c>
      <c r="E38" s="285">
        <v>2015</v>
      </c>
      <c r="F38" s="284">
        <v>5</v>
      </c>
      <c r="G38" s="284">
        <v>1</v>
      </c>
      <c r="H38" s="285">
        <v>2015</v>
      </c>
      <c r="I38" s="225" t="s">
        <v>12</v>
      </c>
      <c r="J38" s="225" t="s">
        <v>52</v>
      </c>
      <c r="K38" s="225" t="s">
        <v>14</v>
      </c>
      <c r="L38" s="225" t="s">
        <v>16</v>
      </c>
      <c r="M38" s="225"/>
      <c r="N38" s="223" t="s">
        <v>346</v>
      </c>
      <c r="O38" s="293">
        <v>22526</v>
      </c>
      <c r="P38" s="233">
        <v>210079038</v>
      </c>
      <c r="Q38" s="305">
        <v>28795</v>
      </c>
      <c r="R38" s="241" t="s">
        <v>122</v>
      </c>
      <c r="S38" s="242" t="s">
        <v>347</v>
      </c>
      <c r="T38" s="224"/>
      <c r="U38" s="272" t="e">
        <f ca="1">"Bằng chữ: "&amp;[3]!vnd(T38)</f>
        <v>#NAME?</v>
      </c>
    </row>
    <row r="39" spans="1:21" s="3" customFormat="1" ht="35.1" customHeight="1">
      <c r="A39" s="225">
        <v>34</v>
      </c>
      <c r="B39" s="225" t="s">
        <v>735</v>
      </c>
      <c r="C39" s="284">
        <v>1</v>
      </c>
      <c r="D39" s="284">
        <v>1</v>
      </c>
      <c r="E39" s="285">
        <v>2015</v>
      </c>
      <c r="F39" s="284">
        <v>5</v>
      </c>
      <c r="G39" s="284">
        <v>1</v>
      </c>
      <c r="H39" s="285">
        <v>2015</v>
      </c>
      <c r="I39" s="225" t="s">
        <v>12</v>
      </c>
      <c r="J39" s="225" t="s">
        <v>52</v>
      </c>
      <c r="K39" s="225" t="s">
        <v>14</v>
      </c>
      <c r="L39" s="225" t="s">
        <v>16</v>
      </c>
      <c r="M39" s="225"/>
      <c r="N39" s="223" t="s">
        <v>353</v>
      </c>
      <c r="O39" s="293">
        <v>31237</v>
      </c>
      <c r="P39" s="233">
        <v>233192883</v>
      </c>
      <c r="Q39" s="302">
        <v>40372</v>
      </c>
      <c r="R39" s="243" t="s">
        <v>358</v>
      </c>
      <c r="S39" s="242" t="s">
        <v>354</v>
      </c>
      <c r="T39" s="224"/>
      <c r="U39" s="272" t="e">
        <f ca="1">"Bằng chữ: "&amp;[3]!vnd(T39)</f>
        <v>#NAME?</v>
      </c>
    </row>
    <row r="40" spans="1:21" s="3" customFormat="1" ht="35.1" customHeight="1">
      <c r="A40" s="229">
        <v>35</v>
      </c>
      <c r="B40" s="225" t="s">
        <v>735</v>
      </c>
      <c r="C40" s="284">
        <v>1</v>
      </c>
      <c r="D40" s="284">
        <v>1</v>
      </c>
      <c r="E40" s="285">
        <v>2015</v>
      </c>
      <c r="F40" s="284">
        <v>5</v>
      </c>
      <c r="G40" s="284">
        <v>1</v>
      </c>
      <c r="H40" s="285">
        <v>2015</v>
      </c>
      <c r="I40" s="225" t="s">
        <v>12</v>
      </c>
      <c r="J40" s="225" t="s">
        <v>52</v>
      </c>
      <c r="K40" s="225" t="s">
        <v>14</v>
      </c>
      <c r="L40" s="225" t="s">
        <v>16</v>
      </c>
      <c r="M40" s="225"/>
      <c r="N40" s="223" t="s">
        <v>362</v>
      </c>
      <c r="O40" s="293">
        <v>30795</v>
      </c>
      <c r="P40" s="233">
        <v>191490255</v>
      </c>
      <c r="Q40" s="302">
        <v>32235</v>
      </c>
      <c r="R40" s="243" t="s">
        <v>295</v>
      </c>
      <c r="S40" s="242" t="s">
        <v>363</v>
      </c>
      <c r="T40" s="224"/>
      <c r="U40" s="272" t="e">
        <f ca="1">"Bằng chữ: "&amp;[3]!vnd(T40)</f>
        <v>#NAME?</v>
      </c>
    </row>
    <row r="41" spans="1:21" s="3" customFormat="1" ht="35.1" customHeight="1">
      <c r="A41" s="225">
        <v>36</v>
      </c>
      <c r="B41" s="225" t="s">
        <v>735</v>
      </c>
      <c r="C41" s="284">
        <v>1</v>
      </c>
      <c r="D41" s="284">
        <v>1</v>
      </c>
      <c r="E41" s="285">
        <v>2015</v>
      </c>
      <c r="F41" s="284">
        <v>5</v>
      </c>
      <c r="G41" s="284">
        <v>1</v>
      </c>
      <c r="H41" s="285">
        <v>2015</v>
      </c>
      <c r="I41" s="225" t="s">
        <v>12</v>
      </c>
      <c r="J41" s="225" t="s">
        <v>52</v>
      </c>
      <c r="K41" s="225" t="s">
        <v>14</v>
      </c>
      <c r="L41" s="225" t="s">
        <v>16</v>
      </c>
      <c r="M41" s="225"/>
      <c r="N41" s="223" t="s">
        <v>370</v>
      </c>
      <c r="O41" s="291">
        <v>32600</v>
      </c>
      <c r="P41" s="233">
        <v>197204465</v>
      </c>
      <c r="Q41" s="302">
        <v>38224</v>
      </c>
      <c r="R41" s="240" t="s">
        <v>375</v>
      </c>
      <c r="S41" s="235" t="s">
        <v>739</v>
      </c>
      <c r="T41" s="224">
        <v>3000000</v>
      </c>
      <c r="U41" s="272" t="e">
        <f ca="1">"Bằng chữ: "&amp;[3]!vnd(T41)</f>
        <v>#NAME?</v>
      </c>
    </row>
    <row r="42" spans="1:21" s="3" customFormat="1" ht="35.1" customHeight="1">
      <c r="A42" s="229">
        <v>37</v>
      </c>
      <c r="B42" s="225" t="s">
        <v>735</v>
      </c>
      <c r="C42" s="284">
        <v>1</v>
      </c>
      <c r="D42" s="284">
        <v>1</v>
      </c>
      <c r="E42" s="285">
        <v>2015</v>
      </c>
      <c r="F42" s="284">
        <v>5</v>
      </c>
      <c r="G42" s="284">
        <v>1</v>
      </c>
      <c r="H42" s="285">
        <v>2015</v>
      </c>
      <c r="I42" s="225" t="s">
        <v>12</v>
      </c>
      <c r="J42" s="225" t="s">
        <v>52</v>
      </c>
      <c r="K42" s="225" t="s">
        <v>14</v>
      </c>
      <c r="L42" s="225" t="s">
        <v>16</v>
      </c>
      <c r="M42" s="225"/>
      <c r="N42" s="223" t="s">
        <v>379</v>
      </c>
      <c r="O42" s="291">
        <v>28671</v>
      </c>
      <c r="P42" s="233">
        <v>238956555</v>
      </c>
      <c r="Q42" s="302">
        <v>40044</v>
      </c>
      <c r="R42" s="240" t="s">
        <v>92</v>
      </c>
      <c r="S42" s="235" t="s">
        <v>380</v>
      </c>
      <c r="T42" s="224"/>
      <c r="U42" s="272" t="e">
        <f ca="1">"Bằng chữ: "&amp;[3]!vnd(T42)</f>
        <v>#NAME?</v>
      </c>
    </row>
    <row r="43" spans="1:21" s="3" customFormat="1" ht="35.1" customHeight="1">
      <c r="A43" s="225">
        <v>38</v>
      </c>
      <c r="B43" s="225" t="s">
        <v>735</v>
      </c>
      <c r="C43" s="284">
        <v>1</v>
      </c>
      <c r="D43" s="284">
        <v>1</v>
      </c>
      <c r="E43" s="285">
        <v>2015</v>
      </c>
      <c r="F43" s="284">
        <v>5</v>
      </c>
      <c r="G43" s="284">
        <v>1</v>
      </c>
      <c r="H43" s="285">
        <v>2015</v>
      </c>
      <c r="I43" s="225" t="s">
        <v>12</v>
      </c>
      <c r="J43" s="225" t="s">
        <v>52</v>
      </c>
      <c r="K43" s="225" t="s">
        <v>14</v>
      </c>
      <c r="L43" s="225" t="s">
        <v>16</v>
      </c>
      <c r="M43" s="225"/>
      <c r="N43" s="223" t="s">
        <v>385</v>
      </c>
      <c r="O43" s="293">
        <v>32154</v>
      </c>
      <c r="P43" s="233">
        <v>186718574</v>
      </c>
      <c r="Q43" s="304">
        <v>40376</v>
      </c>
      <c r="R43" s="240" t="s">
        <v>390</v>
      </c>
      <c r="S43" s="238" t="s">
        <v>386</v>
      </c>
      <c r="T43" s="224"/>
      <c r="U43" s="272" t="e">
        <f ca="1">"Bằng chữ: "&amp;[3]!vnd(T43)</f>
        <v>#NAME?</v>
      </c>
    </row>
    <row r="44" spans="1:21" s="3" customFormat="1" ht="35.1" customHeight="1">
      <c r="A44" s="229">
        <v>39</v>
      </c>
      <c r="B44" s="225" t="s">
        <v>735</v>
      </c>
      <c r="C44" s="284">
        <v>1</v>
      </c>
      <c r="D44" s="284">
        <v>1</v>
      </c>
      <c r="E44" s="285">
        <v>2015</v>
      </c>
      <c r="F44" s="284">
        <v>5</v>
      </c>
      <c r="G44" s="284">
        <v>1</v>
      </c>
      <c r="H44" s="285">
        <v>2015</v>
      </c>
      <c r="I44" s="225" t="s">
        <v>12</v>
      </c>
      <c r="J44" s="225" t="s">
        <v>52</v>
      </c>
      <c r="K44" s="225" t="s">
        <v>14</v>
      </c>
      <c r="L44" s="225" t="s">
        <v>16</v>
      </c>
      <c r="M44" s="225"/>
      <c r="N44" s="223" t="s">
        <v>393</v>
      </c>
      <c r="O44" s="291">
        <v>33500</v>
      </c>
      <c r="P44" s="233">
        <v>215275735</v>
      </c>
      <c r="Q44" s="302">
        <v>39725</v>
      </c>
      <c r="R44" s="240" t="s">
        <v>122</v>
      </c>
      <c r="S44" s="235" t="s">
        <v>394</v>
      </c>
      <c r="T44" s="224"/>
      <c r="U44" s="272" t="e">
        <f ca="1">"Bằng chữ: "&amp;[3]!vnd(T44)</f>
        <v>#NAME?</v>
      </c>
    </row>
    <row r="45" spans="1:21" s="3" customFormat="1" ht="35.1" customHeight="1">
      <c r="A45" s="225">
        <v>40</v>
      </c>
      <c r="B45" s="225" t="s">
        <v>735</v>
      </c>
      <c r="C45" s="284">
        <v>1</v>
      </c>
      <c r="D45" s="284">
        <v>1</v>
      </c>
      <c r="E45" s="285">
        <v>2015</v>
      </c>
      <c r="F45" s="284">
        <v>5</v>
      </c>
      <c r="G45" s="284">
        <v>1</v>
      </c>
      <c r="H45" s="285">
        <v>2015</v>
      </c>
      <c r="I45" s="225" t="s">
        <v>12</v>
      </c>
      <c r="J45" s="225" t="s">
        <v>52</v>
      </c>
      <c r="K45" s="225" t="s">
        <v>14</v>
      </c>
      <c r="L45" s="225" t="s">
        <v>16</v>
      </c>
      <c r="M45" s="225"/>
      <c r="N45" s="223" t="s">
        <v>402</v>
      </c>
      <c r="O45" s="293">
        <v>31310</v>
      </c>
      <c r="P45" s="244">
        <v>230612018</v>
      </c>
      <c r="Q45" s="306">
        <v>40462</v>
      </c>
      <c r="R45" s="244" t="s">
        <v>92</v>
      </c>
      <c r="S45" s="245" t="s">
        <v>403</v>
      </c>
      <c r="T45" s="224"/>
      <c r="U45" s="272" t="e">
        <f ca="1">"Bằng chữ: "&amp;[3]!vnd(T45)</f>
        <v>#NAME?</v>
      </c>
    </row>
    <row r="46" spans="1:21" s="3" customFormat="1" ht="35.1" customHeight="1">
      <c r="A46" s="229">
        <v>41</v>
      </c>
      <c r="B46" s="225" t="s">
        <v>735</v>
      </c>
      <c r="C46" s="284">
        <v>1</v>
      </c>
      <c r="D46" s="284">
        <v>1</v>
      </c>
      <c r="E46" s="285">
        <v>2015</v>
      </c>
      <c r="F46" s="284">
        <v>5</v>
      </c>
      <c r="G46" s="284">
        <v>1</v>
      </c>
      <c r="H46" s="285">
        <v>2015</v>
      </c>
      <c r="I46" s="225" t="s">
        <v>12</v>
      </c>
      <c r="J46" s="225" t="s">
        <v>52</v>
      </c>
      <c r="K46" s="225" t="s">
        <v>14</v>
      </c>
      <c r="L46" s="225" t="s">
        <v>16</v>
      </c>
      <c r="M46" s="225"/>
      <c r="N46" s="223" t="s">
        <v>410</v>
      </c>
      <c r="O46" s="293">
        <v>32470</v>
      </c>
      <c r="P46" s="244">
        <v>162944248</v>
      </c>
      <c r="Q46" s="306">
        <v>39811</v>
      </c>
      <c r="R46" s="244" t="s">
        <v>413</v>
      </c>
      <c r="S46" s="245" t="s">
        <v>411</v>
      </c>
      <c r="T46" s="224"/>
      <c r="U46" s="272" t="e">
        <f ca="1">"Bằng chữ: "&amp;[3]!vnd(T46)</f>
        <v>#NAME?</v>
      </c>
    </row>
    <row r="47" spans="1:21" s="3" customFormat="1" ht="35.1" customHeight="1">
      <c r="A47" s="225">
        <v>42</v>
      </c>
      <c r="B47" s="225" t="s">
        <v>735</v>
      </c>
      <c r="C47" s="284">
        <v>1</v>
      </c>
      <c r="D47" s="284">
        <v>1</v>
      </c>
      <c r="E47" s="285">
        <v>2015</v>
      </c>
      <c r="F47" s="284">
        <v>5</v>
      </c>
      <c r="G47" s="284">
        <v>1</v>
      </c>
      <c r="H47" s="285">
        <v>2015</v>
      </c>
      <c r="I47" s="225" t="s">
        <v>12</v>
      </c>
      <c r="J47" s="225" t="s">
        <v>52</v>
      </c>
      <c r="K47" s="225" t="s">
        <v>14</v>
      </c>
      <c r="L47" s="225" t="s">
        <v>16</v>
      </c>
      <c r="M47" s="225"/>
      <c r="N47" s="223" t="s">
        <v>415</v>
      </c>
      <c r="O47" s="293">
        <v>31082</v>
      </c>
      <c r="P47" s="244">
        <v>205243372</v>
      </c>
      <c r="Q47" s="306">
        <v>37546</v>
      </c>
      <c r="R47" s="244" t="s">
        <v>212</v>
      </c>
      <c r="S47" s="246" t="s">
        <v>416</v>
      </c>
      <c r="T47" s="224"/>
      <c r="U47" s="272" t="e">
        <f ca="1">"Bằng chữ: "&amp;[3]!vnd(T47)</f>
        <v>#NAME?</v>
      </c>
    </row>
    <row r="48" spans="1:21" s="3" customFormat="1" ht="35.1" customHeight="1">
      <c r="A48" s="229">
        <v>43</v>
      </c>
      <c r="B48" s="225" t="s">
        <v>735</v>
      </c>
      <c r="C48" s="284">
        <v>1</v>
      </c>
      <c r="D48" s="284">
        <v>1</v>
      </c>
      <c r="E48" s="285">
        <v>2015</v>
      </c>
      <c r="F48" s="284">
        <v>5</v>
      </c>
      <c r="G48" s="284">
        <v>1</v>
      </c>
      <c r="H48" s="285">
        <v>2015</v>
      </c>
      <c r="I48" s="225" t="s">
        <v>12</v>
      </c>
      <c r="J48" s="225" t="s">
        <v>52</v>
      </c>
      <c r="K48" s="225" t="s">
        <v>14</v>
      </c>
      <c r="L48" s="225" t="s">
        <v>16</v>
      </c>
      <c r="M48" s="225"/>
      <c r="N48" s="223" t="s">
        <v>422</v>
      </c>
      <c r="O48" s="293">
        <v>31622</v>
      </c>
      <c r="P48" s="244">
        <v>230666945</v>
      </c>
      <c r="Q48" s="306">
        <v>41169</v>
      </c>
      <c r="R48" s="244" t="s">
        <v>92</v>
      </c>
      <c r="S48" s="245" t="s">
        <v>423</v>
      </c>
      <c r="T48" s="224">
        <v>3000000</v>
      </c>
      <c r="U48" s="272" t="e">
        <f ca="1">"Bằng chữ: "&amp;[3]!vnd(T48)</f>
        <v>#NAME?</v>
      </c>
    </row>
    <row r="49" spans="1:21" s="3" customFormat="1" ht="35.1" customHeight="1">
      <c r="A49" s="225">
        <v>44</v>
      </c>
      <c r="B49" s="225" t="s">
        <v>735</v>
      </c>
      <c r="C49" s="284">
        <v>1</v>
      </c>
      <c r="D49" s="284">
        <v>1</v>
      </c>
      <c r="E49" s="285">
        <v>2015</v>
      </c>
      <c r="F49" s="284">
        <v>5</v>
      </c>
      <c r="G49" s="284">
        <v>1</v>
      </c>
      <c r="H49" s="285">
        <v>2015</v>
      </c>
      <c r="I49" s="225" t="s">
        <v>12</v>
      </c>
      <c r="J49" s="225" t="s">
        <v>52</v>
      </c>
      <c r="K49" s="225" t="s">
        <v>14</v>
      </c>
      <c r="L49" s="225" t="s">
        <v>16</v>
      </c>
      <c r="M49" s="225"/>
      <c r="N49" s="223" t="s">
        <v>428</v>
      </c>
      <c r="O49" s="293">
        <v>32653</v>
      </c>
      <c r="P49" s="244">
        <v>230715913</v>
      </c>
      <c r="Q49" s="306">
        <v>38247</v>
      </c>
      <c r="R49" s="244" t="s">
        <v>92</v>
      </c>
      <c r="S49" s="246" t="s">
        <v>429</v>
      </c>
      <c r="T49" s="224"/>
      <c r="U49" s="272" t="e">
        <f ca="1">"Bằng chữ: "&amp;[3]!vnd(T49)</f>
        <v>#NAME?</v>
      </c>
    </row>
    <row r="50" spans="1:21" s="3" customFormat="1" ht="35.1" customHeight="1">
      <c r="A50" s="229">
        <v>45</v>
      </c>
      <c r="B50" s="225" t="s">
        <v>735</v>
      </c>
      <c r="C50" s="284">
        <v>1</v>
      </c>
      <c r="D50" s="284">
        <v>1</v>
      </c>
      <c r="E50" s="285">
        <v>2015</v>
      </c>
      <c r="F50" s="284">
        <v>5</v>
      </c>
      <c r="G50" s="284">
        <v>1</v>
      </c>
      <c r="H50" s="285">
        <v>2015</v>
      </c>
      <c r="I50" s="225" t="s">
        <v>12</v>
      </c>
      <c r="J50" s="225" t="s">
        <v>52</v>
      </c>
      <c r="K50" s="225" t="s">
        <v>14</v>
      </c>
      <c r="L50" s="225" t="s">
        <v>16</v>
      </c>
      <c r="M50" s="225"/>
      <c r="N50" s="223" t="s">
        <v>433</v>
      </c>
      <c r="O50" s="293">
        <v>32825</v>
      </c>
      <c r="P50" s="244">
        <v>212612364</v>
      </c>
      <c r="Q50" s="306">
        <v>39422</v>
      </c>
      <c r="R50" s="244" t="s">
        <v>436</v>
      </c>
      <c r="S50" s="245" t="s">
        <v>434</v>
      </c>
      <c r="T50" s="224"/>
      <c r="U50" s="272" t="e">
        <f ca="1">"Bằng chữ: "&amp;[3]!vnd(T50)</f>
        <v>#NAME?</v>
      </c>
    </row>
    <row r="51" spans="1:21" s="3" customFormat="1" ht="35.1" customHeight="1">
      <c r="A51" s="225">
        <v>46</v>
      </c>
      <c r="B51" s="225" t="s">
        <v>735</v>
      </c>
      <c r="C51" s="284">
        <v>1</v>
      </c>
      <c r="D51" s="284">
        <v>1</v>
      </c>
      <c r="E51" s="285">
        <v>2015</v>
      </c>
      <c r="F51" s="284">
        <v>5</v>
      </c>
      <c r="G51" s="284">
        <v>1</v>
      </c>
      <c r="H51" s="285">
        <v>2015</v>
      </c>
      <c r="I51" s="225" t="s">
        <v>12</v>
      </c>
      <c r="J51" s="225" t="s">
        <v>52</v>
      </c>
      <c r="K51" s="225" t="s">
        <v>14</v>
      </c>
      <c r="L51" s="225" t="s">
        <v>16</v>
      </c>
      <c r="M51" s="225"/>
      <c r="N51" s="223" t="s">
        <v>439</v>
      </c>
      <c r="O51" s="293">
        <v>32655</v>
      </c>
      <c r="P51" s="244">
        <v>191659373</v>
      </c>
      <c r="Q51" s="306">
        <v>40156</v>
      </c>
      <c r="R51" s="244" t="s">
        <v>295</v>
      </c>
      <c r="S51" s="245" t="s">
        <v>440</v>
      </c>
      <c r="T51" s="224"/>
      <c r="U51" s="272" t="e">
        <f ca="1">"Bằng chữ: "&amp;[3]!vnd(T51)</f>
        <v>#NAME?</v>
      </c>
    </row>
    <row r="52" spans="1:21" s="3" customFormat="1" ht="35.1" customHeight="1">
      <c r="A52" s="229">
        <v>47</v>
      </c>
      <c r="B52" s="225" t="s">
        <v>735</v>
      </c>
      <c r="C52" s="284">
        <v>1</v>
      </c>
      <c r="D52" s="284">
        <v>1</v>
      </c>
      <c r="E52" s="285">
        <v>2015</v>
      </c>
      <c r="F52" s="284">
        <v>5</v>
      </c>
      <c r="G52" s="284">
        <v>1</v>
      </c>
      <c r="H52" s="285">
        <v>2015</v>
      </c>
      <c r="I52" s="225" t="s">
        <v>12</v>
      </c>
      <c r="J52" s="225" t="s">
        <v>52</v>
      </c>
      <c r="K52" s="225" t="s">
        <v>14</v>
      </c>
      <c r="L52" s="225" t="s">
        <v>16</v>
      </c>
      <c r="M52" s="225"/>
      <c r="N52" s="223" t="s">
        <v>446</v>
      </c>
      <c r="O52" s="293">
        <v>31093</v>
      </c>
      <c r="P52" s="244">
        <v>19165910</v>
      </c>
      <c r="Q52" s="306">
        <v>36881</v>
      </c>
      <c r="R52" s="244" t="s">
        <v>295</v>
      </c>
      <c r="S52" s="245" t="s">
        <v>447</v>
      </c>
      <c r="T52" s="224"/>
      <c r="U52" s="272" t="e">
        <f ca="1">"Bằng chữ: "&amp;[3]!vnd(T52)</f>
        <v>#NAME?</v>
      </c>
    </row>
    <row r="53" spans="1:21" s="3" customFormat="1" ht="35.1" customHeight="1">
      <c r="A53" s="225">
        <v>48</v>
      </c>
      <c r="B53" s="225" t="s">
        <v>735</v>
      </c>
      <c r="C53" s="284">
        <v>1</v>
      </c>
      <c r="D53" s="284">
        <v>1</v>
      </c>
      <c r="E53" s="285">
        <v>2015</v>
      </c>
      <c r="F53" s="284">
        <v>5</v>
      </c>
      <c r="G53" s="284">
        <v>1</v>
      </c>
      <c r="H53" s="285">
        <v>2015</v>
      </c>
      <c r="I53" s="225" t="s">
        <v>12</v>
      </c>
      <c r="J53" s="225" t="s">
        <v>52</v>
      </c>
      <c r="K53" s="225" t="s">
        <v>14</v>
      </c>
      <c r="L53" s="225" t="s">
        <v>16</v>
      </c>
      <c r="M53" s="225"/>
      <c r="N53" s="223" t="s">
        <v>451</v>
      </c>
      <c r="O53" s="291">
        <v>31825</v>
      </c>
      <c r="P53" s="233">
        <v>230675029</v>
      </c>
      <c r="Q53" s="301">
        <v>37718</v>
      </c>
      <c r="R53" s="237" t="s">
        <v>92</v>
      </c>
      <c r="S53" s="235" t="s">
        <v>452</v>
      </c>
      <c r="T53" s="224"/>
      <c r="U53" s="272" t="e">
        <f ca="1">"Bằng chữ: "&amp;[3]!vnd(T53)</f>
        <v>#NAME?</v>
      </c>
    </row>
    <row r="54" spans="1:21" s="3" customFormat="1" ht="35.1" customHeight="1">
      <c r="A54" s="229">
        <v>49</v>
      </c>
      <c r="B54" s="225" t="s">
        <v>735</v>
      </c>
      <c r="C54" s="284">
        <v>1</v>
      </c>
      <c r="D54" s="284">
        <v>1</v>
      </c>
      <c r="E54" s="285">
        <v>2015</v>
      </c>
      <c r="F54" s="284">
        <v>5</v>
      </c>
      <c r="G54" s="284">
        <v>1</v>
      </c>
      <c r="H54" s="285">
        <v>2015</v>
      </c>
      <c r="I54" s="225" t="s">
        <v>12</v>
      </c>
      <c r="J54" s="225" t="s">
        <v>52</v>
      </c>
      <c r="K54" s="225" t="s">
        <v>14</v>
      </c>
      <c r="L54" s="225" t="s">
        <v>16</v>
      </c>
      <c r="M54" s="225"/>
      <c r="N54" s="223" t="s">
        <v>457</v>
      </c>
      <c r="O54" s="291">
        <v>31707</v>
      </c>
      <c r="P54" s="233">
        <v>230637432</v>
      </c>
      <c r="Q54" s="300">
        <v>37124</v>
      </c>
      <c r="R54" s="237" t="s">
        <v>92</v>
      </c>
      <c r="S54" s="235" t="s">
        <v>701</v>
      </c>
      <c r="T54" s="224"/>
      <c r="U54" s="272" t="e">
        <f ca="1">"Bằng chữ: "&amp;[3]!vnd(T54)</f>
        <v>#NAME?</v>
      </c>
    </row>
    <row r="55" spans="1:21" s="3" customFormat="1" ht="35.1" customHeight="1">
      <c r="A55" s="225">
        <v>50</v>
      </c>
      <c r="B55" s="225" t="s">
        <v>735</v>
      </c>
      <c r="C55" s="284">
        <v>1</v>
      </c>
      <c r="D55" s="284">
        <v>1</v>
      </c>
      <c r="E55" s="285">
        <v>2015</v>
      </c>
      <c r="F55" s="284">
        <v>5</v>
      </c>
      <c r="G55" s="284">
        <v>1</v>
      </c>
      <c r="H55" s="285">
        <v>2015</v>
      </c>
      <c r="I55" s="225" t="s">
        <v>12</v>
      </c>
      <c r="J55" s="225" t="s">
        <v>52</v>
      </c>
      <c r="K55" s="225" t="s">
        <v>14</v>
      </c>
      <c r="L55" s="225" t="s">
        <v>16</v>
      </c>
      <c r="M55" s="225"/>
      <c r="N55" s="223" t="s">
        <v>462</v>
      </c>
      <c r="O55" s="291">
        <v>29221</v>
      </c>
      <c r="P55" s="233">
        <v>211803162</v>
      </c>
      <c r="Q55" s="300">
        <v>36487</v>
      </c>
      <c r="R55" s="231" t="s">
        <v>122</v>
      </c>
      <c r="S55" s="235" t="s">
        <v>463</v>
      </c>
      <c r="T55" s="224"/>
      <c r="U55" s="272" t="e">
        <f ca="1">"Bằng chữ: "&amp;[3]!vnd(T55)</f>
        <v>#NAME?</v>
      </c>
    </row>
    <row r="56" spans="1:21" s="3" customFormat="1" ht="35.1" customHeight="1">
      <c r="A56" s="229">
        <v>51</v>
      </c>
      <c r="B56" s="225" t="s">
        <v>735</v>
      </c>
      <c r="C56" s="284">
        <v>1</v>
      </c>
      <c r="D56" s="284">
        <v>1</v>
      </c>
      <c r="E56" s="285">
        <v>2015</v>
      </c>
      <c r="F56" s="284">
        <v>5</v>
      </c>
      <c r="G56" s="284">
        <v>1</v>
      </c>
      <c r="H56" s="285">
        <v>2015</v>
      </c>
      <c r="I56" s="225" t="s">
        <v>12</v>
      </c>
      <c r="J56" s="225" t="s">
        <v>52</v>
      </c>
      <c r="K56" s="225" t="s">
        <v>14</v>
      </c>
      <c r="L56" s="225" t="s">
        <v>16</v>
      </c>
      <c r="M56" s="225"/>
      <c r="N56" s="223" t="s">
        <v>470</v>
      </c>
      <c r="O56" s="291">
        <v>26068</v>
      </c>
      <c r="P56" s="233">
        <v>230428344</v>
      </c>
      <c r="Q56" s="300">
        <v>40074</v>
      </c>
      <c r="R56" s="237" t="s">
        <v>92</v>
      </c>
      <c r="S56" s="235" t="s">
        <v>241</v>
      </c>
      <c r="T56" s="224"/>
      <c r="U56" s="272" t="e">
        <f ca="1">"Bằng chữ: "&amp;[3]!vnd(T56)</f>
        <v>#NAME?</v>
      </c>
    </row>
    <row r="57" spans="1:21" s="3" customFormat="1" ht="35.1" customHeight="1">
      <c r="A57" s="225">
        <v>52</v>
      </c>
      <c r="B57" s="225" t="s">
        <v>735</v>
      </c>
      <c r="C57" s="284">
        <v>1</v>
      </c>
      <c r="D57" s="284">
        <v>1</v>
      </c>
      <c r="E57" s="285">
        <v>2015</v>
      </c>
      <c r="F57" s="284">
        <v>5</v>
      </c>
      <c r="G57" s="284">
        <v>1</v>
      </c>
      <c r="H57" s="285">
        <v>2015</v>
      </c>
      <c r="I57" s="225" t="s">
        <v>12</v>
      </c>
      <c r="J57" s="225" t="s">
        <v>52</v>
      </c>
      <c r="K57" s="225" t="s">
        <v>14</v>
      </c>
      <c r="L57" s="225" t="s">
        <v>16</v>
      </c>
      <c r="M57" s="225"/>
      <c r="N57" s="223" t="s">
        <v>476</v>
      </c>
      <c r="O57" s="294" t="s">
        <v>477</v>
      </c>
      <c r="P57" s="233">
        <v>231076560</v>
      </c>
      <c r="Q57" s="302">
        <v>40857</v>
      </c>
      <c r="R57" s="240" t="s">
        <v>92</v>
      </c>
      <c r="S57" s="235" t="s">
        <v>478</v>
      </c>
      <c r="T57" s="224"/>
      <c r="U57" s="272" t="e">
        <f ca="1">"Bằng chữ: "&amp;[3]!vnd(T57)</f>
        <v>#NAME?</v>
      </c>
    </row>
    <row r="58" spans="1:21" s="3" customFormat="1" ht="35.1" customHeight="1">
      <c r="A58" s="229">
        <v>53</v>
      </c>
      <c r="B58" s="225" t="s">
        <v>735</v>
      </c>
      <c r="C58" s="284">
        <v>1</v>
      </c>
      <c r="D58" s="284">
        <v>1</v>
      </c>
      <c r="E58" s="285">
        <v>2015</v>
      </c>
      <c r="F58" s="284">
        <v>5</v>
      </c>
      <c r="G58" s="284">
        <v>1</v>
      </c>
      <c r="H58" s="285">
        <v>2015</v>
      </c>
      <c r="I58" s="225" t="s">
        <v>12</v>
      </c>
      <c r="J58" s="225" t="s">
        <v>52</v>
      </c>
      <c r="K58" s="225" t="s">
        <v>14</v>
      </c>
      <c r="L58" s="225" t="s">
        <v>16</v>
      </c>
      <c r="M58" s="225"/>
      <c r="N58" s="223" t="s">
        <v>483</v>
      </c>
      <c r="O58" s="291">
        <v>27779</v>
      </c>
      <c r="P58" s="247">
        <v>230493127</v>
      </c>
      <c r="Q58" s="302">
        <v>39322</v>
      </c>
      <c r="R58" s="244" t="s">
        <v>92</v>
      </c>
      <c r="S58" s="235" t="s">
        <v>485</v>
      </c>
      <c r="T58" s="224"/>
      <c r="U58" s="272" t="e">
        <f ca="1">"Bằng chữ: "&amp;[3]!vnd(T58)</f>
        <v>#NAME?</v>
      </c>
    </row>
    <row r="59" spans="1:21" s="3" customFormat="1" ht="35.1" customHeight="1">
      <c r="A59" s="225">
        <v>54</v>
      </c>
      <c r="B59" s="225" t="s">
        <v>735</v>
      </c>
      <c r="C59" s="284">
        <v>1</v>
      </c>
      <c r="D59" s="284">
        <v>1</v>
      </c>
      <c r="E59" s="285">
        <v>2015</v>
      </c>
      <c r="F59" s="284">
        <v>5</v>
      </c>
      <c r="G59" s="284">
        <v>1</v>
      </c>
      <c r="H59" s="285">
        <v>2015</v>
      </c>
      <c r="I59" s="225" t="s">
        <v>12</v>
      </c>
      <c r="J59" s="225" t="s">
        <v>52</v>
      </c>
      <c r="K59" s="225" t="s">
        <v>14</v>
      </c>
      <c r="L59" s="225" t="s">
        <v>16</v>
      </c>
      <c r="M59" s="225"/>
      <c r="N59" s="223" t="s">
        <v>488</v>
      </c>
      <c r="O59" s="291">
        <v>32831</v>
      </c>
      <c r="P59" s="233">
        <v>230734519</v>
      </c>
      <c r="Q59" s="301">
        <v>38276</v>
      </c>
      <c r="R59" s="234" t="s">
        <v>92</v>
      </c>
      <c r="S59" s="235" t="s">
        <v>489</v>
      </c>
      <c r="T59" s="224"/>
      <c r="U59" s="272" t="e">
        <f ca="1">"Bằng chữ: "&amp;[3]!vnd(T59)</f>
        <v>#NAME?</v>
      </c>
    </row>
    <row r="60" spans="1:21" s="3" customFormat="1" ht="35.1" customHeight="1">
      <c r="A60" s="229">
        <v>55</v>
      </c>
      <c r="B60" s="225" t="s">
        <v>735</v>
      </c>
      <c r="C60" s="284">
        <v>1</v>
      </c>
      <c r="D60" s="284">
        <v>1</v>
      </c>
      <c r="E60" s="285">
        <v>2015</v>
      </c>
      <c r="F60" s="284">
        <v>5</v>
      </c>
      <c r="G60" s="284">
        <v>1</v>
      </c>
      <c r="H60" s="285">
        <v>2015</v>
      </c>
      <c r="I60" s="225" t="s">
        <v>12</v>
      </c>
      <c r="J60" s="225" t="s">
        <v>52</v>
      </c>
      <c r="K60" s="225" t="s">
        <v>14</v>
      </c>
      <c r="L60" s="225" t="s">
        <v>16</v>
      </c>
      <c r="M60" s="225"/>
      <c r="N60" s="223" t="s">
        <v>494</v>
      </c>
      <c r="O60" s="291">
        <v>28904</v>
      </c>
      <c r="P60" s="247">
        <v>230512953</v>
      </c>
      <c r="Q60" s="302">
        <v>40241</v>
      </c>
      <c r="R60" s="240" t="s">
        <v>92</v>
      </c>
      <c r="S60" s="235" t="s">
        <v>700</v>
      </c>
      <c r="T60" s="224"/>
      <c r="U60" s="272" t="e">
        <f ca="1">"Bằng chữ: "&amp;[3]!vnd(T60)</f>
        <v>#NAME?</v>
      </c>
    </row>
    <row r="61" spans="1:21" s="3" customFormat="1" ht="35.1" customHeight="1">
      <c r="A61" s="225">
        <v>56</v>
      </c>
      <c r="B61" s="225" t="s">
        <v>735</v>
      </c>
      <c r="C61" s="284">
        <v>1</v>
      </c>
      <c r="D61" s="284">
        <v>1</v>
      </c>
      <c r="E61" s="285">
        <v>2015</v>
      </c>
      <c r="F61" s="284">
        <v>5</v>
      </c>
      <c r="G61" s="284">
        <v>1</v>
      </c>
      <c r="H61" s="285">
        <v>2015</v>
      </c>
      <c r="I61" s="225" t="s">
        <v>12</v>
      </c>
      <c r="J61" s="225" t="s">
        <v>52</v>
      </c>
      <c r="K61" s="225" t="s">
        <v>14</v>
      </c>
      <c r="L61" s="225" t="s">
        <v>16</v>
      </c>
      <c r="M61" s="225"/>
      <c r="N61" s="223" t="s">
        <v>501</v>
      </c>
      <c r="O61" s="291">
        <v>31564</v>
      </c>
      <c r="P61" s="233">
        <v>230679225</v>
      </c>
      <c r="Q61" s="300">
        <v>37761</v>
      </c>
      <c r="R61" s="237" t="s">
        <v>92</v>
      </c>
      <c r="S61" s="235" t="s">
        <v>502</v>
      </c>
      <c r="T61" s="224"/>
      <c r="U61" s="272" t="e">
        <f ca="1">"Bằng chữ: "&amp;[3]!vnd(T61)</f>
        <v>#NAME?</v>
      </c>
    </row>
    <row r="62" spans="1:21" s="3" customFormat="1" ht="35.1" customHeight="1">
      <c r="A62" s="229">
        <v>57</v>
      </c>
      <c r="B62" s="225" t="s">
        <v>735</v>
      </c>
      <c r="C62" s="284">
        <v>1</v>
      </c>
      <c r="D62" s="284">
        <v>1</v>
      </c>
      <c r="E62" s="285">
        <v>2015</v>
      </c>
      <c r="F62" s="284">
        <v>5</v>
      </c>
      <c r="G62" s="284">
        <v>1</v>
      </c>
      <c r="H62" s="285">
        <v>2015</v>
      </c>
      <c r="I62" s="225" t="s">
        <v>12</v>
      </c>
      <c r="J62" s="225" t="s">
        <v>52</v>
      </c>
      <c r="K62" s="225" t="s">
        <v>14</v>
      </c>
      <c r="L62" s="225" t="s">
        <v>16</v>
      </c>
      <c r="M62" s="225"/>
      <c r="N62" s="223" t="s">
        <v>507</v>
      </c>
      <c r="O62" s="291">
        <v>30582</v>
      </c>
      <c r="P62" s="233">
        <v>211756067</v>
      </c>
      <c r="Q62" s="300">
        <v>36119</v>
      </c>
      <c r="R62" s="231" t="s">
        <v>122</v>
      </c>
      <c r="S62" s="235" t="s">
        <v>508</v>
      </c>
      <c r="T62" s="224"/>
      <c r="U62" s="272" t="e">
        <f ca="1">"Bằng chữ: "&amp;[3]!vnd(T62)</f>
        <v>#NAME?</v>
      </c>
    </row>
    <row r="63" spans="1:21" s="3" customFormat="1" ht="35.1" customHeight="1">
      <c r="A63" s="225">
        <v>58</v>
      </c>
      <c r="B63" s="225" t="s">
        <v>735</v>
      </c>
      <c r="C63" s="284">
        <v>1</v>
      </c>
      <c r="D63" s="284">
        <v>1</v>
      </c>
      <c r="E63" s="285">
        <v>2015</v>
      </c>
      <c r="F63" s="284">
        <v>5</v>
      </c>
      <c r="G63" s="284">
        <v>1</v>
      </c>
      <c r="H63" s="285">
        <v>2015</v>
      </c>
      <c r="I63" s="225" t="s">
        <v>12</v>
      </c>
      <c r="J63" s="225" t="s">
        <v>52</v>
      </c>
      <c r="K63" s="225" t="s">
        <v>14</v>
      </c>
      <c r="L63" s="225" t="s">
        <v>16</v>
      </c>
      <c r="M63" s="225"/>
      <c r="N63" s="223" t="s">
        <v>513</v>
      </c>
      <c r="O63" s="291">
        <v>29209</v>
      </c>
      <c r="P63" s="247">
        <v>220995855</v>
      </c>
      <c r="Q63" s="302">
        <v>34961</v>
      </c>
      <c r="R63" s="240" t="s">
        <v>518</v>
      </c>
      <c r="S63" s="235" t="s">
        <v>702</v>
      </c>
      <c r="T63" s="224"/>
      <c r="U63" s="272" t="e">
        <f ca="1">"Bằng chữ: "&amp;[3]!vnd(T63)</f>
        <v>#NAME?</v>
      </c>
    </row>
    <row r="64" spans="1:21" s="3" customFormat="1" ht="35.1" customHeight="1">
      <c r="A64" s="229">
        <v>59</v>
      </c>
      <c r="B64" s="225" t="s">
        <v>735</v>
      </c>
      <c r="C64" s="284">
        <v>1</v>
      </c>
      <c r="D64" s="284">
        <v>1</v>
      </c>
      <c r="E64" s="285">
        <v>2015</v>
      </c>
      <c r="F64" s="284">
        <v>5</v>
      </c>
      <c r="G64" s="284">
        <v>1</v>
      </c>
      <c r="H64" s="285">
        <v>2015</v>
      </c>
      <c r="I64" s="225" t="s">
        <v>12</v>
      </c>
      <c r="J64" s="225" t="s">
        <v>52</v>
      </c>
      <c r="K64" s="225" t="s">
        <v>14</v>
      </c>
      <c r="L64" s="225" t="s">
        <v>16</v>
      </c>
      <c r="M64" s="225"/>
      <c r="N64" s="223" t="s">
        <v>522</v>
      </c>
      <c r="O64" s="291">
        <v>32679</v>
      </c>
      <c r="P64" s="233">
        <v>221215322</v>
      </c>
      <c r="Q64" s="300">
        <v>38736</v>
      </c>
      <c r="R64" s="231" t="s">
        <v>518</v>
      </c>
      <c r="S64" s="235" t="s">
        <v>523</v>
      </c>
      <c r="T64" s="224"/>
      <c r="U64" s="272" t="e">
        <f ca="1">"Bằng chữ: "&amp;[3]!vnd(T64)</f>
        <v>#NAME?</v>
      </c>
    </row>
    <row r="65" spans="1:21" s="3" customFormat="1" ht="35.1" customHeight="1">
      <c r="A65" s="225">
        <v>60</v>
      </c>
      <c r="B65" s="225" t="s">
        <v>735</v>
      </c>
      <c r="C65" s="284">
        <v>1</v>
      </c>
      <c r="D65" s="284">
        <v>1</v>
      </c>
      <c r="E65" s="285">
        <v>2015</v>
      </c>
      <c r="F65" s="284">
        <v>5</v>
      </c>
      <c r="G65" s="284">
        <v>1</v>
      </c>
      <c r="H65" s="285">
        <v>2015</v>
      </c>
      <c r="I65" s="225" t="s">
        <v>12</v>
      </c>
      <c r="J65" s="225" t="s">
        <v>52</v>
      </c>
      <c r="K65" s="225" t="s">
        <v>14</v>
      </c>
      <c r="L65" s="225" t="s">
        <v>16</v>
      </c>
      <c r="M65" s="225"/>
      <c r="N65" s="223" t="s">
        <v>528</v>
      </c>
      <c r="O65" s="291">
        <v>31486</v>
      </c>
      <c r="P65" s="233">
        <v>197192034</v>
      </c>
      <c r="Q65" s="300">
        <v>38041</v>
      </c>
      <c r="R65" s="237" t="s">
        <v>375</v>
      </c>
      <c r="S65" s="235" t="s">
        <v>529</v>
      </c>
      <c r="T65" s="224"/>
      <c r="U65" s="272" t="e">
        <f ca="1">"Bằng chữ: "&amp;[3]!vnd(T65)</f>
        <v>#NAME?</v>
      </c>
    </row>
    <row r="66" spans="1:21" s="3" customFormat="1" ht="35.1" customHeight="1">
      <c r="A66" s="229">
        <v>61</v>
      </c>
      <c r="B66" s="225" t="s">
        <v>735</v>
      </c>
      <c r="C66" s="284">
        <v>1</v>
      </c>
      <c r="D66" s="284">
        <v>1</v>
      </c>
      <c r="E66" s="285">
        <v>2015</v>
      </c>
      <c r="F66" s="284">
        <v>5</v>
      </c>
      <c r="G66" s="284">
        <v>1</v>
      </c>
      <c r="H66" s="285">
        <v>2015</v>
      </c>
      <c r="I66" s="225" t="s">
        <v>12</v>
      </c>
      <c r="J66" s="225" t="s">
        <v>52</v>
      </c>
      <c r="K66" s="225" t="s">
        <v>14</v>
      </c>
      <c r="L66" s="225" t="s">
        <v>16</v>
      </c>
      <c r="M66" s="225"/>
      <c r="N66" s="223" t="s">
        <v>536</v>
      </c>
      <c r="O66" s="293">
        <v>31981</v>
      </c>
      <c r="P66" s="233">
        <v>230700589</v>
      </c>
      <c r="Q66" s="300">
        <v>38867</v>
      </c>
      <c r="R66" s="231" t="s">
        <v>92</v>
      </c>
      <c r="S66" s="242" t="s">
        <v>537</v>
      </c>
      <c r="T66" s="224"/>
      <c r="U66" s="272" t="e">
        <f ca="1">"Bằng chữ: "&amp;[3]!vnd(T66)</f>
        <v>#NAME?</v>
      </c>
    </row>
    <row r="67" spans="1:21" s="3" customFormat="1" ht="35.1" customHeight="1">
      <c r="A67" s="225">
        <v>62</v>
      </c>
      <c r="B67" s="225" t="s">
        <v>735</v>
      </c>
      <c r="C67" s="284">
        <v>1</v>
      </c>
      <c r="D67" s="284">
        <v>1</v>
      </c>
      <c r="E67" s="285">
        <v>2015</v>
      </c>
      <c r="F67" s="284">
        <v>5</v>
      </c>
      <c r="G67" s="284">
        <v>1</v>
      </c>
      <c r="H67" s="285">
        <v>2015</v>
      </c>
      <c r="I67" s="225" t="s">
        <v>12</v>
      </c>
      <c r="J67" s="225" t="s">
        <v>52</v>
      </c>
      <c r="K67" s="225" t="s">
        <v>14</v>
      </c>
      <c r="L67" s="225" t="s">
        <v>16</v>
      </c>
      <c r="M67" s="225"/>
      <c r="N67" s="223" t="s">
        <v>543</v>
      </c>
      <c r="O67" s="291">
        <v>27440</v>
      </c>
      <c r="P67" s="233">
        <v>300978555</v>
      </c>
      <c r="Q67" s="300">
        <v>34222</v>
      </c>
      <c r="R67" s="231" t="s">
        <v>547</v>
      </c>
      <c r="S67" s="235" t="s">
        <v>544</v>
      </c>
      <c r="T67" s="224"/>
      <c r="U67" s="272" t="e">
        <f ca="1">"Bằng chữ: "&amp;[3]!vnd(T67)</f>
        <v>#NAME?</v>
      </c>
    </row>
    <row r="68" spans="1:21" s="3" customFormat="1" ht="35.1" customHeight="1">
      <c r="A68" s="229">
        <v>63</v>
      </c>
      <c r="B68" s="225" t="s">
        <v>735</v>
      </c>
      <c r="C68" s="284">
        <v>1</v>
      </c>
      <c r="D68" s="284">
        <v>1</v>
      </c>
      <c r="E68" s="285">
        <v>2015</v>
      </c>
      <c r="F68" s="284">
        <v>5</v>
      </c>
      <c r="G68" s="284">
        <v>1</v>
      </c>
      <c r="H68" s="285">
        <v>2015</v>
      </c>
      <c r="I68" s="225" t="s">
        <v>12</v>
      </c>
      <c r="J68" s="225" t="s">
        <v>52</v>
      </c>
      <c r="K68" s="225" t="s">
        <v>14</v>
      </c>
      <c r="L68" s="225" t="s">
        <v>16</v>
      </c>
      <c r="M68" s="225"/>
      <c r="N68" s="223" t="s">
        <v>552</v>
      </c>
      <c r="O68" s="291">
        <v>31958</v>
      </c>
      <c r="P68" s="233">
        <v>230651664</v>
      </c>
      <c r="Q68" s="301">
        <v>37355</v>
      </c>
      <c r="R68" s="234" t="s">
        <v>92</v>
      </c>
      <c r="S68" s="235" t="s">
        <v>553</v>
      </c>
      <c r="T68" s="224"/>
      <c r="U68" s="272" t="e">
        <f ca="1">"Bằng chữ: "&amp;[3]!vnd(T68)</f>
        <v>#NAME?</v>
      </c>
    </row>
    <row r="69" spans="1:21" s="3" customFormat="1" ht="35.1" customHeight="1">
      <c r="A69" s="225">
        <v>64</v>
      </c>
      <c r="B69" s="225" t="s">
        <v>735</v>
      </c>
      <c r="C69" s="284">
        <v>1</v>
      </c>
      <c r="D69" s="284">
        <v>1</v>
      </c>
      <c r="E69" s="285">
        <v>2015</v>
      </c>
      <c r="F69" s="284">
        <v>5</v>
      </c>
      <c r="G69" s="284">
        <v>1</v>
      </c>
      <c r="H69" s="285">
        <v>2015</v>
      </c>
      <c r="I69" s="225" t="s">
        <v>12</v>
      </c>
      <c r="J69" s="225" t="s">
        <v>52</v>
      </c>
      <c r="K69" s="225" t="s">
        <v>14</v>
      </c>
      <c r="L69" s="225" t="s">
        <v>16</v>
      </c>
      <c r="M69" s="225"/>
      <c r="N69" s="223" t="s">
        <v>560</v>
      </c>
      <c r="O69" s="291">
        <v>32519</v>
      </c>
      <c r="P69" s="233">
        <v>230698514</v>
      </c>
      <c r="Q69" s="300">
        <v>40917</v>
      </c>
      <c r="R69" s="231" t="s">
        <v>92</v>
      </c>
      <c r="S69" s="235" t="s">
        <v>561</v>
      </c>
      <c r="T69" s="224"/>
      <c r="U69" s="272" t="e">
        <f ca="1">"Bằng chữ: "&amp;[3]!vnd(T69)</f>
        <v>#NAME?</v>
      </c>
    </row>
    <row r="70" spans="1:21" s="3" customFormat="1" ht="35.1" customHeight="1">
      <c r="A70" s="229">
        <v>65</v>
      </c>
      <c r="B70" s="225" t="s">
        <v>735</v>
      </c>
      <c r="C70" s="284">
        <v>1</v>
      </c>
      <c r="D70" s="284">
        <v>1</v>
      </c>
      <c r="E70" s="285">
        <v>2015</v>
      </c>
      <c r="F70" s="284">
        <v>5</v>
      </c>
      <c r="G70" s="284">
        <v>1</v>
      </c>
      <c r="H70" s="285">
        <v>2015</v>
      </c>
      <c r="I70" s="225" t="s">
        <v>12</v>
      </c>
      <c r="J70" s="225" t="s">
        <v>52</v>
      </c>
      <c r="K70" s="225" t="s">
        <v>14</v>
      </c>
      <c r="L70" s="225" t="s">
        <v>16</v>
      </c>
      <c r="M70" s="225"/>
      <c r="N70" s="223" t="s">
        <v>566</v>
      </c>
      <c r="O70" s="291">
        <v>32008</v>
      </c>
      <c r="P70" s="233">
        <v>212601045</v>
      </c>
      <c r="Q70" s="301">
        <v>37425</v>
      </c>
      <c r="R70" s="234" t="s">
        <v>436</v>
      </c>
      <c r="S70" s="235" t="s">
        <v>434</v>
      </c>
      <c r="T70" s="224"/>
      <c r="U70" s="272" t="e">
        <f ca="1">"Bằng chữ: "&amp;[3]!vnd(T70)</f>
        <v>#NAME?</v>
      </c>
    </row>
    <row r="71" spans="1:21" s="3" customFormat="1" ht="35.1" customHeight="1">
      <c r="A71" s="225">
        <v>66</v>
      </c>
      <c r="B71" s="225" t="s">
        <v>735</v>
      </c>
      <c r="C71" s="284">
        <v>1</v>
      </c>
      <c r="D71" s="284">
        <v>1</v>
      </c>
      <c r="E71" s="285">
        <v>2015</v>
      </c>
      <c r="F71" s="284">
        <v>5</v>
      </c>
      <c r="G71" s="284">
        <v>1</v>
      </c>
      <c r="H71" s="285">
        <v>2015</v>
      </c>
      <c r="I71" s="225" t="s">
        <v>12</v>
      </c>
      <c r="J71" s="225" t="s">
        <v>52</v>
      </c>
      <c r="K71" s="225" t="s">
        <v>14</v>
      </c>
      <c r="L71" s="225" t="s">
        <v>16</v>
      </c>
      <c r="M71" s="225"/>
      <c r="N71" s="223" t="s">
        <v>573</v>
      </c>
      <c r="O71" s="291">
        <v>32422</v>
      </c>
      <c r="P71" s="233">
        <v>230792674</v>
      </c>
      <c r="Q71" s="301">
        <v>39316</v>
      </c>
      <c r="R71" s="234" t="s">
        <v>92</v>
      </c>
      <c r="S71" s="235" t="s">
        <v>574</v>
      </c>
      <c r="T71" s="224"/>
      <c r="U71" s="272" t="e">
        <f ca="1">"Bằng chữ: "&amp;[3]!vnd(T71)</f>
        <v>#NAME?</v>
      </c>
    </row>
    <row r="72" spans="1:21" s="3" customFormat="1" ht="35.1" customHeight="1">
      <c r="A72" s="229">
        <v>67</v>
      </c>
      <c r="B72" s="225" t="s">
        <v>735</v>
      </c>
      <c r="C72" s="284">
        <v>1</v>
      </c>
      <c r="D72" s="284">
        <v>1</v>
      </c>
      <c r="E72" s="285">
        <v>2015</v>
      </c>
      <c r="F72" s="284">
        <v>5</v>
      </c>
      <c r="G72" s="284">
        <v>1</v>
      </c>
      <c r="H72" s="285">
        <v>2015</v>
      </c>
      <c r="I72" s="225" t="s">
        <v>12</v>
      </c>
      <c r="J72" s="225" t="s">
        <v>52</v>
      </c>
      <c r="K72" s="225" t="s">
        <v>14</v>
      </c>
      <c r="L72" s="225" t="s">
        <v>16</v>
      </c>
      <c r="M72" s="225"/>
      <c r="N72" s="223" t="s">
        <v>579</v>
      </c>
      <c r="O72" s="291">
        <v>31552</v>
      </c>
      <c r="P72" s="233">
        <v>230629095</v>
      </c>
      <c r="Q72" s="301">
        <v>36986</v>
      </c>
      <c r="R72" s="234" t="s">
        <v>92</v>
      </c>
      <c r="S72" s="235" t="s">
        <v>580</v>
      </c>
      <c r="T72" s="224"/>
      <c r="U72" s="272" t="e">
        <f ca="1">"Bằng chữ: "&amp;[3]!vnd(T72)</f>
        <v>#NAME?</v>
      </c>
    </row>
    <row r="73" spans="1:21" s="3" customFormat="1" ht="35.1" customHeight="1">
      <c r="A73" s="225">
        <v>68</v>
      </c>
      <c r="B73" s="225" t="s">
        <v>735</v>
      </c>
      <c r="C73" s="284">
        <v>1</v>
      </c>
      <c r="D73" s="284">
        <v>1</v>
      </c>
      <c r="E73" s="285">
        <v>2015</v>
      </c>
      <c r="F73" s="284">
        <v>5</v>
      </c>
      <c r="G73" s="284">
        <v>1</v>
      </c>
      <c r="H73" s="285">
        <v>2015</v>
      </c>
      <c r="I73" s="225" t="s">
        <v>12</v>
      </c>
      <c r="J73" s="225" t="s">
        <v>52</v>
      </c>
      <c r="K73" s="225" t="s">
        <v>14</v>
      </c>
      <c r="L73" s="225" t="s">
        <v>16</v>
      </c>
      <c r="M73" s="225"/>
      <c r="N73" s="223" t="s">
        <v>586</v>
      </c>
      <c r="O73" s="291">
        <v>30635</v>
      </c>
      <c r="P73" s="233">
        <v>231060627</v>
      </c>
      <c r="Q73" s="302">
        <v>40994</v>
      </c>
      <c r="R73" s="240" t="s">
        <v>92</v>
      </c>
      <c r="S73" s="235" t="s">
        <v>587</v>
      </c>
      <c r="T73" s="224"/>
      <c r="U73" s="272" t="e">
        <f ca="1">"Bằng chữ: "&amp;[3]!vnd(T73)</f>
        <v>#NAME?</v>
      </c>
    </row>
    <row r="74" spans="1:21" s="3" customFormat="1" ht="35.1" customHeight="1">
      <c r="A74" s="229">
        <v>69</v>
      </c>
      <c r="B74" s="225" t="s">
        <v>735</v>
      </c>
      <c r="C74" s="284">
        <v>1</v>
      </c>
      <c r="D74" s="284">
        <v>1</v>
      </c>
      <c r="E74" s="285">
        <v>2015</v>
      </c>
      <c r="F74" s="284">
        <v>5</v>
      </c>
      <c r="G74" s="284">
        <v>1</v>
      </c>
      <c r="H74" s="285">
        <v>2015</v>
      </c>
      <c r="I74" s="225" t="s">
        <v>12</v>
      </c>
      <c r="J74" s="225" t="s">
        <v>52</v>
      </c>
      <c r="K74" s="225" t="s">
        <v>14</v>
      </c>
      <c r="L74" s="225" t="s">
        <v>16</v>
      </c>
      <c r="M74" s="225"/>
      <c r="N74" s="223" t="s">
        <v>594</v>
      </c>
      <c r="O74" s="293">
        <v>32060</v>
      </c>
      <c r="P74" s="233">
        <v>230648777</v>
      </c>
      <c r="Q74" s="301">
        <v>37344</v>
      </c>
      <c r="R74" s="231" t="s">
        <v>92</v>
      </c>
      <c r="S74" s="242" t="s">
        <v>595</v>
      </c>
      <c r="T74" s="224"/>
      <c r="U74" s="272" t="e">
        <f ca="1">"Bằng chữ: "&amp;[3]!vnd(T74)</f>
        <v>#NAME?</v>
      </c>
    </row>
    <row r="75" spans="1:21" s="3" customFormat="1" ht="35.1" customHeight="1">
      <c r="A75" s="225">
        <v>70</v>
      </c>
      <c r="B75" s="225" t="s">
        <v>735</v>
      </c>
      <c r="C75" s="284">
        <v>1</v>
      </c>
      <c r="D75" s="284">
        <v>1</v>
      </c>
      <c r="E75" s="285">
        <v>2015</v>
      </c>
      <c r="F75" s="284">
        <v>5</v>
      </c>
      <c r="G75" s="284">
        <v>1</v>
      </c>
      <c r="H75" s="285">
        <v>2015</v>
      </c>
      <c r="I75" s="225" t="s">
        <v>12</v>
      </c>
      <c r="J75" s="225" t="s">
        <v>52</v>
      </c>
      <c r="K75" s="225" t="s">
        <v>14</v>
      </c>
      <c r="L75" s="225" t="s">
        <v>16</v>
      </c>
      <c r="M75" s="225"/>
      <c r="N75" s="223" t="s">
        <v>601</v>
      </c>
      <c r="O75" s="291">
        <v>28394</v>
      </c>
      <c r="P75" s="247" t="s">
        <v>606</v>
      </c>
      <c r="Q75" s="302">
        <v>40002</v>
      </c>
      <c r="R75" s="240" t="s">
        <v>607</v>
      </c>
      <c r="S75" s="235" t="s">
        <v>602</v>
      </c>
      <c r="T75" s="224"/>
      <c r="U75" s="272" t="e">
        <f ca="1">"Bằng chữ: "&amp;[3]!vnd(T75)</f>
        <v>#NAME?</v>
      </c>
    </row>
    <row r="76" spans="1:21" s="3" customFormat="1" ht="35.1" customHeight="1">
      <c r="A76" s="229">
        <v>71</v>
      </c>
      <c r="B76" s="225" t="s">
        <v>735</v>
      </c>
      <c r="C76" s="284">
        <v>1</v>
      </c>
      <c r="D76" s="284">
        <v>1</v>
      </c>
      <c r="E76" s="285">
        <v>2015</v>
      </c>
      <c r="F76" s="284">
        <v>5</v>
      </c>
      <c r="G76" s="284">
        <v>1</v>
      </c>
      <c r="H76" s="285">
        <v>2015</v>
      </c>
      <c r="I76" s="225" t="s">
        <v>12</v>
      </c>
      <c r="J76" s="225" t="s">
        <v>52</v>
      </c>
      <c r="K76" s="225" t="s">
        <v>14</v>
      </c>
      <c r="L76" s="225" t="s">
        <v>16</v>
      </c>
      <c r="M76" s="225"/>
      <c r="N76" s="223" t="s">
        <v>610</v>
      </c>
      <c r="O76" s="291">
        <v>30996</v>
      </c>
      <c r="P76" s="233">
        <v>230603975</v>
      </c>
      <c r="Q76" s="300">
        <v>40800</v>
      </c>
      <c r="R76" s="231" t="s">
        <v>92</v>
      </c>
      <c r="S76" s="235" t="s">
        <v>611</v>
      </c>
      <c r="T76" s="224"/>
      <c r="U76" s="272" t="e">
        <f ca="1">"Bằng chữ: "&amp;[3]!vnd(T76)</f>
        <v>#NAME?</v>
      </c>
    </row>
    <row r="77" spans="1:21" s="3" customFormat="1" ht="35.1" customHeight="1">
      <c r="A77" s="225">
        <v>72</v>
      </c>
      <c r="B77" s="225" t="s">
        <v>735</v>
      </c>
      <c r="C77" s="284">
        <v>1</v>
      </c>
      <c r="D77" s="284">
        <v>1</v>
      </c>
      <c r="E77" s="285">
        <v>2015</v>
      </c>
      <c r="F77" s="284">
        <v>5</v>
      </c>
      <c r="G77" s="284">
        <v>1</v>
      </c>
      <c r="H77" s="285">
        <v>2015</v>
      </c>
      <c r="I77" s="225" t="s">
        <v>12</v>
      </c>
      <c r="J77" s="225" t="s">
        <v>52</v>
      </c>
      <c r="K77" s="225" t="s">
        <v>14</v>
      </c>
      <c r="L77" s="225" t="s">
        <v>16</v>
      </c>
      <c r="M77" s="225"/>
      <c r="N77" s="223" t="s">
        <v>617</v>
      </c>
      <c r="O77" s="291">
        <v>31605</v>
      </c>
      <c r="P77" s="233">
        <v>215047481</v>
      </c>
      <c r="Q77" s="300">
        <v>38062</v>
      </c>
      <c r="R77" s="234" t="s">
        <v>122</v>
      </c>
      <c r="S77" s="235" t="s">
        <v>618</v>
      </c>
      <c r="T77" s="224"/>
      <c r="U77" s="272" t="e">
        <f ca="1">"Bằng chữ: "&amp;[3]!vnd(T77)</f>
        <v>#NAME?</v>
      </c>
    </row>
    <row r="78" spans="1:21" s="3" customFormat="1" ht="35.1" customHeight="1">
      <c r="A78" s="229">
        <v>73</v>
      </c>
      <c r="B78" s="225" t="s">
        <v>735</v>
      </c>
      <c r="C78" s="284">
        <v>1</v>
      </c>
      <c r="D78" s="284">
        <v>1</v>
      </c>
      <c r="E78" s="285">
        <v>2015</v>
      </c>
      <c r="F78" s="284">
        <v>5</v>
      </c>
      <c r="G78" s="284">
        <v>1</v>
      </c>
      <c r="H78" s="285">
        <v>2015</v>
      </c>
      <c r="I78" s="225" t="s">
        <v>12</v>
      </c>
      <c r="J78" s="225" t="s">
        <v>52</v>
      </c>
      <c r="K78" s="225" t="s">
        <v>14</v>
      </c>
      <c r="L78" s="225" t="s">
        <v>16</v>
      </c>
      <c r="M78" s="225"/>
      <c r="N78" s="223" t="s">
        <v>623</v>
      </c>
      <c r="O78" s="291">
        <v>30047</v>
      </c>
      <c r="P78" s="233">
        <v>233049434</v>
      </c>
      <c r="Q78" s="305">
        <v>35669</v>
      </c>
      <c r="R78" s="241" t="s">
        <v>358</v>
      </c>
      <c r="S78" s="235" t="s">
        <v>625</v>
      </c>
      <c r="T78" s="224"/>
      <c r="U78" s="272" t="e">
        <f ca="1">"Bằng chữ: "&amp;[3]!vnd(T78)</f>
        <v>#NAME?</v>
      </c>
    </row>
    <row r="79" spans="1:21" s="3" customFormat="1" ht="35.1" customHeight="1">
      <c r="A79" s="225">
        <v>74</v>
      </c>
      <c r="B79" s="225" t="s">
        <v>735</v>
      </c>
      <c r="C79" s="284">
        <v>1</v>
      </c>
      <c r="D79" s="284">
        <v>1</v>
      </c>
      <c r="E79" s="285">
        <v>2015</v>
      </c>
      <c r="F79" s="284">
        <v>5</v>
      </c>
      <c r="G79" s="284">
        <v>1</v>
      </c>
      <c r="H79" s="285">
        <v>2015</v>
      </c>
      <c r="I79" s="225" t="s">
        <v>12</v>
      </c>
      <c r="J79" s="225" t="s">
        <v>52</v>
      </c>
      <c r="K79" s="225" t="s">
        <v>14</v>
      </c>
      <c r="L79" s="225" t="s">
        <v>16</v>
      </c>
      <c r="M79" s="225"/>
      <c r="N79" s="223" t="s">
        <v>631</v>
      </c>
      <c r="O79" s="291">
        <v>29721</v>
      </c>
      <c r="P79" s="233">
        <v>230544102</v>
      </c>
      <c r="Q79" s="305">
        <v>41419</v>
      </c>
      <c r="R79" s="241" t="s">
        <v>92</v>
      </c>
      <c r="S79" s="235" t="s">
        <v>632</v>
      </c>
      <c r="T79" s="224"/>
      <c r="U79" s="272" t="e">
        <f ca="1">"Bằng chữ: "&amp;[3]!vnd(T79)</f>
        <v>#NAME?</v>
      </c>
    </row>
    <row r="80" spans="1:21" s="3" customFormat="1" ht="35.1" customHeight="1">
      <c r="A80" s="229">
        <v>75</v>
      </c>
      <c r="B80" s="225" t="s">
        <v>735</v>
      </c>
      <c r="C80" s="284">
        <v>1</v>
      </c>
      <c r="D80" s="284">
        <v>1</v>
      </c>
      <c r="E80" s="285">
        <v>2015</v>
      </c>
      <c r="F80" s="284">
        <v>5</v>
      </c>
      <c r="G80" s="284">
        <v>1</v>
      </c>
      <c r="H80" s="285">
        <v>2015</v>
      </c>
      <c r="I80" s="225" t="s">
        <v>12</v>
      </c>
      <c r="J80" s="225" t="s">
        <v>52</v>
      </c>
      <c r="K80" s="225" t="s">
        <v>14</v>
      </c>
      <c r="L80" s="225" t="s">
        <v>16</v>
      </c>
      <c r="M80" s="225"/>
      <c r="N80" s="223" t="s">
        <v>636</v>
      </c>
      <c r="O80" s="291">
        <v>28569</v>
      </c>
      <c r="P80" s="233">
        <v>231069449</v>
      </c>
      <c r="Q80" s="305">
        <v>40813</v>
      </c>
      <c r="R80" s="241" t="s">
        <v>92</v>
      </c>
      <c r="S80" s="235" t="s">
        <v>637</v>
      </c>
      <c r="T80" s="224"/>
      <c r="U80" s="272" t="e">
        <f ca="1">"Bằng chữ: "&amp;[3]!vnd(T80)</f>
        <v>#NAME?</v>
      </c>
    </row>
    <row r="81" spans="1:21" s="3" customFormat="1" ht="35.1" customHeight="1">
      <c r="A81" s="225">
        <v>76</v>
      </c>
      <c r="B81" s="225" t="s">
        <v>735</v>
      </c>
      <c r="C81" s="284">
        <v>1</v>
      </c>
      <c r="D81" s="284">
        <v>1</v>
      </c>
      <c r="E81" s="285">
        <v>2015</v>
      </c>
      <c r="F81" s="284">
        <v>5</v>
      </c>
      <c r="G81" s="284">
        <v>1</v>
      </c>
      <c r="H81" s="285">
        <v>2015</v>
      </c>
      <c r="I81" s="225" t="s">
        <v>12</v>
      </c>
      <c r="J81" s="225" t="s">
        <v>52</v>
      </c>
      <c r="K81" s="225" t="s">
        <v>14</v>
      </c>
      <c r="L81" s="225" t="s">
        <v>16</v>
      </c>
      <c r="M81" s="225"/>
      <c r="N81" s="223" t="s">
        <v>640</v>
      </c>
      <c r="O81" s="295">
        <v>27732</v>
      </c>
      <c r="P81" s="233">
        <v>230489245</v>
      </c>
      <c r="Q81" s="305">
        <v>37474</v>
      </c>
      <c r="R81" s="241" t="s">
        <v>92</v>
      </c>
      <c r="S81" s="248" t="s">
        <v>642</v>
      </c>
      <c r="T81" s="224"/>
      <c r="U81" s="272" t="e">
        <f ca="1">"Bằng chữ: "&amp;[3]!vnd(T81)</f>
        <v>#NAME?</v>
      </c>
    </row>
    <row r="82" spans="1:21" s="3" customFormat="1" ht="35.1" customHeight="1">
      <c r="A82" s="229">
        <v>77</v>
      </c>
      <c r="B82" s="225" t="s">
        <v>735</v>
      </c>
      <c r="C82" s="284">
        <v>1</v>
      </c>
      <c r="D82" s="284">
        <v>1</v>
      </c>
      <c r="E82" s="285">
        <v>2015</v>
      </c>
      <c r="F82" s="284">
        <v>5</v>
      </c>
      <c r="G82" s="284">
        <v>1</v>
      </c>
      <c r="H82" s="285">
        <v>2015</v>
      </c>
      <c r="I82" s="225" t="s">
        <v>12</v>
      </c>
      <c r="J82" s="225" t="s">
        <v>52</v>
      </c>
      <c r="K82" s="225" t="s">
        <v>14</v>
      </c>
      <c r="L82" s="225" t="s">
        <v>16</v>
      </c>
      <c r="M82" s="225"/>
      <c r="N82" s="223" t="s">
        <v>646</v>
      </c>
      <c r="O82" s="296">
        <v>29739</v>
      </c>
      <c r="P82" s="249">
        <v>230540641</v>
      </c>
      <c r="Q82" s="307">
        <v>39861</v>
      </c>
      <c r="R82" s="250" t="s">
        <v>92</v>
      </c>
      <c r="S82" s="251" t="s">
        <v>647</v>
      </c>
      <c r="T82" s="224"/>
      <c r="U82" s="272" t="e">
        <f ca="1">"Bằng chữ: "&amp;[3]!vnd(T82)</f>
        <v>#NAME?</v>
      </c>
    </row>
    <row r="83" spans="1:21" s="3" customFormat="1" ht="35.1" customHeight="1">
      <c r="A83" s="225">
        <v>78</v>
      </c>
      <c r="B83" s="225" t="s">
        <v>735</v>
      </c>
      <c r="C83" s="284">
        <v>1</v>
      </c>
      <c r="D83" s="284">
        <v>1</v>
      </c>
      <c r="E83" s="285">
        <v>2015</v>
      </c>
      <c r="F83" s="284">
        <v>5</v>
      </c>
      <c r="G83" s="284">
        <v>1</v>
      </c>
      <c r="H83" s="285">
        <v>2015</v>
      </c>
      <c r="I83" s="225" t="s">
        <v>12</v>
      </c>
      <c r="J83" s="225" t="s">
        <v>52</v>
      </c>
      <c r="K83" s="225" t="s">
        <v>14</v>
      </c>
      <c r="L83" s="225" t="s">
        <v>16</v>
      </c>
      <c r="M83" s="225"/>
      <c r="N83" s="223" t="s">
        <v>698</v>
      </c>
      <c r="O83" s="297">
        <v>21170</v>
      </c>
      <c r="P83" s="233">
        <v>230297190</v>
      </c>
      <c r="Q83" s="302">
        <v>39188</v>
      </c>
      <c r="R83" s="250" t="s">
        <v>92</v>
      </c>
      <c r="S83" s="235" t="s">
        <v>681</v>
      </c>
      <c r="T83" s="224"/>
      <c r="U83" s="272" t="e">
        <f ca="1">"Bằng chữ: "&amp;[3]!vnd(T83)</f>
        <v>#NAME?</v>
      </c>
    </row>
    <row r="84" spans="1:21" s="3" customFormat="1" ht="35.1" customHeight="1">
      <c r="A84" s="229">
        <v>79</v>
      </c>
      <c r="B84" s="225" t="s">
        <v>735</v>
      </c>
      <c r="C84" s="284">
        <v>1</v>
      </c>
      <c r="D84" s="284">
        <v>1</v>
      </c>
      <c r="E84" s="285">
        <v>2015</v>
      </c>
      <c r="F84" s="284">
        <v>5</v>
      </c>
      <c r="G84" s="284">
        <v>1</v>
      </c>
      <c r="H84" s="285">
        <v>2015</v>
      </c>
      <c r="I84" s="225" t="s">
        <v>12</v>
      </c>
      <c r="J84" s="225" t="s">
        <v>52</v>
      </c>
      <c r="K84" s="225" t="s">
        <v>14</v>
      </c>
      <c r="L84" s="225" t="s">
        <v>16</v>
      </c>
      <c r="M84" s="225"/>
      <c r="N84" s="223" t="s">
        <v>704</v>
      </c>
      <c r="O84" s="297">
        <v>19173</v>
      </c>
      <c r="P84" s="233">
        <v>231117644</v>
      </c>
      <c r="Q84" s="302">
        <v>41212</v>
      </c>
      <c r="R84" s="234" t="s">
        <v>92</v>
      </c>
      <c r="S84" s="235" t="s">
        <v>705</v>
      </c>
      <c r="T84" s="224"/>
      <c r="U84" s="272" t="e">
        <f ca="1">"Bằng chữ: "&amp;[3]!vnd(T84)</f>
        <v>#NAME?</v>
      </c>
    </row>
    <row r="85" spans="1:21" s="3" customFormat="1" ht="35.1" customHeight="1">
      <c r="A85" s="225">
        <v>80</v>
      </c>
      <c r="B85" s="225" t="s">
        <v>735</v>
      </c>
      <c r="C85" s="284">
        <v>1</v>
      </c>
      <c r="D85" s="284">
        <v>1</v>
      </c>
      <c r="E85" s="285">
        <v>2015</v>
      </c>
      <c r="F85" s="284">
        <v>5</v>
      </c>
      <c r="G85" s="284">
        <v>1</v>
      </c>
      <c r="H85" s="285">
        <v>2015</v>
      </c>
      <c r="I85" s="225" t="s">
        <v>12</v>
      </c>
      <c r="J85" s="225" t="s">
        <v>52</v>
      </c>
      <c r="K85" s="225" t="s">
        <v>14</v>
      </c>
      <c r="L85" s="225" t="s">
        <v>16</v>
      </c>
      <c r="M85" s="225"/>
      <c r="N85" s="223" t="s">
        <v>708</v>
      </c>
      <c r="O85" s="297">
        <v>32656</v>
      </c>
      <c r="P85" s="233">
        <v>205343120</v>
      </c>
      <c r="Q85" s="302">
        <v>38196</v>
      </c>
      <c r="R85" s="234" t="s">
        <v>212</v>
      </c>
      <c r="S85" s="235" t="s">
        <v>710</v>
      </c>
      <c r="T85" s="224"/>
      <c r="U85" s="272" t="e">
        <f ca="1">"Bằng chữ: "&amp;[3]!vnd(T85)</f>
        <v>#NAME?</v>
      </c>
    </row>
    <row r="86" spans="1:21" s="3" customFormat="1" ht="35.1" customHeight="1">
      <c r="A86" s="229">
        <v>81</v>
      </c>
      <c r="B86" s="225" t="s">
        <v>735</v>
      </c>
      <c r="C86" s="284">
        <v>1</v>
      </c>
      <c r="D86" s="284">
        <v>1</v>
      </c>
      <c r="E86" s="285">
        <v>2015</v>
      </c>
      <c r="F86" s="284">
        <v>5</v>
      </c>
      <c r="G86" s="284">
        <v>1</v>
      </c>
      <c r="H86" s="285">
        <v>2015</v>
      </c>
      <c r="I86" s="225" t="s">
        <v>12</v>
      </c>
      <c r="J86" s="225" t="s">
        <v>52</v>
      </c>
      <c r="K86" s="225" t="s">
        <v>14</v>
      </c>
      <c r="L86" s="225" t="s">
        <v>16</v>
      </c>
      <c r="M86" s="225"/>
      <c r="N86" s="223" t="s">
        <v>709</v>
      </c>
      <c r="O86" s="297">
        <v>29996</v>
      </c>
      <c r="P86" s="233">
        <v>230562766</v>
      </c>
      <c r="Q86" s="302">
        <v>39295</v>
      </c>
      <c r="R86" s="234" t="s">
        <v>92</v>
      </c>
      <c r="S86" s="235" t="s">
        <v>662</v>
      </c>
      <c r="T86" s="224"/>
      <c r="U86" s="272" t="e">
        <f ca="1">"Bằng chữ: "&amp;[3]!vnd(T86)</f>
        <v>#NAME?</v>
      </c>
    </row>
    <row r="87" spans="1:21" s="3" customFormat="1" ht="35.1" customHeight="1">
      <c r="A87" s="225">
        <v>82</v>
      </c>
      <c r="B87" s="225" t="s">
        <v>735</v>
      </c>
      <c r="C87" s="284">
        <v>1</v>
      </c>
      <c r="D87" s="284">
        <v>1</v>
      </c>
      <c r="E87" s="285">
        <v>2015</v>
      </c>
      <c r="F87" s="284">
        <v>5</v>
      </c>
      <c r="G87" s="284">
        <v>1</v>
      </c>
      <c r="H87" s="285">
        <v>2015</v>
      </c>
      <c r="I87" s="225" t="s">
        <v>12</v>
      </c>
      <c r="J87" s="225" t="s">
        <v>52</v>
      </c>
      <c r="K87" s="225" t="s">
        <v>14</v>
      </c>
      <c r="L87" s="225" t="s">
        <v>16</v>
      </c>
      <c r="M87" s="225"/>
      <c r="N87" s="223" t="s">
        <v>711</v>
      </c>
      <c r="O87" s="297">
        <v>30224</v>
      </c>
      <c r="P87" s="233">
        <v>230600782</v>
      </c>
      <c r="Q87" s="302">
        <v>38929</v>
      </c>
      <c r="R87" s="234" t="s">
        <v>92</v>
      </c>
      <c r="S87" s="235" t="s">
        <v>712</v>
      </c>
      <c r="T87" s="224"/>
      <c r="U87" s="272" t="e">
        <f ca="1">"Bằng chữ: "&amp;[3]!vnd(T87)</f>
        <v>#NAME?</v>
      </c>
    </row>
    <row r="88" spans="1:21" s="3" customFormat="1" ht="35.1" customHeight="1">
      <c r="A88" s="229">
        <v>83</v>
      </c>
      <c r="B88" s="225" t="s">
        <v>735</v>
      </c>
      <c r="C88" s="284">
        <v>1</v>
      </c>
      <c r="D88" s="284">
        <v>1</v>
      </c>
      <c r="E88" s="285">
        <v>2015</v>
      </c>
      <c r="F88" s="284">
        <v>5</v>
      </c>
      <c r="G88" s="284">
        <v>1</v>
      </c>
      <c r="H88" s="285">
        <v>2015</v>
      </c>
      <c r="I88" s="225" t="s">
        <v>12</v>
      </c>
      <c r="J88" s="225" t="s">
        <v>52</v>
      </c>
      <c r="K88" s="225" t="s">
        <v>14</v>
      </c>
      <c r="L88" s="225" t="s">
        <v>16</v>
      </c>
      <c r="M88" s="225"/>
      <c r="N88" s="223" t="s">
        <v>713</v>
      </c>
      <c r="O88" s="297">
        <v>33167</v>
      </c>
      <c r="P88" s="233">
        <v>212563038</v>
      </c>
      <c r="Q88" s="302">
        <v>39254</v>
      </c>
      <c r="R88" s="234" t="s">
        <v>436</v>
      </c>
      <c r="S88" s="235" t="s">
        <v>717</v>
      </c>
      <c r="T88" s="224"/>
      <c r="U88" s="272" t="e">
        <f ca="1">"Bằng chữ: "&amp;[3]!vnd(T88)</f>
        <v>#NAME?</v>
      </c>
    </row>
    <row r="89" spans="1:21" s="3" customFormat="1" ht="35.1" customHeight="1">
      <c r="A89" s="225">
        <v>84</v>
      </c>
      <c r="B89" s="225" t="s">
        <v>735</v>
      </c>
      <c r="C89" s="284">
        <v>1</v>
      </c>
      <c r="D89" s="284">
        <v>1</v>
      </c>
      <c r="E89" s="285">
        <v>2015</v>
      </c>
      <c r="F89" s="284">
        <v>5</v>
      </c>
      <c r="G89" s="284">
        <v>1</v>
      </c>
      <c r="H89" s="285">
        <v>2015</v>
      </c>
      <c r="I89" s="225" t="s">
        <v>12</v>
      </c>
      <c r="J89" s="225" t="s">
        <v>52</v>
      </c>
      <c r="K89" s="225" t="s">
        <v>14</v>
      </c>
      <c r="L89" s="225" t="s">
        <v>16</v>
      </c>
      <c r="M89" s="225"/>
      <c r="N89" s="223" t="s">
        <v>714</v>
      </c>
      <c r="O89" s="297">
        <v>41506</v>
      </c>
      <c r="P89" s="233">
        <v>206113811</v>
      </c>
      <c r="Q89" s="302">
        <v>41349</v>
      </c>
      <c r="R89" s="234" t="s">
        <v>212</v>
      </c>
      <c r="S89" s="235" t="s">
        <v>718</v>
      </c>
      <c r="T89" s="224"/>
      <c r="U89" s="272" t="e">
        <f ca="1">"Bằng chữ: "&amp;[3]!vnd(T89)</f>
        <v>#NAME?</v>
      </c>
    </row>
    <row r="90" spans="1:21" s="323" customFormat="1" ht="35.1" customHeight="1">
      <c r="A90" s="229">
        <v>85</v>
      </c>
      <c r="B90" s="225" t="s">
        <v>735</v>
      </c>
      <c r="C90" s="284">
        <v>1</v>
      </c>
      <c r="D90" s="284">
        <v>1</v>
      </c>
      <c r="E90" s="285">
        <v>2015</v>
      </c>
      <c r="F90" s="284">
        <v>5</v>
      </c>
      <c r="G90" s="284">
        <v>1</v>
      </c>
      <c r="H90" s="285">
        <v>2015</v>
      </c>
      <c r="I90" s="313" t="s">
        <v>12</v>
      </c>
      <c r="J90" s="313" t="s">
        <v>52</v>
      </c>
      <c r="K90" s="313" t="s">
        <v>14</v>
      </c>
      <c r="L90" s="313" t="s">
        <v>16</v>
      </c>
      <c r="M90" s="313"/>
      <c r="N90" s="316" t="s">
        <v>722</v>
      </c>
      <c r="O90" s="317">
        <v>30234</v>
      </c>
      <c r="P90" s="318">
        <v>245244246</v>
      </c>
      <c r="Q90" s="319">
        <v>40792</v>
      </c>
      <c r="R90" s="320" t="s">
        <v>723</v>
      </c>
      <c r="S90" s="321" t="s">
        <v>724</v>
      </c>
      <c r="T90" s="322"/>
      <c r="U90" s="272" t="e">
        <f ca="1">"Bằng chữ: "&amp;[3]!vnd(T90)</f>
        <v>#NAME?</v>
      </c>
    </row>
    <row r="91" spans="1:21" s="323" customFormat="1" ht="35.1" customHeight="1">
      <c r="A91" s="225">
        <v>86</v>
      </c>
      <c r="B91" s="225" t="s">
        <v>735</v>
      </c>
      <c r="C91" s="284">
        <v>1</v>
      </c>
      <c r="D91" s="284">
        <v>1</v>
      </c>
      <c r="E91" s="285">
        <v>2015</v>
      </c>
      <c r="F91" s="284">
        <v>5</v>
      </c>
      <c r="G91" s="284">
        <v>1</v>
      </c>
      <c r="H91" s="285">
        <v>2015</v>
      </c>
      <c r="I91" s="313" t="s">
        <v>12</v>
      </c>
      <c r="J91" s="313" t="s">
        <v>52</v>
      </c>
      <c r="K91" s="313" t="s">
        <v>14</v>
      </c>
      <c r="L91" s="313" t="s">
        <v>16</v>
      </c>
      <c r="M91" s="313"/>
      <c r="N91" s="316" t="s">
        <v>726</v>
      </c>
      <c r="O91" s="317">
        <v>33225</v>
      </c>
      <c r="P91" s="318">
        <v>230829603</v>
      </c>
      <c r="Q91" s="319">
        <v>39106</v>
      </c>
      <c r="R91" s="320" t="s">
        <v>92</v>
      </c>
      <c r="S91" s="321" t="s">
        <v>725</v>
      </c>
      <c r="T91" s="322"/>
      <c r="U91" s="272" t="e">
        <f ca="1">"Bằng chữ: "&amp;[3]!vnd(T91)</f>
        <v>#NAME?</v>
      </c>
    </row>
    <row r="92" spans="1:21" s="323" customFormat="1" ht="35.1" customHeight="1">
      <c r="A92" s="229">
        <v>87</v>
      </c>
      <c r="B92" s="313" t="s">
        <v>735</v>
      </c>
      <c r="C92" s="314">
        <v>1</v>
      </c>
      <c r="D92" s="314">
        <v>1</v>
      </c>
      <c r="E92" s="315">
        <v>2015</v>
      </c>
      <c r="F92" s="314">
        <v>5</v>
      </c>
      <c r="G92" s="314">
        <v>1</v>
      </c>
      <c r="H92" s="315">
        <v>2015</v>
      </c>
      <c r="I92" s="313" t="s">
        <v>12</v>
      </c>
      <c r="J92" s="313" t="s">
        <v>52</v>
      </c>
      <c r="K92" s="313" t="s">
        <v>14</v>
      </c>
      <c r="L92" s="313" t="s">
        <v>16</v>
      </c>
      <c r="M92" s="313"/>
      <c r="N92" s="316" t="s">
        <v>727</v>
      </c>
      <c r="O92" s="317">
        <v>32226</v>
      </c>
      <c r="P92" s="318">
        <v>230664212</v>
      </c>
      <c r="Q92" s="319">
        <v>41255</v>
      </c>
      <c r="R92" s="320" t="s">
        <v>92</v>
      </c>
      <c r="S92" s="321" t="s">
        <v>730</v>
      </c>
      <c r="T92" s="322"/>
      <c r="U92" s="272" t="e">
        <f ca="1">"Bằng chữ: "&amp;[3]!vnd(T92)</f>
        <v>#NAME?</v>
      </c>
    </row>
    <row r="93" spans="1:21" s="323" customFormat="1" ht="35.1" customHeight="1">
      <c r="A93" s="225">
        <v>88</v>
      </c>
      <c r="B93" s="313" t="s">
        <v>735</v>
      </c>
      <c r="C93" s="314">
        <v>1</v>
      </c>
      <c r="D93" s="314">
        <v>1</v>
      </c>
      <c r="E93" s="315">
        <v>2015</v>
      </c>
      <c r="F93" s="314">
        <v>5</v>
      </c>
      <c r="G93" s="314">
        <v>1</v>
      </c>
      <c r="H93" s="315">
        <v>2015</v>
      </c>
      <c r="I93" s="313" t="s">
        <v>12</v>
      </c>
      <c r="J93" s="313" t="s">
        <v>52</v>
      </c>
      <c r="K93" s="313" t="s">
        <v>14</v>
      </c>
      <c r="L93" s="313" t="s">
        <v>16</v>
      </c>
      <c r="M93" s="313"/>
      <c r="N93" s="316" t="s">
        <v>728</v>
      </c>
      <c r="O93" s="317">
        <v>31985</v>
      </c>
      <c r="P93" s="318">
        <v>201519203</v>
      </c>
      <c r="Q93" s="319">
        <v>37497</v>
      </c>
      <c r="R93" s="320" t="s">
        <v>731</v>
      </c>
      <c r="S93" s="321" t="s">
        <v>732</v>
      </c>
      <c r="T93" s="322">
        <v>3000000</v>
      </c>
      <c r="U93" s="272" t="e">
        <f ca="1">"Bằng chữ: "&amp;[3]!vnd(T93)</f>
        <v>#NAME?</v>
      </c>
    </row>
    <row r="94" spans="1:21" s="323" customFormat="1" ht="35.1" customHeight="1">
      <c r="A94" s="229">
        <v>89</v>
      </c>
      <c r="B94" s="313" t="s">
        <v>735</v>
      </c>
      <c r="C94" s="314">
        <v>1</v>
      </c>
      <c r="D94" s="314">
        <v>1</v>
      </c>
      <c r="E94" s="315">
        <v>2015</v>
      </c>
      <c r="F94" s="314">
        <v>5</v>
      </c>
      <c r="G94" s="314">
        <v>1</v>
      </c>
      <c r="H94" s="315">
        <v>2015</v>
      </c>
      <c r="I94" s="313" t="s">
        <v>12</v>
      </c>
      <c r="J94" s="313" t="s">
        <v>52</v>
      </c>
      <c r="K94" s="313" t="s">
        <v>14</v>
      </c>
      <c r="L94" s="313" t="s">
        <v>16</v>
      </c>
      <c r="M94" s="313"/>
      <c r="N94" s="316" t="s">
        <v>729</v>
      </c>
      <c r="O94" s="317">
        <v>27802</v>
      </c>
      <c r="P94" s="318">
        <v>230510489</v>
      </c>
      <c r="Q94" s="319">
        <v>37697</v>
      </c>
      <c r="R94" s="320" t="s">
        <v>92</v>
      </c>
      <c r="S94" s="321" t="s">
        <v>652</v>
      </c>
      <c r="T94" s="322"/>
      <c r="U94" s="272" t="e">
        <f ca="1">"Bằng chữ: "&amp;[3]!vnd(T94)</f>
        <v>#NAME?</v>
      </c>
    </row>
    <row r="95" spans="1:21" s="3" customFormat="1" ht="35.1" customHeight="1">
      <c r="A95" s="225">
        <v>90</v>
      </c>
      <c r="B95" s="225" t="s">
        <v>735</v>
      </c>
      <c r="C95" s="284">
        <v>1</v>
      </c>
      <c r="D95" s="284">
        <v>1</v>
      </c>
      <c r="E95" s="285">
        <v>2015</v>
      </c>
      <c r="F95" s="284">
        <v>5</v>
      </c>
      <c r="G95" s="284">
        <v>1</v>
      </c>
      <c r="H95" s="285">
        <v>2015</v>
      </c>
      <c r="I95" s="225" t="s">
        <v>12</v>
      </c>
      <c r="J95" s="225" t="s">
        <v>52</v>
      </c>
      <c r="K95" s="225" t="s">
        <v>14</v>
      </c>
      <c r="L95" s="225" t="s">
        <v>16</v>
      </c>
      <c r="M95" s="225"/>
      <c r="N95" s="223" t="s">
        <v>715</v>
      </c>
      <c r="O95" s="297">
        <v>30234</v>
      </c>
      <c r="P95" s="233">
        <v>194213265</v>
      </c>
      <c r="Q95" s="302">
        <v>36900</v>
      </c>
      <c r="R95" s="234" t="s">
        <v>719</v>
      </c>
      <c r="S95" s="235" t="s">
        <v>720</v>
      </c>
      <c r="T95" s="224"/>
      <c r="U95" s="272" t="e">
        <f ca="1">"Bằng chữ: "&amp;[3]!vnd(T95)</f>
        <v>#NAME?</v>
      </c>
    </row>
    <row r="96" spans="1:21" s="3" customFormat="1" ht="35.1" customHeight="1">
      <c r="A96" s="229">
        <v>91</v>
      </c>
      <c r="B96" s="225" t="s">
        <v>735</v>
      </c>
      <c r="C96" s="284">
        <v>1</v>
      </c>
      <c r="D96" s="284">
        <v>1</v>
      </c>
      <c r="E96" s="285">
        <v>2015</v>
      </c>
      <c r="F96" s="284">
        <v>5</v>
      </c>
      <c r="G96" s="284">
        <v>1</v>
      </c>
      <c r="H96" s="285">
        <v>2015</v>
      </c>
      <c r="I96" s="225" t="s">
        <v>12</v>
      </c>
      <c r="J96" s="225" t="s">
        <v>52</v>
      </c>
      <c r="K96" s="225" t="s">
        <v>14</v>
      </c>
      <c r="L96" s="225" t="s">
        <v>16</v>
      </c>
      <c r="M96" s="225"/>
      <c r="N96" s="223" t="s">
        <v>716</v>
      </c>
      <c r="O96" s="297">
        <v>32376</v>
      </c>
      <c r="P96" s="233">
        <v>230689798</v>
      </c>
      <c r="Q96" s="302">
        <v>38840</v>
      </c>
      <c r="R96" s="234" t="s">
        <v>92</v>
      </c>
      <c r="S96" s="235" t="s">
        <v>721</v>
      </c>
      <c r="T96" s="224"/>
      <c r="U96" s="272" t="e">
        <f ca="1">"Bằng chữ: "&amp;[3]!vnd(T96)</f>
        <v>#NAME?</v>
      </c>
    </row>
    <row r="97" spans="1:21" s="3" customFormat="1" ht="35.1" customHeight="1">
      <c r="A97" s="225">
        <v>92</v>
      </c>
      <c r="B97" s="225" t="s">
        <v>735</v>
      </c>
      <c r="C97" s="284">
        <v>1</v>
      </c>
      <c r="D97" s="284">
        <v>1</v>
      </c>
      <c r="E97" s="285">
        <v>2015</v>
      </c>
      <c r="F97" s="284">
        <v>5</v>
      </c>
      <c r="G97" s="284">
        <v>1</v>
      </c>
      <c r="H97" s="285">
        <v>2015</v>
      </c>
      <c r="I97" s="225" t="s">
        <v>12</v>
      </c>
      <c r="J97" s="225" t="s">
        <v>52</v>
      </c>
      <c r="K97" s="225" t="s">
        <v>14</v>
      </c>
      <c r="L97" s="225" t="s">
        <v>16</v>
      </c>
      <c r="M97" s="225"/>
      <c r="N97" s="223" t="s">
        <v>737</v>
      </c>
      <c r="O97" s="297">
        <v>33056</v>
      </c>
      <c r="P97" s="233">
        <v>205577508</v>
      </c>
      <c r="Q97" s="302">
        <v>39676</v>
      </c>
      <c r="R97" s="234" t="s">
        <v>212</v>
      </c>
      <c r="S97" s="235" t="s">
        <v>738</v>
      </c>
      <c r="T97" s="224">
        <v>3000000</v>
      </c>
      <c r="U97" s="272" t="e">
        <f ca="1">"Bằng chữ: "&amp;[3]!vnd(T97)</f>
        <v>#NAME?</v>
      </c>
    </row>
    <row r="98" spans="1:21" s="3" customFormat="1" ht="35.1" customHeight="1">
      <c r="A98" s="229">
        <v>93</v>
      </c>
      <c r="B98" s="225" t="s">
        <v>735</v>
      </c>
      <c r="C98" s="284">
        <v>1</v>
      </c>
      <c r="D98" s="284">
        <v>2</v>
      </c>
      <c r="E98" s="285">
        <v>2015</v>
      </c>
      <c r="F98" s="284">
        <v>5</v>
      </c>
      <c r="G98" s="284">
        <v>2</v>
      </c>
      <c r="H98" s="285">
        <v>2015</v>
      </c>
      <c r="I98" s="225" t="s">
        <v>12</v>
      </c>
      <c r="J98" s="225" t="s">
        <v>52</v>
      </c>
      <c r="K98" s="225" t="s">
        <v>14</v>
      </c>
      <c r="L98" s="225" t="s">
        <v>16</v>
      </c>
      <c r="M98" s="225"/>
      <c r="N98" s="223" t="s">
        <v>734</v>
      </c>
      <c r="O98" s="297">
        <v>33294</v>
      </c>
      <c r="P98" s="233">
        <v>230774245</v>
      </c>
      <c r="Q98" s="302">
        <v>38588</v>
      </c>
      <c r="R98" s="234" t="s">
        <v>92</v>
      </c>
      <c r="S98" s="235" t="s">
        <v>740</v>
      </c>
      <c r="T98" s="224">
        <v>3000000</v>
      </c>
      <c r="U98" s="272" t="e">
        <f ca="1">"Bằng chữ: "&amp;[3]!vnd(T98)</f>
        <v>#NAME?</v>
      </c>
    </row>
    <row r="99" spans="1:21" s="3" customFormat="1" ht="35.1" customHeight="1">
      <c r="A99" s="229">
        <v>94</v>
      </c>
      <c r="B99" s="225" t="s">
        <v>735</v>
      </c>
      <c r="C99" s="284">
        <v>1</v>
      </c>
      <c r="D99" s="284">
        <v>2</v>
      </c>
      <c r="E99" s="285">
        <v>2015</v>
      </c>
      <c r="F99" s="284">
        <v>5</v>
      </c>
      <c r="G99" s="284">
        <v>2</v>
      </c>
      <c r="H99" s="285">
        <v>2015</v>
      </c>
      <c r="I99" s="225" t="s">
        <v>12</v>
      </c>
      <c r="J99" s="225" t="s">
        <v>52</v>
      </c>
      <c r="K99" s="225" t="s">
        <v>14</v>
      </c>
      <c r="L99" s="225" t="s">
        <v>16</v>
      </c>
      <c r="M99" s="225"/>
      <c r="N99" s="223" t="s">
        <v>743</v>
      </c>
      <c r="O99" s="297">
        <v>33069</v>
      </c>
      <c r="P99" s="233">
        <v>230780999</v>
      </c>
      <c r="Q99" s="302">
        <v>38679</v>
      </c>
      <c r="R99" s="234" t="s">
        <v>92</v>
      </c>
      <c r="S99" s="235" t="s">
        <v>744</v>
      </c>
      <c r="T99" s="224">
        <v>3000000</v>
      </c>
      <c r="U99" s="272" t="e">
        <f ca="1">"Bằng chữ: "&amp;[3]!vnd(T99)</f>
        <v>#NAME?</v>
      </c>
    </row>
    <row r="100" spans="1:21" s="3" customFormat="1" ht="35.1" customHeight="1">
      <c r="A100" s="225">
        <v>95</v>
      </c>
      <c r="B100" s="225" t="s">
        <v>735</v>
      </c>
      <c r="C100" s="284">
        <v>1</v>
      </c>
      <c r="D100" s="284">
        <v>2</v>
      </c>
      <c r="E100" s="285">
        <v>2015</v>
      </c>
      <c r="F100" s="284">
        <v>5</v>
      </c>
      <c r="G100" s="284">
        <v>2</v>
      </c>
      <c r="H100" s="285">
        <v>2015</v>
      </c>
      <c r="I100" s="225" t="s">
        <v>12</v>
      </c>
      <c r="J100" s="225" t="s">
        <v>52</v>
      </c>
      <c r="K100" s="225" t="s">
        <v>14</v>
      </c>
      <c r="L100" s="225" t="s">
        <v>16</v>
      </c>
      <c r="M100" s="225"/>
      <c r="N100" s="223" t="s">
        <v>741</v>
      </c>
      <c r="O100" s="297">
        <v>33044</v>
      </c>
      <c r="P100" s="233">
        <v>230771343</v>
      </c>
      <c r="Q100" s="302">
        <v>39834</v>
      </c>
      <c r="R100" s="234" t="s">
        <v>92</v>
      </c>
      <c r="S100" s="235" t="s">
        <v>742</v>
      </c>
      <c r="T100" s="224">
        <v>3000000</v>
      </c>
      <c r="U100" s="272" t="e">
        <f ca="1">"Bằng chữ: "&amp;[3]!vnd(T100)</f>
        <v>#NAME?</v>
      </c>
    </row>
    <row r="101" spans="1:21" s="3" customFormat="1" ht="35.1" customHeight="1">
      <c r="A101" s="229">
        <v>96</v>
      </c>
      <c r="B101" s="225" t="s">
        <v>735</v>
      </c>
      <c r="C101" s="284">
        <v>1</v>
      </c>
      <c r="D101" s="284">
        <v>2</v>
      </c>
      <c r="E101" s="285">
        <v>2015</v>
      </c>
      <c r="F101" s="284">
        <v>5</v>
      </c>
      <c r="G101" s="284">
        <v>2</v>
      </c>
      <c r="H101" s="285">
        <v>2015</v>
      </c>
      <c r="I101" s="225" t="s">
        <v>12</v>
      </c>
      <c r="J101" s="225" t="s">
        <v>52</v>
      </c>
      <c r="K101" s="225" t="s">
        <v>14</v>
      </c>
      <c r="L101" s="225" t="s">
        <v>16</v>
      </c>
      <c r="M101" s="225"/>
      <c r="N101" s="223" t="s">
        <v>745</v>
      </c>
      <c r="O101" s="297">
        <v>33779</v>
      </c>
      <c r="P101" s="233">
        <v>215177994</v>
      </c>
      <c r="Q101" s="302">
        <v>41234</v>
      </c>
      <c r="R101" s="234" t="s">
        <v>92</v>
      </c>
      <c r="S101" s="235" t="s">
        <v>746</v>
      </c>
      <c r="T101" s="224">
        <v>3000000</v>
      </c>
      <c r="U101" s="272" t="e">
        <f ca="1">"Bằng chữ: "&amp;[3]!vnd(T101)</f>
        <v>#NAME?</v>
      </c>
    </row>
    <row r="102" spans="1:21" s="3" customFormat="1" ht="35.1" customHeight="1">
      <c r="A102" s="225">
        <v>97</v>
      </c>
      <c r="B102" s="225" t="s">
        <v>735</v>
      </c>
      <c r="C102" s="284">
        <v>1</v>
      </c>
      <c r="D102" s="284">
        <v>2</v>
      </c>
      <c r="E102" s="285">
        <v>2015</v>
      </c>
      <c r="F102" s="284">
        <v>5</v>
      </c>
      <c r="G102" s="284">
        <v>2</v>
      </c>
      <c r="H102" s="285">
        <v>2015</v>
      </c>
      <c r="I102" s="225" t="s">
        <v>12</v>
      </c>
      <c r="J102" s="225" t="s">
        <v>52</v>
      </c>
      <c r="K102" s="225" t="s">
        <v>14</v>
      </c>
      <c r="L102" s="225" t="s">
        <v>16</v>
      </c>
      <c r="M102" s="225"/>
      <c r="N102" s="223" t="s">
        <v>747</v>
      </c>
      <c r="O102" s="297">
        <v>32682</v>
      </c>
      <c r="P102" s="233">
        <v>230781765</v>
      </c>
      <c r="Q102" s="302">
        <v>38693</v>
      </c>
      <c r="R102" s="234" t="s">
        <v>92</v>
      </c>
      <c r="S102" s="235" t="s">
        <v>748</v>
      </c>
      <c r="T102" s="224">
        <v>3000000</v>
      </c>
      <c r="U102" s="272" t="e">
        <f ca="1">"Bằng chữ: "&amp;[3]!vnd(T102)</f>
        <v>#NAME?</v>
      </c>
    </row>
    <row r="103" spans="1:21" s="3" customFormat="1" ht="35.1" customHeight="1">
      <c r="A103" s="229">
        <v>98</v>
      </c>
      <c r="B103" s="225" t="s">
        <v>735</v>
      </c>
      <c r="C103" s="284">
        <v>1</v>
      </c>
      <c r="D103" s="284">
        <v>2</v>
      </c>
      <c r="E103" s="285">
        <v>2015</v>
      </c>
      <c r="F103" s="284">
        <v>5</v>
      </c>
      <c r="G103" s="284">
        <v>2</v>
      </c>
      <c r="H103" s="285">
        <v>2015</v>
      </c>
      <c r="I103" s="225" t="s">
        <v>12</v>
      </c>
      <c r="J103" s="225" t="s">
        <v>52</v>
      </c>
      <c r="K103" s="225" t="s">
        <v>14</v>
      </c>
      <c r="L103" s="225" t="s">
        <v>16</v>
      </c>
      <c r="M103" s="225"/>
      <c r="N103" s="223" t="s">
        <v>749</v>
      </c>
      <c r="O103" s="297">
        <v>31839</v>
      </c>
      <c r="P103" s="233">
        <v>230651684</v>
      </c>
      <c r="Q103" s="302">
        <v>37355</v>
      </c>
      <c r="R103" s="234" t="s">
        <v>92</v>
      </c>
      <c r="S103" s="235" t="s">
        <v>750</v>
      </c>
      <c r="T103" s="224">
        <v>3000000</v>
      </c>
      <c r="U103" s="272" t="e">
        <f ca="1">"Bằng chữ: "&amp;[3]!vnd(T103)</f>
        <v>#NAME?</v>
      </c>
    </row>
    <row r="104" spans="1:21" s="3" customFormat="1" ht="35.1" customHeight="1">
      <c r="A104" s="225">
        <v>99</v>
      </c>
      <c r="B104" s="225" t="s">
        <v>735</v>
      </c>
      <c r="C104" s="284">
        <v>1</v>
      </c>
      <c r="D104" s="284">
        <v>2</v>
      </c>
      <c r="E104" s="285">
        <v>2015</v>
      </c>
      <c r="F104" s="284">
        <v>5</v>
      </c>
      <c r="G104" s="284">
        <v>2</v>
      </c>
      <c r="H104" s="285">
        <v>2015</v>
      </c>
      <c r="I104" s="225" t="s">
        <v>12</v>
      </c>
      <c r="J104" s="225" t="s">
        <v>52</v>
      </c>
      <c r="K104" s="225" t="s">
        <v>14</v>
      </c>
      <c r="L104" s="225" t="s">
        <v>16</v>
      </c>
      <c r="M104" s="225"/>
      <c r="N104" s="223" t="s">
        <v>751</v>
      </c>
      <c r="O104" s="297">
        <v>31486</v>
      </c>
      <c r="P104" s="233">
        <v>233074770</v>
      </c>
      <c r="Q104" s="302">
        <v>41818</v>
      </c>
      <c r="R104" s="234" t="s">
        <v>358</v>
      </c>
      <c r="S104" s="235" t="s">
        <v>752</v>
      </c>
      <c r="T104" s="224">
        <v>3000000</v>
      </c>
      <c r="U104" s="272" t="e">
        <f ca="1">"Bằng chữ: "&amp;[3]!vnd(T104)</f>
        <v>#NAME?</v>
      </c>
    </row>
    <row r="105" spans="1:21" s="3" customFormat="1" ht="35.1" customHeight="1">
      <c r="A105" s="229">
        <v>100</v>
      </c>
      <c r="B105" s="225" t="s">
        <v>735</v>
      </c>
      <c r="C105" s="284">
        <v>1</v>
      </c>
      <c r="D105" s="284">
        <v>3</v>
      </c>
      <c r="E105" s="285">
        <v>2015</v>
      </c>
      <c r="F105" s="284">
        <v>5</v>
      </c>
      <c r="G105" s="284">
        <v>3</v>
      </c>
      <c r="H105" s="285">
        <v>2015</v>
      </c>
      <c r="I105" s="225" t="s">
        <v>12</v>
      </c>
      <c r="J105" s="225" t="s">
        <v>52</v>
      </c>
      <c r="K105" s="225" t="s">
        <v>14</v>
      </c>
      <c r="L105" s="225" t="s">
        <v>16</v>
      </c>
      <c r="M105" s="225"/>
      <c r="N105" s="223" t="s">
        <v>753</v>
      </c>
      <c r="O105" s="297">
        <v>32553</v>
      </c>
      <c r="P105" s="233">
        <v>186708995</v>
      </c>
      <c r="Q105" s="302">
        <v>41767</v>
      </c>
      <c r="R105" s="234" t="s">
        <v>390</v>
      </c>
      <c r="S105" s="235" t="s">
        <v>754</v>
      </c>
      <c r="T105" s="224">
        <v>3000000</v>
      </c>
      <c r="U105" s="272" t="e">
        <f ca="1">"Bằng chữ: "&amp;[3]!vnd(T105)</f>
        <v>#NAME?</v>
      </c>
    </row>
    <row r="106" spans="1:21" s="3" customFormat="1" ht="35.1" customHeight="1">
      <c r="A106" s="225">
        <v>101</v>
      </c>
      <c r="B106" s="326" t="s">
        <v>735</v>
      </c>
      <c r="C106" s="327">
        <v>1</v>
      </c>
      <c r="D106" s="327">
        <v>3</v>
      </c>
      <c r="E106" s="328">
        <v>2015</v>
      </c>
      <c r="F106" s="327">
        <v>5</v>
      </c>
      <c r="G106" s="327">
        <v>3</v>
      </c>
      <c r="H106" s="328">
        <v>2015</v>
      </c>
      <c r="I106" s="225" t="s">
        <v>12</v>
      </c>
      <c r="J106" s="225" t="s">
        <v>52</v>
      </c>
      <c r="K106" s="225" t="s">
        <v>14</v>
      </c>
      <c r="L106" s="225" t="s">
        <v>16</v>
      </c>
      <c r="M106" s="225"/>
      <c r="N106" s="329" t="s">
        <v>755</v>
      </c>
      <c r="O106" s="330">
        <v>33035</v>
      </c>
      <c r="P106" s="331">
        <v>173465689</v>
      </c>
      <c r="Q106" s="332">
        <v>41533</v>
      </c>
      <c r="R106" s="333" t="s">
        <v>756</v>
      </c>
      <c r="S106" s="334" t="s">
        <v>757</v>
      </c>
      <c r="T106" s="335">
        <v>3000000</v>
      </c>
      <c r="U106" s="336" t="e">
        <f ca="1">"Bằng chữ: "&amp;[3]!vnd(T106)</f>
        <v>#NAME?</v>
      </c>
    </row>
    <row r="107" spans="1:21" s="3" customFormat="1" ht="35.1" customHeight="1">
      <c r="A107" s="229">
        <v>102</v>
      </c>
      <c r="B107" s="326" t="s">
        <v>762</v>
      </c>
      <c r="C107" s="284">
        <v>1</v>
      </c>
      <c r="D107" s="284">
        <v>5</v>
      </c>
      <c r="E107" s="285">
        <v>2015</v>
      </c>
      <c r="F107" s="284">
        <v>5</v>
      </c>
      <c r="G107" s="284">
        <v>5</v>
      </c>
      <c r="H107" s="285">
        <v>2015</v>
      </c>
      <c r="I107" s="225" t="s">
        <v>760</v>
      </c>
      <c r="J107" s="225" t="s">
        <v>52</v>
      </c>
      <c r="K107" s="225" t="s">
        <v>14</v>
      </c>
      <c r="L107" s="225" t="s">
        <v>761</v>
      </c>
      <c r="M107" s="225"/>
      <c r="N107" s="223" t="s">
        <v>758</v>
      </c>
      <c r="O107" s="297">
        <v>33366</v>
      </c>
      <c r="P107" s="233">
        <v>230817277</v>
      </c>
      <c r="Q107" s="302">
        <v>40374</v>
      </c>
      <c r="R107" s="234" t="s">
        <v>92</v>
      </c>
      <c r="S107" s="235" t="s">
        <v>759</v>
      </c>
      <c r="T107" s="224">
        <v>3000000</v>
      </c>
      <c r="U107" s="272" t="e">
        <f ca="1">"Bằng chữ: "&amp;[3]!vnd(T107)</f>
        <v>#NAME?</v>
      </c>
    </row>
    <row r="108" spans="1:21" s="3" customFormat="1" ht="35.1" customHeight="1">
      <c r="A108" s="225">
        <v>103</v>
      </c>
      <c r="B108" s="326"/>
      <c r="C108" s="284"/>
      <c r="D108" s="284"/>
      <c r="E108" s="285"/>
      <c r="F108" s="284"/>
      <c r="G108" s="284"/>
      <c r="H108" s="285"/>
      <c r="I108" s="225"/>
      <c r="J108" s="225"/>
      <c r="K108" s="225"/>
      <c r="L108" s="225"/>
      <c r="M108" s="225"/>
      <c r="N108" s="223"/>
      <c r="O108" s="297"/>
      <c r="P108" s="233"/>
      <c r="Q108" s="302"/>
      <c r="R108" s="234"/>
      <c r="S108" s="235"/>
      <c r="T108" s="224"/>
      <c r="U108" s="272"/>
    </row>
    <row r="109" spans="1:21" s="3" customFormat="1" ht="35.1" customHeight="1">
      <c r="A109" s="229">
        <v>104</v>
      </c>
      <c r="B109" s="326" t="s">
        <v>762</v>
      </c>
      <c r="C109" s="284">
        <v>1</v>
      </c>
      <c r="D109" s="284">
        <v>5</v>
      </c>
      <c r="E109" s="285">
        <v>2015</v>
      </c>
      <c r="F109" s="284">
        <v>5</v>
      </c>
      <c r="G109" s="284">
        <v>5</v>
      </c>
      <c r="H109" s="285">
        <v>2015</v>
      </c>
      <c r="I109" s="225" t="s">
        <v>760</v>
      </c>
      <c r="J109" s="225" t="s">
        <v>52</v>
      </c>
      <c r="K109" s="225" t="s">
        <v>14</v>
      </c>
      <c r="L109" s="225" t="s">
        <v>761</v>
      </c>
      <c r="M109" s="225"/>
      <c r="N109" s="223" t="s">
        <v>507</v>
      </c>
      <c r="O109" s="291">
        <v>30582</v>
      </c>
      <c r="P109" s="233">
        <v>211756067</v>
      </c>
      <c r="Q109" s="300">
        <v>36119</v>
      </c>
      <c r="R109" s="231" t="s">
        <v>122</v>
      </c>
      <c r="S109" s="235" t="s">
        <v>508</v>
      </c>
      <c r="T109" s="224">
        <v>2000000</v>
      </c>
      <c r="U109" s="272" t="e">
        <f ca="1">"Bằng chữ: "&amp;[3]!vnd(T109)</f>
        <v>#NAME?</v>
      </c>
    </row>
    <row r="110" spans="1:21" s="3" customFormat="1" ht="35.1" customHeight="1">
      <c r="A110" s="225">
        <v>105</v>
      </c>
      <c r="B110" s="326" t="s">
        <v>762</v>
      </c>
      <c r="C110" s="284">
        <v>1</v>
      </c>
      <c r="D110" s="284">
        <v>5</v>
      </c>
      <c r="E110" s="285">
        <v>2015</v>
      </c>
      <c r="F110" s="284">
        <v>5</v>
      </c>
      <c r="G110" s="284">
        <v>5</v>
      </c>
      <c r="H110" s="285">
        <v>2015</v>
      </c>
      <c r="I110" s="225" t="s">
        <v>760</v>
      </c>
      <c r="J110" s="225" t="s">
        <v>52</v>
      </c>
      <c r="K110" s="225" t="s">
        <v>14</v>
      </c>
      <c r="L110" s="225" t="s">
        <v>761</v>
      </c>
      <c r="M110" s="225"/>
      <c r="N110" s="223" t="s">
        <v>513</v>
      </c>
      <c r="O110" s="291">
        <v>29209</v>
      </c>
      <c r="P110" s="247">
        <v>220995855</v>
      </c>
      <c r="Q110" s="302">
        <v>34961</v>
      </c>
      <c r="R110" s="240" t="s">
        <v>518</v>
      </c>
      <c r="S110" s="235" t="s">
        <v>702</v>
      </c>
      <c r="T110" s="224">
        <v>2000000</v>
      </c>
      <c r="U110" s="272" t="e">
        <f ca="1">"Bằng chữ: "&amp;[3]!vnd(T110)</f>
        <v>#NAME?</v>
      </c>
    </row>
    <row r="111" spans="1:21" s="3" customFormat="1" ht="35.1" customHeight="1">
      <c r="A111" s="229">
        <v>106</v>
      </c>
      <c r="B111" s="326" t="s">
        <v>762</v>
      </c>
      <c r="C111" s="284">
        <v>1</v>
      </c>
      <c r="D111" s="284">
        <v>5</v>
      </c>
      <c r="E111" s="285">
        <v>2015</v>
      </c>
      <c r="F111" s="284">
        <v>5</v>
      </c>
      <c r="G111" s="284">
        <v>5</v>
      </c>
      <c r="H111" s="285">
        <v>2015</v>
      </c>
      <c r="I111" s="225" t="s">
        <v>760</v>
      </c>
      <c r="J111" s="225" t="s">
        <v>52</v>
      </c>
      <c r="K111" s="225" t="s">
        <v>14</v>
      </c>
      <c r="L111" s="225" t="s">
        <v>761</v>
      </c>
      <c r="M111" s="225"/>
      <c r="N111" s="223" t="s">
        <v>767</v>
      </c>
      <c r="O111" s="297">
        <v>24152</v>
      </c>
      <c r="P111" s="233">
        <v>230561107</v>
      </c>
      <c r="Q111" s="302">
        <v>37770</v>
      </c>
      <c r="R111" s="234" t="s">
        <v>92</v>
      </c>
      <c r="S111" s="235" t="s">
        <v>772</v>
      </c>
      <c r="T111" s="224">
        <v>12700000</v>
      </c>
      <c r="U111" s="272" t="e">
        <f ca="1">"Bằng chữ: "&amp;[3]!vnd(T111)</f>
        <v>#NAME?</v>
      </c>
    </row>
    <row r="112" spans="1:21" s="3" customFormat="1" ht="35.1" customHeight="1">
      <c r="A112" s="225">
        <v>107</v>
      </c>
      <c r="B112" s="326" t="s">
        <v>762</v>
      </c>
      <c r="C112" s="284">
        <v>1</v>
      </c>
      <c r="D112" s="284">
        <v>5</v>
      </c>
      <c r="E112" s="285">
        <v>2015</v>
      </c>
      <c r="F112" s="284">
        <v>5</v>
      </c>
      <c r="G112" s="284">
        <v>5</v>
      </c>
      <c r="H112" s="285">
        <v>2015</v>
      </c>
      <c r="I112" s="225" t="s">
        <v>760</v>
      </c>
      <c r="J112" s="225" t="s">
        <v>52</v>
      </c>
      <c r="K112" s="225" t="s">
        <v>14</v>
      </c>
      <c r="L112" s="225" t="s">
        <v>761</v>
      </c>
      <c r="M112" s="225"/>
      <c r="N112" s="223" t="s">
        <v>768</v>
      </c>
      <c r="O112" s="297">
        <v>29853</v>
      </c>
      <c r="P112" s="233">
        <v>230578979</v>
      </c>
      <c r="Q112" s="302">
        <v>41891</v>
      </c>
      <c r="R112" s="234" t="s">
        <v>92</v>
      </c>
      <c r="S112" s="235" t="s">
        <v>773</v>
      </c>
      <c r="T112" s="224">
        <v>11000000</v>
      </c>
      <c r="U112" s="272" t="e">
        <f ca="1">"Bằng chữ: "&amp;[3]!vnd(T112)</f>
        <v>#NAME?</v>
      </c>
    </row>
    <row r="113" spans="1:21" s="3" customFormat="1" ht="35.1" customHeight="1">
      <c r="A113" s="229">
        <v>108</v>
      </c>
      <c r="B113" s="326" t="s">
        <v>762</v>
      </c>
      <c r="C113" s="284">
        <v>1</v>
      </c>
      <c r="D113" s="284">
        <v>5</v>
      </c>
      <c r="E113" s="285">
        <v>2015</v>
      </c>
      <c r="F113" s="284">
        <v>5</v>
      </c>
      <c r="G113" s="284">
        <v>5</v>
      </c>
      <c r="H113" s="285">
        <v>2015</v>
      </c>
      <c r="I113" s="225" t="s">
        <v>760</v>
      </c>
      <c r="J113" s="225" t="s">
        <v>52</v>
      </c>
      <c r="K113" s="225" t="s">
        <v>14</v>
      </c>
      <c r="L113" s="225" t="s">
        <v>761</v>
      </c>
      <c r="M113" s="225"/>
      <c r="N113" s="223" t="s">
        <v>769</v>
      </c>
      <c r="O113" s="297">
        <v>32826</v>
      </c>
      <c r="P113" s="233">
        <v>230793104</v>
      </c>
      <c r="Q113" s="302">
        <v>38796</v>
      </c>
      <c r="R113" s="234" t="s">
        <v>92</v>
      </c>
      <c r="S113" s="235" t="s">
        <v>774</v>
      </c>
      <c r="T113" s="224">
        <v>11000000</v>
      </c>
      <c r="U113" s="272" t="e">
        <f ca="1">"Bằng chữ: "&amp;[3]!vnd(T113)</f>
        <v>#NAME?</v>
      </c>
    </row>
    <row r="114" spans="1:21" s="3" customFormat="1" ht="35.1" customHeight="1">
      <c r="A114" s="225">
        <v>109</v>
      </c>
      <c r="B114" s="326" t="s">
        <v>762</v>
      </c>
      <c r="C114" s="284">
        <v>1</v>
      </c>
      <c r="D114" s="284">
        <v>5</v>
      </c>
      <c r="E114" s="285">
        <v>2015</v>
      </c>
      <c r="F114" s="284">
        <v>5</v>
      </c>
      <c r="G114" s="284">
        <v>5</v>
      </c>
      <c r="H114" s="285">
        <v>2015</v>
      </c>
      <c r="I114" s="225" t="s">
        <v>760</v>
      </c>
      <c r="J114" s="225" t="s">
        <v>52</v>
      </c>
      <c r="K114" s="225" t="s">
        <v>14</v>
      </c>
      <c r="L114" s="225" t="s">
        <v>761</v>
      </c>
      <c r="M114" s="225"/>
      <c r="N114" s="223" t="s">
        <v>770</v>
      </c>
      <c r="O114" s="297">
        <v>30106</v>
      </c>
      <c r="P114" s="233">
        <v>231066705</v>
      </c>
      <c r="Q114" s="302">
        <v>40721</v>
      </c>
      <c r="R114" s="234" t="s">
        <v>92</v>
      </c>
      <c r="S114" s="235" t="s">
        <v>775</v>
      </c>
      <c r="T114" s="224">
        <v>11000000</v>
      </c>
      <c r="U114" s="272" t="e">
        <f ca="1">"Bằng chữ: "&amp;[3]!vnd(T114)</f>
        <v>#NAME?</v>
      </c>
    </row>
    <row r="115" spans="1:21" s="3" customFormat="1" ht="35.1" customHeight="1">
      <c r="A115" s="229">
        <v>110</v>
      </c>
      <c r="B115" s="326" t="s">
        <v>762</v>
      </c>
      <c r="C115" s="284">
        <v>1</v>
      </c>
      <c r="D115" s="284">
        <v>5</v>
      </c>
      <c r="E115" s="285">
        <v>2015</v>
      </c>
      <c r="F115" s="284">
        <v>5</v>
      </c>
      <c r="G115" s="284">
        <v>5</v>
      </c>
      <c r="H115" s="285">
        <v>2015</v>
      </c>
      <c r="I115" s="225" t="s">
        <v>760</v>
      </c>
      <c r="J115" s="225" t="s">
        <v>52</v>
      </c>
      <c r="K115" s="225" t="s">
        <v>14</v>
      </c>
      <c r="L115" s="225" t="s">
        <v>761</v>
      </c>
      <c r="M115" s="225"/>
      <c r="N115" s="223" t="s">
        <v>771</v>
      </c>
      <c r="O115" s="297">
        <v>30918</v>
      </c>
      <c r="P115" s="233">
        <v>194216637</v>
      </c>
      <c r="Q115" s="302">
        <v>37747</v>
      </c>
      <c r="R115" s="234" t="s">
        <v>719</v>
      </c>
      <c r="S115" s="235" t="s">
        <v>776</v>
      </c>
      <c r="T115" s="224">
        <v>11000000</v>
      </c>
      <c r="U115" s="272" t="e">
        <f ca="1">"Bằng chữ: "&amp;[3]!vnd(T115)</f>
        <v>#NAME?</v>
      </c>
    </row>
    <row r="116" spans="1:21" s="3" customFormat="1" ht="35.1" customHeight="1">
      <c r="A116" s="225">
        <v>111</v>
      </c>
      <c r="B116" s="326" t="s">
        <v>762</v>
      </c>
      <c r="C116" s="284">
        <v>1</v>
      </c>
      <c r="D116" s="284">
        <v>6</v>
      </c>
      <c r="E116" s="285">
        <v>2015</v>
      </c>
      <c r="F116" s="284">
        <v>5</v>
      </c>
      <c r="G116" s="284">
        <v>6</v>
      </c>
      <c r="H116" s="285">
        <v>2015</v>
      </c>
      <c r="I116" s="225" t="s">
        <v>760</v>
      </c>
      <c r="J116" s="225" t="s">
        <v>52</v>
      </c>
      <c r="K116" s="225" t="s">
        <v>14</v>
      </c>
      <c r="L116" s="225" t="s">
        <v>777</v>
      </c>
      <c r="M116" s="225"/>
      <c r="N116" s="223" t="s">
        <v>766</v>
      </c>
      <c r="O116" s="297">
        <v>29813</v>
      </c>
      <c r="P116" s="233">
        <v>230562917</v>
      </c>
      <c r="Q116" s="302">
        <v>41032</v>
      </c>
      <c r="R116" s="234" t="s">
        <v>92</v>
      </c>
      <c r="S116" s="235" t="s">
        <v>765</v>
      </c>
      <c r="T116" s="224">
        <v>1800000</v>
      </c>
      <c r="U116" s="272" t="e">
        <f ca="1">"Bằng chữ: "&amp;[3]!vnd(T116)</f>
        <v>#NAME?</v>
      </c>
    </row>
    <row r="117" spans="1:21" s="3" customFormat="1" ht="35.1" customHeight="1">
      <c r="A117" s="229">
        <v>112</v>
      </c>
      <c r="B117" s="326" t="s">
        <v>762</v>
      </c>
      <c r="C117" s="284">
        <v>1</v>
      </c>
      <c r="D117" s="284">
        <v>6</v>
      </c>
      <c r="E117" s="285">
        <v>2015</v>
      </c>
      <c r="F117" s="284">
        <v>5</v>
      </c>
      <c r="G117" s="284">
        <v>6</v>
      </c>
      <c r="H117" s="285">
        <v>2015</v>
      </c>
      <c r="I117" s="225" t="s">
        <v>760</v>
      </c>
      <c r="J117" s="225" t="s">
        <v>52</v>
      </c>
      <c r="K117" s="225" t="s">
        <v>14</v>
      </c>
      <c r="L117" s="225" t="s">
        <v>777</v>
      </c>
      <c r="M117" s="225"/>
      <c r="N117" s="223" t="s">
        <v>778</v>
      </c>
      <c r="O117" s="297">
        <v>30913</v>
      </c>
      <c r="P117" s="337" t="s">
        <v>779</v>
      </c>
      <c r="Q117" s="302">
        <v>42164</v>
      </c>
      <c r="R117" s="234" t="s">
        <v>607</v>
      </c>
      <c r="S117" s="235" t="s">
        <v>780</v>
      </c>
      <c r="T117" s="224">
        <v>36400000</v>
      </c>
      <c r="U117" s="272" t="e">
        <f ca="1">"Bằng chữ: "&amp;[3]!vnd(T117)</f>
        <v>#NAME?</v>
      </c>
    </row>
    <row r="118" spans="1:21" s="3" customFormat="1" ht="35.1" customHeight="1">
      <c r="A118" s="225">
        <v>113</v>
      </c>
      <c r="B118" s="326" t="s">
        <v>762</v>
      </c>
      <c r="C118" s="284">
        <v>1</v>
      </c>
      <c r="D118" s="284">
        <v>7</v>
      </c>
      <c r="E118" s="285">
        <v>2015</v>
      </c>
      <c r="F118" s="284">
        <v>5</v>
      </c>
      <c r="G118" s="284">
        <v>7</v>
      </c>
      <c r="H118" s="285">
        <v>2015</v>
      </c>
      <c r="I118" s="225" t="s">
        <v>760</v>
      </c>
      <c r="J118" s="225" t="s">
        <v>52</v>
      </c>
      <c r="K118" s="225" t="s">
        <v>14</v>
      </c>
      <c r="L118" s="225" t="s">
        <v>777</v>
      </c>
      <c r="M118" s="225"/>
      <c r="N118" s="223" t="s">
        <v>781</v>
      </c>
      <c r="O118" s="297">
        <v>31688</v>
      </c>
      <c r="P118" s="233">
        <v>231056058</v>
      </c>
      <c r="Q118" s="302">
        <v>40595</v>
      </c>
      <c r="R118" s="234" t="s">
        <v>92</v>
      </c>
      <c r="S118" s="235" t="s">
        <v>782</v>
      </c>
      <c r="T118" s="224">
        <v>2391500</v>
      </c>
      <c r="U118" s="272" t="e">
        <f ca="1">"Bằng chữ: "&amp;[3]!vnd(T118)</f>
        <v>#NAME?</v>
      </c>
    </row>
    <row r="119" spans="1:21" s="3" customFormat="1" ht="35.1" customHeight="1">
      <c r="A119" s="229">
        <v>114</v>
      </c>
      <c r="B119" s="326" t="s">
        <v>762</v>
      </c>
      <c r="C119" s="284">
        <v>1</v>
      </c>
      <c r="D119" s="284">
        <v>7</v>
      </c>
      <c r="E119" s="285">
        <v>2015</v>
      </c>
      <c r="F119" s="284">
        <v>5</v>
      </c>
      <c r="G119" s="284">
        <v>7</v>
      </c>
      <c r="H119" s="285">
        <v>2015</v>
      </c>
      <c r="I119" s="225" t="s">
        <v>760</v>
      </c>
      <c r="J119" s="225" t="s">
        <v>52</v>
      </c>
      <c r="K119" s="225" t="s">
        <v>14</v>
      </c>
      <c r="L119" s="225" t="s">
        <v>777</v>
      </c>
      <c r="M119" s="225"/>
      <c r="N119" s="223" t="s">
        <v>783</v>
      </c>
      <c r="O119" s="297">
        <v>32183</v>
      </c>
      <c r="P119" s="233">
        <v>230680212</v>
      </c>
      <c r="Q119" s="302">
        <v>41508</v>
      </c>
      <c r="R119" s="234" t="s">
        <v>92</v>
      </c>
      <c r="S119" s="235" t="s">
        <v>784</v>
      </c>
      <c r="T119" s="224">
        <v>3500000</v>
      </c>
      <c r="U119" s="272" t="s">
        <v>787</v>
      </c>
    </row>
    <row r="120" spans="1:21" s="3" customFormat="1" ht="35.1" customHeight="1">
      <c r="A120" s="229">
        <v>115</v>
      </c>
      <c r="B120" s="326" t="s">
        <v>762</v>
      </c>
      <c r="C120" s="284">
        <v>1</v>
      </c>
      <c r="D120" s="284">
        <v>7</v>
      </c>
      <c r="E120" s="285">
        <v>2015</v>
      </c>
      <c r="F120" s="284">
        <v>5</v>
      </c>
      <c r="G120" s="284">
        <v>7</v>
      </c>
      <c r="H120" s="285">
        <v>2015</v>
      </c>
      <c r="I120" s="225" t="s">
        <v>760</v>
      </c>
      <c r="J120" s="225" t="s">
        <v>52</v>
      </c>
      <c r="K120" s="225" t="s">
        <v>14</v>
      </c>
      <c r="L120" s="225" t="s">
        <v>777</v>
      </c>
      <c r="M120" s="225"/>
      <c r="N120" s="223" t="s">
        <v>789</v>
      </c>
      <c r="O120" s="297">
        <v>32905</v>
      </c>
      <c r="P120" s="233">
        <v>230774530</v>
      </c>
      <c r="Q120" s="302">
        <v>38883</v>
      </c>
      <c r="R120" s="234" t="s">
        <v>92</v>
      </c>
      <c r="S120" s="235" t="s">
        <v>790</v>
      </c>
      <c r="T120" s="224">
        <v>5000000</v>
      </c>
      <c r="U120" s="272" t="s">
        <v>791</v>
      </c>
    </row>
    <row r="121" spans="1:21" s="3" customFormat="1" ht="35.1" customHeight="1">
      <c r="A121" s="229">
        <v>116</v>
      </c>
      <c r="B121" s="326" t="s">
        <v>762</v>
      </c>
      <c r="C121" s="284">
        <v>1</v>
      </c>
      <c r="D121" s="284">
        <v>8</v>
      </c>
      <c r="E121" s="285">
        <v>2015</v>
      </c>
      <c r="F121" s="284">
        <v>5</v>
      </c>
      <c r="G121" s="284">
        <v>8</v>
      </c>
      <c r="H121" s="285">
        <v>2015</v>
      </c>
      <c r="I121" s="225" t="s">
        <v>760</v>
      </c>
      <c r="J121" s="225" t="s">
        <v>52</v>
      </c>
      <c r="K121" s="225" t="s">
        <v>14</v>
      </c>
      <c r="L121" s="225" t="s">
        <v>777</v>
      </c>
      <c r="M121" s="225"/>
      <c r="N121" s="223" t="s">
        <v>785</v>
      </c>
      <c r="O121" s="297">
        <v>28865</v>
      </c>
      <c r="P121" s="233">
        <v>211603193</v>
      </c>
      <c r="Q121" s="302">
        <v>39655</v>
      </c>
      <c r="R121" s="234" t="s">
        <v>122</v>
      </c>
      <c r="S121" s="235" t="s">
        <v>786</v>
      </c>
      <c r="T121" s="224">
        <v>3325000</v>
      </c>
      <c r="U121" s="272" t="s">
        <v>788</v>
      </c>
    </row>
    <row r="122" spans="1:21" s="3" customFormat="1" ht="35.1" customHeight="1">
      <c r="A122" s="229">
        <v>117</v>
      </c>
      <c r="B122" s="326" t="s">
        <v>762</v>
      </c>
      <c r="C122" s="284">
        <v>1</v>
      </c>
      <c r="D122" s="284">
        <v>10</v>
      </c>
      <c r="E122" s="285">
        <v>2015</v>
      </c>
      <c r="F122" s="284">
        <v>5</v>
      </c>
      <c r="G122" s="284">
        <v>10</v>
      </c>
      <c r="H122" s="285">
        <v>2015</v>
      </c>
      <c r="I122" s="225" t="s">
        <v>760</v>
      </c>
      <c r="J122" s="225" t="s">
        <v>52</v>
      </c>
      <c r="K122" s="225" t="s">
        <v>14</v>
      </c>
      <c r="L122" s="225" t="s">
        <v>777</v>
      </c>
      <c r="M122" s="225"/>
      <c r="N122" s="223" t="s">
        <v>792</v>
      </c>
      <c r="O122" s="297">
        <v>33539</v>
      </c>
      <c r="P122" s="233">
        <v>230916694</v>
      </c>
      <c r="Q122" s="302">
        <v>39954</v>
      </c>
      <c r="R122" s="234" t="s">
        <v>92</v>
      </c>
      <c r="S122" s="235" t="s">
        <v>793</v>
      </c>
      <c r="T122" s="224">
        <v>3000000</v>
      </c>
      <c r="U122" s="272" t="s">
        <v>794</v>
      </c>
    </row>
    <row r="123" spans="1:21" s="3" customFormat="1" ht="35.1" customHeight="1">
      <c r="A123" s="229">
        <v>118</v>
      </c>
      <c r="B123" s="326" t="s">
        <v>762</v>
      </c>
      <c r="C123" s="284">
        <v>16</v>
      </c>
      <c r="D123" s="284">
        <v>9</v>
      </c>
      <c r="E123" s="285">
        <v>2015</v>
      </c>
      <c r="F123" s="284">
        <v>5</v>
      </c>
      <c r="G123" s="284">
        <v>10</v>
      </c>
      <c r="H123" s="285">
        <v>2015</v>
      </c>
      <c r="I123" s="225" t="s">
        <v>760</v>
      </c>
      <c r="J123" s="225" t="s">
        <v>52</v>
      </c>
      <c r="K123" s="225" t="s">
        <v>14</v>
      </c>
      <c r="L123" s="225" t="s">
        <v>777</v>
      </c>
      <c r="M123" s="225"/>
      <c r="N123" s="223" t="s">
        <v>795</v>
      </c>
      <c r="O123" s="297">
        <v>33062</v>
      </c>
      <c r="P123" s="233">
        <v>230773061</v>
      </c>
      <c r="Q123" s="302">
        <v>42225</v>
      </c>
      <c r="R123" s="234" t="s">
        <v>92</v>
      </c>
      <c r="S123" s="235" t="s">
        <v>796</v>
      </c>
      <c r="T123" s="224">
        <v>3000000</v>
      </c>
      <c r="U123" s="272" t="s">
        <v>794</v>
      </c>
    </row>
    <row r="124" spans="1:21" s="3" customFormat="1" ht="35.1" customHeight="1">
      <c r="A124" s="229">
        <v>119</v>
      </c>
      <c r="B124" s="326" t="s">
        <v>762</v>
      </c>
      <c r="C124" s="284">
        <v>1</v>
      </c>
      <c r="D124" s="284">
        <v>10</v>
      </c>
      <c r="E124" s="285">
        <v>2015</v>
      </c>
      <c r="F124" s="284">
        <v>5</v>
      </c>
      <c r="G124" s="284">
        <v>10</v>
      </c>
      <c r="H124" s="285">
        <v>2015</v>
      </c>
      <c r="I124" s="225" t="s">
        <v>760</v>
      </c>
      <c r="J124" s="225" t="s">
        <v>52</v>
      </c>
      <c r="K124" s="225" t="s">
        <v>14</v>
      </c>
      <c r="L124" s="225" t="s">
        <v>777</v>
      </c>
      <c r="M124" s="225"/>
      <c r="N124" s="223" t="s">
        <v>797</v>
      </c>
      <c r="O124" s="297">
        <v>31426</v>
      </c>
      <c r="P124" s="233">
        <v>233085369</v>
      </c>
      <c r="Q124" s="302">
        <v>37433</v>
      </c>
      <c r="R124" s="234" t="s">
        <v>358</v>
      </c>
      <c r="S124" s="235" t="s">
        <v>798</v>
      </c>
      <c r="T124" s="224">
        <v>1000000</v>
      </c>
      <c r="U124" s="272" t="s">
        <v>799</v>
      </c>
    </row>
    <row r="125" spans="1:21" s="3" customFormat="1" ht="35.1" customHeight="1">
      <c r="A125" s="229">
        <v>120</v>
      </c>
      <c r="B125" s="326" t="s">
        <v>762</v>
      </c>
      <c r="C125" s="284">
        <v>1</v>
      </c>
      <c r="D125" s="284">
        <v>11</v>
      </c>
      <c r="E125" s="285">
        <v>2015</v>
      </c>
      <c r="F125" s="284">
        <v>5</v>
      </c>
      <c r="G125" s="284">
        <v>11</v>
      </c>
      <c r="H125" s="285">
        <v>2015</v>
      </c>
      <c r="I125" s="225" t="s">
        <v>760</v>
      </c>
      <c r="J125" s="225" t="s">
        <v>52</v>
      </c>
      <c r="K125" s="225" t="s">
        <v>14</v>
      </c>
      <c r="L125" s="225" t="s">
        <v>777</v>
      </c>
      <c r="M125" s="225"/>
      <c r="N125" s="223" t="s">
        <v>800</v>
      </c>
      <c r="O125" s="297">
        <v>32757</v>
      </c>
      <c r="P125" s="233">
        <v>230732093</v>
      </c>
      <c r="Q125" s="302">
        <v>38261</v>
      </c>
      <c r="R125" s="234" t="s">
        <v>92</v>
      </c>
      <c r="S125" s="235" t="s">
        <v>801</v>
      </c>
      <c r="T125" s="224">
        <v>3000000</v>
      </c>
      <c r="U125" s="272" t="s">
        <v>794</v>
      </c>
    </row>
    <row r="126" spans="1:21" s="3" customFormat="1" ht="35.1" customHeight="1">
      <c r="A126" s="229"/>
      <c r="B126" s="225"/>
      <c r="C126" s="284"/>
      <c r="D126" s="284"/>
      <c r="E126" s="285"/>
      <c r="F126" s="284"/>
      <c r="G126" s="284"/>
      <c r="H126" s="285"/>
      <c r="I126" s="225"/>
      <c r="J126" s="225"/>
      <c r="K126" s="225"/>
      <c r="L126" s="225"/>
      <c r="M126" s="225"/>
      <c r="N126" s="223"/>
      <c r="O126" s="291"/>
      <c r="P126" s="233"/>
      <c r="Q126" s="305"/>
      <c r="R126" s="239"/>
      <c r="S126" s="235"/>
      <c r="T126" s="224"/>
      <c r="U126" s="272"/>
    </row>
    <row r="127" spans="1:21" s="3" customFormat="1" ht="35.1" customHeight="1">
      <c r="A127" s="225"/>
      <c r="B127" s="225"/>
      <c r="C127" s="284"/>
      <c r="D127" s="284"/>
      <c r="E127" s="285"/>
      <c r="F127" s="284"/>
      <c r="G127" s="284"/>
      <c r="H127" s="285"/>
      <c r="I127" s="225"/>
      <c r="J127" s="225"/>
      <c r="K127" s="225"/>
      <c r="L127" s="225"/>
      <c r="M127" s="225"/>
      <c r="N127" s="223"/>
      <c r="O127" s="291"/>
      <c r="P127" s="233"/>
      <c r="Q127" s="300"/>
      <c r="R127" s="237"/>
      <c r="S127" s="235"/>
      <c r="T127" s="224"/>
      <c r="U127" s="272"/>
    </row>
    <row r="128" spans="1:21" s="3" customFormat="1" ht="35.1" customHeight="1">
      <c r="A128" s="229"/>
      <c r="B128" s="225"/>
      <c r="C128" s="284"/>
      <c r="D128" s="284"/>
      <c r="E128" s="285"/>
      <c r="F128" s="284"/>
      <c r="G128" s="284"/>
      <c r="H128" s="285"/>
      <c r="I128" s="225"/>
      <c r="J128" s="225"/>
      <c r="K128" s="225"/>
      <c r="L128" s="225"/>
      <c r="M128" s="225"/>
      <c r="N128" s="223"/>
      <c r="O128" s="291"/>
      <c r="P128" s="233"/>
      <c r="Q128" s="300"/>
      <c r="R128" s="237"/>
      <c r="S128" s="235"/>
      <c r="T128" s="224"/>
      <c r="U128" s="272"/>
    </row>
    <row r="129" spans="1:21" s="3" customFormat="1" ht="35.1" customHeight="1">
      <c r="A129" s="225"/>
      <c r="B129" s="225"/>
      <c r="C129" s="284"/>
      <c r="D129" s="284"/>
      <c r="E129" s="285"/>
      <c r="F129" s="284"/>
      <c r="G129" s="284"/>
      <c r="H129" s="285"/>
      <c r="I129" s="225"/>
      <c r="J129" s="225"/>
      <c r="K129" s="225"/>
      <c r="L129" s="225"/>
      <c r="M129" s="225"/>
      <c r="N129" s="223"/>
      <c r="O129" s="291"/>
      <c r="P129" s="233"/>
      <c r="Q129" s="305"/>
      <c r="R129" s="239"/>
      <c r="S129" s="235"/>
      <c r="T129" s="224"/>
      <c r="U129" s="272"/>
    </row>
    <row r="130" spans="1:21" s="3" customFormat="1" ht="35.1" customHeight="1">
      <c r="A130" s="229"/>
      <c r="B130" s="225"/>
      <c r="C130" s="284"/>
      <c r="D130" s="284"/>
      <c r="E130" s="285"/>
      <c r="F130" s="284"/>
      <c r="G130" s="284"/>
      <c r="H130" s="285"/>
      <c r="I130" s="225"/>
      <c r="J130" s="225"/>
      <c r="K130" s="225"/>
      <c r="L130" s="225"/>
      <c r="M130" s="225"/>
      <c r="N130" s="223"/>
      <c r="O130" s="291"/>
      <c r="P130" s="233"/>
      <c r="Q130" s="302"/>
      <c r="R130" s="240"/>
      <c r="S130" s="235"/>
      <c r="T130" s="224"/>
      <c r="U130" s="272"/>
    </row>
    <row r="131" spans="1:21" s="3" customFormat="1" ht="35.1" customHeight="1">
      <c r="A131" s="225"/>
      <c r="B131" s="225"/>
      <c r="C131" s="284"/>
      <c r="D131" s="284"/>
      <c r="E131" s="285"/>
      <c r="F131" s="284"/>
      <c r="G131" s="284"/>
      <c r="H131" s="285"/>
      <c r="I131" s="225"/>
      <c r="J131" s="225"/>
      <c r="K131" s="225"/>
      <c r="L131" s="225"/>
      <c r="M131" s="225"/>
      <c r="N131" s="223"/>
      <c r="O131" s="291"/>
      <c r="P131" s="233"/>
      <c r="Q131" s="301"/>
      <c r="R131" s="237"/>
      <c r="S131" s="235"/>
      <c r="T131" s="224"/>
      <c r="U131" s="272"/>
    </row>
    <row r="132" spans="1:21" s="3" customFormat="1" ht="35.1" customHeight="1">
      <c r="A132" s="229"/>
      <c r="B132" s="225"/>
      <c r="C132" s="284"/>
      <c r="D132" s="284"/>
      <c r="E132" s="285"/>
      <c r="F132" s="284"/>
      <c r="G132" s="284"/>
      <c r="H132" s="285"/>
      <c r="I132" s="225"/>
      <c r="J132" s="225"/>
      <c r="K132" s="225"/>
      <c r="L132" s="225"/>
      <c r="M132" s="225"/>
      <c r="N132" s="223"/>
      <c r="O132" s="291"/>
      <c r="P132" s="233"/>
      <c r="Q132" s="300"/>
      <c r="R132" s="237"/>
      <c r="S132" s="235"/>
      <c r="T132" s="224"/>
      <c r="U132" s="272"/>
    </row>
    <row r="133" spans="1:21" s="3" customFormat="1" ht="35.1" customHeight="1">
      <c r="A133" s="312"/>
      <c r="B133" s="225"/>
      <c r="C133" s="284"/>
      <c r="D133" s="284"/>
      <c r="E133" s="285"/>
      <c r="F133" s="284"/>
      <c r="G133" s="284"/>
      <c r="H133" s="285"/>
      <c r="I133" s="225"/>
      <c r="J133" s="225"/>
      <c r="K133" s="225"/>
      <c r="L133" s="225"/>
      <c r="M133" s="225"/>
      <c r="N133" s="223"/>
      <c r="O133" s="293"/>
      <c r="P133" s="233"/>
      <c r="Q133" s="305"/>
      <c r="R133" s="241"/>
      <c r="S133" s="242"/>
      <c r="T133" s="224"/>
      <c r="U133" s="272"/>
    </row>
    <row r="134" spans="1:21" s="3" customFormat="1" ht="35.1" customHeight="1">
      <c r="A134" s="312"/>
      <c r="B134" s="225"/>
      <c r="C134" s="284"/>
      <c r="D134" s="284"/>
      <c r="E134" s="285"/>
      <c r="F134" s="284"/>
      <c r="G134" s="284"/>
      <c r="H134" s="285"/>
      <c r="I134" s="225"/>
      <c r="J134" s="225"/>
      <c r="K134" s="225"/>
      <c r="L134" s="225"/>
      <c r="M134" s="225"/>
      <c r="N134" s="223"/>
      <c r="O134" s="293"/>
      <c r="P134" s="233"/>
      <c r="Q134" s="302"/>
      <c r="R134" s="243"/>
      <c r="S134" s="242"/>
      <c r="T134" s="224"/>
      <c r="U134" s="272"/>
    </row>
    <row r="135" spans="1:21" s="3" customFormat="1" ht="35.1" customHeight="1">
      <c r="A135" s="312"/>
      <c r="B135" s="225"/>
      <c r="C135" s="284"/>
      <c r="D135" s="284"/>
      <c r="E135" s="285"/>
      <c r="F135" s="284"/>
      <c r="G135" s="284"/>
      <c r="H135" s="285"/>
      <c r="I135" s="225"/>
      <c r="J135" s="225"/>
      <c r="K135" s="225"/>
      <c r="L135" s="225"/>
      <c r="M135" s="225"/>
      <c r="N135" s="223"/>
      <c r="O135" s="293"/>
      <c r="P135" s="233"/>
      <c r="Q135" s="302"/>
      <c r="R135" s="243"/>
      <c r="S135" s="242"/>
      <c r="T135" s="224"/>
      <c r="U135" s="272"/>
    </row>
    <row r="136" spans="1:21" s="3" customFormat="1" ht="35.1" customHeight="1">
      <c r="A136" s="312"/>
      <c r="B136" s="225"/>
      <c r="C136" s="284"/>
      <c r="D136" s="284"/>
      <c r="E136" s="285"/>
      <c r="F136" s="284"/>
      <c r="G136" s="284"/>
      <c r="H136" s="285"/>
      <c r="I136" s="225"/>
      <c r="J136" s="225"/>
      <c r="K136" s="225"/>
      <c r="L136" s="225"/>
      <c r="M136" s="225"/>
      <c r="N136" s="223"/>
      <c r="O136" s="291"/>
      <c r="P136" s="233"/>
      <c r="Q136" s="302"/>
      <c r="R136" s="240"/>
      <c r="S136" s="235"/>
      <c r="T136" s="224"/>
      <c r="U136" s="272"/>
    </row>
    <row r="137" spans="1:21" s="3" customFormat="1" ht="35.1" customHeight="1">
      <c r="A137" s="312"/>
      <c r="B137" s="225"/>
      <c r="C137" s="284"/>
      <c r="D137" s="284"/>
      <c r="E137" s="285"/>
      <c r="F137" s="284"/>
      <c r="G137" s="284"/>
      <c r="H137" s="285"/>
      <c r="I137" s="225"/>
      <c r="J137" s="225"/>
      <c r="K137" s="225"/>
      <c r="L137" s="225"/>
      <c r="M137" s="225"/>
      <c r="N137" s="223"/>
      <c r="O137" s="291"/>
      <c r="P137" s="233"/>
      <c r="Q137" s="302"/>
      <c r="R137" s="240"/>
      <c r="S137" s="235"/>
      <c r="T137" s="224"/>
      <c r="U137" s="272"/>
    </row>
    <row r="138" spans="1:21" s="3" customFormat="1" ht="35.1" customHeight="1">
      <c r="A138" s="312"/>
      <c r="B138" s="225"/>
      <c r="C138" s="284"/>
      <c r="D138" s="284"/>
      <c r="E138" s="285"/>
      <c r="F138" s="284"/>
      <c r="G138" s="284"/>
      <c r="H138" s="285"/>
      <c r="I138" s="225"/>
      <c r="J138" s="225"/>
      <c r="K138" s="225"/>
      <c r="L138" s="225"/>
      <c r="M138" s="225"/>
      <c r="N138" s="223"/>
      <c r="O138" s="293"/>
      <c r="P138" s="233"/>
      <c r="Q138" s="304"/>
      <c r="R138" s="240"/>
      <c r="S138" s="238"/>
      <c r="T138" s="224"/>
      <c r="U138" s="272"/>
    </row>
    <row r="139" spans="1:21" s="3" customFormat="1" ht="35.1" customHeight="1">
      <c r="A139" s="312"/>
      <c r="B139" s="225"/>
      <c r="C139" s="284"/>
      <c r="D139" s="284"/>
      <c r="E139" s="285"/>
      <c r="F139" s="284"/>
      <c r="G139" s="284"/>
      <c r="H139" s="285"/>
      <c r="I139" s="225"/>
      <c r="J139" s="225"/>
      <c r="K139" s="225"/>
      <c r="L139" s="225"/>
      <c r="M139" s="225"/>
      <c r="N139" s="223"/>
      <c r="O139" s="291"/>
      <c r="P139" s="233"/>
      <c r="Q139" s="302"/>
      <c r="R139" s="240"/>
      <c r="S139" s="235"/>
      <c r="T139" s="224"/>
      <c r="U139" s="272"/>
    </row>
    <row r="140" spans="1:21" s="3" customFormat="1" ht="35.1" customHeight="1">
      <c r="A140" s="312"/>
      <c r="B140" s="225"/>
      <c r="C140" s="284"/>
      <c r="D140" s="284"/>
      <c r="E140" s="285"/>
      <c r="F140" s="284"/>
      <c r="G140" s="284"/>
      <c r="H140" s="285"/>
      <c r="I140" s="225"/>
      <c r="J140" s="225"/>
      <c r="K140" s="225"/>
      <c r="L140" s="225"/>
      <c r="M140" s="225"/>
      <c r="N140" s="223"/>
      <c r="O140" s="293"/>
      <c r="P140" s="244"/>
      <c r="Q140" s="306"/>
      <c r="R140" s="244"/>
      <c r="S140" s="245"/>
      <c r="T140" s="224"/>
      <c r="U140" s="272"/>
    </row>
    <row r="141" spans="1:21" s="3" customFormat="1" ht="35.1" customHeight="1">
      <c r="A141" s="312"/>
      <c r="B141" s="225"/>
      <c r="C141" s="284"/>
      <c r="D141" s="284"/>
      <c r="E141" s="285"/>
      <c r="F141" s="284"/>
      <c r="G141" s="284"/>
      <c r="H141" s="285"/>
      <c r="I141" s="225"/>
      <c r="J141" s="225"/>
      <c r="K141" s="225"/>
      <c r="L141" s="225"/>
      <c r="M141" s="225"/>
      <c r="N141" s="223"/>
      <c r="O141" s="293"/>
      <c r="P141" s="244"/>
      <c r="Q141" s="306"/>
      <c r="R141" s="244"/>
      <c r="S141" s="245"/>
      <c r="T141" s="224"/>
      <c r="U141" s="272"/>
    </row>
    <row r="142" spans="1:21" s="3" customFormat="1" ht="35.1" customHeight="1">
      <c r="A142" s="312"/>
      <c r="B142" s="225"/>
      <c r="C142" s="284"/>
      <c r="D142" s="284"/>
      <c r="E142" s="285"/>
      <c r="F142" s="284"/>
      <c r="G142" s="284"/>
      <c r="H142" s="285"/>
      <c r="I142" s="225"/>
      <c r="J142" s="225"/>
      <c r="K142" s="225"/>
      <c r="L142" s="225"/>
      <c r="M142" s="225"/>
      <c r="N142" s="223"/>
      <c r="O142" s="293"/>
      <c r="P142" s="244"/>
      <c r="Q142" s="306"/>
      <c r="R142" s="244"/>
      <c r="S142" s="246"/>
      <c r="T142" s="224"/>
      <c r="U142" s="272"/>
    </row>
    <row r="143" spans="1:21" s="3" customFormat="1" ht="35.1" customHeight="1">
      <c r="A143" s="312"/>
      <c r="B143" s="225"/>
      <c r="C143" s="284"/>
      <c r="D143" s="284"/>
      <c r="E143" s="285"/>
      <c r="F143" s="284"/>
      <c r="G143" s="284"/>
      <c r="H143" s="285"/>
      <c r="I143" s="225"/>
      <c r="J143" s="225"/>
      <c r="K143" s="225"/>
      <c r="L143" s="225"/>
      <c r="M143" s="225"/>
      <c r="N143" s="223"/>
      <c r="O143" s="293"/>
      <c r="P143" s="244"/>
      <c r="Q143" s="306"/>
      <c r="R143" s="244"/>
      <c r="S143" s="245"/>
      <c r="T143" s="224"/>
      <c r="U143" s="272"/>
    </row>
    <row r="144" spans="1:21" s="3" customFormat="1" ht="35.1" customHeight="1">
      <c r="A144" s="312"/>
      <c r="B144" s="225"/>
      <c r="C144" s="284"/>
      <c r="D144" s="284"/>
      <c r="E144" s="285"/>
      <c r="F144" s="284"/>
      <c r="G144" s="284"/>
      <c r="H144" s="285"/>
      <c r="I144" s="225"/>
      <c r="J144" s="225"/>
      <c r="K144" s="225"/>
      <c r="L144" s="225"/>
      <c r="M144" s="225"/>
      <c r="N144" s="223"/>
      <c r="O144" s="293"/>
      <c r="P144" s="244"/>
      <c r="Q144" s="306"/>
      <c r="R144" s="244"/>
      <c r="S144" s="246"/>
      <c r="T144" s="224"/>
      <c r="U144" s="272"/>
    </row>
    <row r="145" spans="1:21" s="3" customFormat="1" ht="35.1" customHeight="1">
      <c r="A145" s="312"/>
      <c r="B145" s="225"/>
      <c r="C145" s="284"/>
      <c r="D145" s="284"/>
      <c r="E145" s="285"/>
      <c r="F145" s="284"/>
      <c r="G145" s="284"/>
      <c r="H145" s="285"/>
      <c r="I145" s="225"/>
      <c r="J145" s="225"/>
      <c r="K145" s="225"/>
      <c r="L145" s="225"/>
      <c r="M145" s="225"/>
      <c r="N145" s="223"/>
      <c r="O145" s="293"/>
      <c r="P145" s="244"/>
      <c r="Q145" s="306"/>
      <c r="R145" s="244"/>
      <c r="S145" s="245"/>
      <c r="T145" s="224"/>
      <c r="U145" s="272"/>
    </row>
    <row r="146" spans="1:21" s="3" customFormat="1" ht="35.1" customHeight="1">
      <c r="A146" s="312"/>
      <c r="B146" s="225"/>
      <c r="C146" s="284"/>
      <c r="D146" s="284"/>
      <c r="E146" s="285"/>
      <c r="F146" s="284"/>
      <c r="G146" s="284"/>
      <c r="H146" s="285"/>
      <c r="I146" s="225"/>
      <c r="J146" s="225"/>
      <c r="K146" s="225"/>
      <c r="L146" s="225"/>
      <c r="M146" s="225"/>
      <c r="N146" s="223"/>
      <c r="O146" s="293"/>
      <c r="P146" s="244"/>
      <c r="Q146" s="306"/>
      <c r="R146" s="244"/>
      <c r="S146" s="245"/>
      <c r="T146" s="224"/>
      <c r="U146" s="272"/>
    </row>
    <row r="147" spans="1:21" s="3" customFormat="1" ht="35.1" customHeight="1">
      <c r="A147" s="312"/>
      <c r="B147" s="225"/>
      <c r="C147" s="284"/>
      <c r="D147" s="284"/>
      <c r="E147" s="285"/>
      <c r="F147" s="284"/>
      <c r="G147" s="284"/>
      <c r="H147" s="285"/>
      <c r="I147" s="225"/>
      <c r="J147" s="225"/>
      <c r="K147" s="225"/>
      <c r="L147" s="225"/>
      <c r="M147" s="225"/>
      <c r="N147" s="223"/>
      <c r="O147" s="293"/>
      <c r="P147" s="244"/>
      <c r="Q147" s="306"/>
      <c r="R147" s="244"/>
      <c r="S147" s="245"/>
      <c r="T147" s="224"/>
      <c r="U147" s="272"/>
    </row>
    <row r="148" spans="1:21" s="3" customFormat="1" ht="35.1" customHeight="1">
      <c r="A148" s="312"/>
      <c r="B148" s="225"/>
      <c r="C148" s="284"/>
      <c r="D148" s="284"/>
      <c r="E148" s="285"/>
      <c r="F148" s="284"/>
      <c r="G148" s="284"/>
      <c r="H148" s="285"/>
      <c r="I148" s="225"/>
      <c r="J148" s="225"/>
      <c r="K148" s="225"/>
      <c r="L148" s="225"/>
      <c r="M148" s="225"/>
      <c r="N148" s="223"/>
      <c r="O148" s="291"/>
      <c r="P148" s="233"/>
      <c r="Q148" s="301"/>
      <c r="R148" s="237"/>
      <c r="S148" s="235"/>
      <c r="T148" s="224"/>
      <c r="U148" s="272"/>
    </row>
    <row r="149" spans="1:21" s="3" customFormat="1" ht="35.1" customHeight="1">
      <c r="A149" s="312"/>
      <c r="B149" s="225"/>
      <c r="C149" s="284"/>
      <c r="D149" s="284"/>
      <c r="E149" s="285"/>
      <c r="F149" s="284"/>
      <c r="G149" s="284"/>
      <c r="H149" s="285"/>
      <c r="I149" s="225"/>
      <c r="J149" s="225"/>
      <c r="K149" s="225"/>
      <c r="L149" s="225"/>
      <c r="M149" s="225"/>
      <c r="N149" s="223"/>
      <c r="O149" s="291"/>
      <c r="P149" s="233"/>
      <c r="Q149" s="300"/>
      <c r="R149" s="237"/>
      <c r="S149" s="235"/>
      <c r="T149" s="224"/>
      <c r="U149" s="272"/>
    </row>
    <row r="150" spans="1:21" s="3" customFormat="1" ht="35.1" customHeight="1">
      <c r="A150" s="312"/>
      <c r="B150" s="225"/>
      <c r="C150" s="284"/>
      <c r="D150" s="284"/>
      <c r="E150" s="285"/>
      <c r="F150" s="284"/>
      <c r="G150" s="284"/>
      <c r="H150" s="285"/>
      <c r="I150" s="225"/>
      <c r="J150" s="225"/>
      <c r="K150" s="225"/>
      <c r="L150" s="225"/>
      <c r="M150" s="225"/>
      <c r="N150" s="223"/>
      <c r="O150" s="291"/>
      <c r="P150" s="233"/>
      <c r="Q150" s="300"/>
      <c r="R150" s="231"/>
      <c r="S150" s="235"/>
      <c r="T150" s="224"/>
      <c r="U150" s="272"/>
    </row>
    <row r="151" spans="1:21" s="3" customFormat="1" ht="35.1" customHeight="1">
      <c r="A151" s="312"/>
      <c r="B151" s="225"/>
      <c r="C151" s="284"/>
      <c r="D151" s="284"/>
      <c r="E151" s="285"/>
      <c r="F151" s="284"/>
      <c r="G151" s="284"/>
      <c r="H151" s="285"/>
      <c r="I151" s="225"/>
      <c r="J151" s="225"/>
      <c r="K151" s="225"/>
      <c r="L151" s="225"/>
      <c r="M151" s="225"/>
      <c r="N151" s="223"/>
      <c r="O151" s="291"/>
      <c r="P151" s="233"/>
      <c r="Q151" s="300"/>
      <c r="R151" s="237"/>
      <c r="S151" s="235"/>
      <c r="T151" s="224"/>
      <c r="U151" s="272"/>
    </row>
    <row r="152" spans="1:21" s="3" customFormat="1" ht="35.1" customHeight="1">
      <c r="A152" s="312"/>
      <c r="B152" s="225"/>
      <c r="C152" s="284"/>
      <c r="D152" s="284"/>
      <c r="E152" s="285"/>
      <c r="F152" s="284"/>
      <c r="G152" s="284"/>
      <c r="H152" s="285"/>
      <c r="I152" s="225"/>
      <c r="J152" s="225"/>
      <c r="K152" s="225"/>
      <c r="L152" s="225"/>
      <c r="M152" s="225"/>
      <c r="N152" s="223"/>
      <c r="O152" s="294"/>
      <c r="P152" s="233"/>
      <c r="Q152" s="302"/>
      <c r="R152" s="240"/>
      <c r="S152" s="235"/>
      <c r="T152" s="224"/>
      <c r="U152" s="272"/>
    </row>
    <row r="153" spans="1:21" s="3" customFormat="1" ht="35.1" customHeight="1">
      <c r="A153" s="312"/>
      <c r="B153" s="225"/>
      <c r="C153" s="284"/>
      <c r="D153" s="284"/>
      <c r="E153" s="285"/>
      <c r="F153" s="284"/>
      <c r="G153" s="284"/>
      <c r="H153" s="285"/>
      <c r="I153" s="225"/>
      <c r="J153" s="225"/>
      <c r="K153" s="225"/>
      <c r="L153" s="225"/>
      <c r="M153" s="225"/>
      <c r="N153" s="223"/>
      <c r="O153" s="291"/>
      <c r="P153" s="247"/>
      <c r="Q153" s="302"/>
      <c r="R153" s="244"/>
      <c r="S153" s="235"/>
      <c r="T153" s="224"/>
      <c r="U153" s="272"/>
    </row>
    <row r="154" spans="1:21" s="3" customFormat="1" ht="35.1" customHeight="1">
      <c r="A154" s="312"/>
      <c r="B154" s="225"/>
      <c r="C154" s="284"/>
      <c r="D154" s="284"/>
      <c r="E154" s="285"/>
      <c r="F154" s="284"/>
      <c r="G154" s="284"/>
      <c r="H154" s="285"/>
      <c r="I154" s="225"/>
      <c r="J154" s="225"/>
      <c r="K154" s="225"/>
      <c r="L154" s="225"/>
      <c r="M154" s="225"/>
      <c r="N154" s="223"/>
      <c r="O154" s="291"/>
      <c r="P154" s="233"/>
      <c r="Q154" s="301"/>
      <c r="R154" s="234"/>
      <c r="S154" s="235"/>
      <c r="T154" s="224"/>
      <c r="U154" s="272"/>
    </row>
    <row r="155" spans="1:21" s="3" customFormat="1" ht="35.1" customHeight="1">
      <c r="A155" s="312"/>
      <c r="B155" s="225"/>
      <c r="C155" s="284"/>
      <c r="D155" s="284"/>
      <c r="E155" s="285"/>
      <c r="F155" s="284"/>
      <c r="G155" s="284"/>
      <c r="H155" s="285"/>
      <c r="I155" s="225"/>
      <c r="J155" s="225"/>
      <c r="K155" s="225"/>
      <c r="L155" s="225"/>
      <c r="M155" s="225"/>
      <c r="N155" s="223"/>
      <c r="O155" s="291"/>
      <c r="P155" s="247"/>
      <c r="Q155" s="302"/>
      <c r="R155" s="240"/>
      <c r="S155" s="235"/>
      <c r="T155" s="224"/>
      <c r="U155" s="272"/>
    </row>
    <row r="156" spans="1:21" s="3" customFormat="1" ht="35.1" customHeight="1">
      <c r="A156" s="312"/>
      <c r="B156" s="225"/>
      <c r="C156" s="284"/>
      <c r="D156" s="284"/>
      <c r="E156" s="285"/>
      <c r="F156" s="284"/>
      <c r="G156" s="284"/>
      <c r="H156" s="285"/>
      <c r="I156" s="225"/>
      <c r="J156" s="225"/>
      <c r="K156" s="225"/>
      <c r="L156" s="225"/>
      <c r="M156" s="225"/>
      <c r="N156" s="223"/>
      <c r="O156" s="291"/>
      <c r="P156" s="233"/>
      <c r="Q156" s="300"/>
      <c r="R156" s="237"/>
      <c r="S156" s="235"/>
      <c r="T156" s="224"/>
      <c r="U156" s="272"/>
    </row>
    <row r="157" spans="1:21" s="3" customFormat="1" ht="35.1" customHeight="1">
      <c r="A157" s="312"/>
      <c r="B157" s="225"/>
      <c r="C157" s="284"/>
      <c r="D157" s="284"/>
      <c r="E157" s="285"/>
      <c r="F157" s="284"/>
      <c r="G157" s="284"/>
      <c r="H157" s="285"/>
      <c r="I157" s="225"/>
      <c r="J157" s="225"/>
      <c r="K157" s="225"/>
      <c r="L157" s="225"/>
      <c r="M157" s="225"/>
      <c r="N157" s="223"/>
      <c r="O157" s="291"/>
      <c r="P157" s="233"/>
      <c r="Q157" s="300"/>
      <c r="R157" s="231"/>
      <c r="S157" s="235"/>
      <c r="T157" s="224"/>
      <c r="U157" s="272"/>
    </row>
    <row r="158" spans="1:21" s="3" customFormat="1" ht="35.1" customHeight="1">
      <c r="A158" s="312"/>
      <c r="B158" s="225"/>
      <c r="C158" s="284"/>
      <c r="D158" s="284"/>
      <c r="E158" s="285"/>
      <c r="F158" s="284"/>
      <c r="G158" s="284"/>
      <c r="H158" s="285"/>
      <c r="I158" s="225"/>
      <c r="J158" s="225"/>
      <c r="K158" s="225"/>
      <c r="L158" s="225"/>
      <c r="M158" s="225"/>
      <c r="N158" s="223"/>
      <c r="O158" s="291"/>
      <c r="P158" s="247"/>
      <c r="Q158" s="302"/>
      <c r="R158" s="240"/>
      <c r="S158" s="235"/>
      <c r="T158" s="224"/>
      <c r="U158" s="272"/>
    </row>
    <row r="159" spans="1:21" s="3" customFormat="1" ht="35.1" customHeight="1">
      <c r="A159" s="312"/>
      <c r="B159" s="225"/>
      <c r="C159" s="284"/>
      <c r="D159" s="284"/>
      <c r="E159" s="285"/>
      <c r="F159" s="284"/>
      <c r="G159" s="284"/>
      <c r="H159" s="285"/>
      <c r="I159" s="225"/>
      <c r="J159" s="225"/>
      <c r="K159" s="225"/>
      <c r="L159" s="225"/>
      <c r="M159" s="225"/>
      <c r="N159" s="223"/>
      <c r="O159" s="291"/>
      <c r="P159" s="233"/>
      <c r="Q159" s="300"/>
      <c r="R159" s="231"/>
      <c r="S159" s="235"/>
      <c r="T159" s="224"/>
      <c r="U159" s="272"/>
    </row>
    <row r="160" spans="1:21" s="3" customFormat="1" ht="35.1" customHeight="1">
      <c r="A160" s="312"/>
      <c r="B160" s="225"/>
      <c r="C160" s="284"/>
      <c r="D160" s="284"/>
      <c r="E160" s="285"/>
      <c r="F160" s="284"/>
      <c r="G160" s="284"/>
      <c r="H160" s="285"/>
      <c r="I160" s="225"/>
      <c r="J160" s="225"/>
      <c r="K160" s="225"/>
      <c r="L160" s="225"/>
      <c r="M160" s="225"/>
      <c r="N160" s="223"/>
      <c r="O160" s="291"/>
      <c r="P160" s="233"/>
      <c r="Q160" s="300"/>
      <c r="R160" s="237"/>
      <c r="S160" s="235"/>
      <c r="T160" s="224"/>
      <c r="U160" s="272"/>
    </row>
    <row r="161" spans="1:21" s="3" customFormat="1" ht="35.1" customHeight="1">
      <c r="A161" s="312"/>
      <c r="B161" s="225"/>
      <c r="C161" s="284"/>
      <c r="D161" s="284"/>
      <c r="E161" s="285"/>
      <c r="F161" s="284"/>
      <c r="G161" s="284"/>
      <c r="H161" s="285"/>
      <c r="I161" s="225"/>
      <c r="J161" s="225"/>
      <c r="K161" s="225"/>
      <c r="L161" s="225"/>
      <c r="M161" s="225"/>
      <c r="N161" s="223"/>
      <c r="O161" s="293"/>
      <c r="P161" s="233"/>
      <c r="Q161" s="300"/>
      <c r="R161" s="231"/>
      <c r="S161" s="242"/>
      <c r="T161" s="224"/>
      <c r="U161" s="272"/>
    </row>
    <row r="162" spans="1:21" s="3" customFormat="1" ht="35.1" customHeight="1">
      <c r="A162" s="312"/>
      <c r="B162" s="225"/>
      <c r="C162" s="284"/>
      <c r="D162" s="284"/>
      <c r="E162" s="285"/>
      <c r="F162" s="284"/>
      <c r="G162" s="284"/>
      <c r="H162" s="285"/>
      <c r="I162" s="225"/>
      <c r="J162" s="225"/>
      <c r="K162" s="225"/>
      <c r="L162" s="225"/>
      <c r="M162" s="225"/>
      <c r="N162" s="223"/>
      <c r="O162" s="291"/>
      <c r="P162" s="233"/>
      <c r="Q162" s="300"/>
      <c r="R162" s="231"/>
      <c r="S162" s="235"/>
      <c r="T162" s="224"/>
      <c r="U162" s="272"/>
    </row>
    <row r="163" spans="1:21" s="3" customFormat="1" ht="35.1" customHeight="1">
      <c r="A163" s="312"/>
      <c r="B163" s="225"/>
      <c r="C163" s="284"/>
      <c r="D163" s="284"/>
      <c r="E163" s="285"/>
      <c r="F163" s="284"/>
      <c r="G163" s="284"/>
      <c r="H163" s="285"/>
      <c r="I163" s="225"/>
      <c r="J163" s="225"/>
      <c r="K163" s="225"/>
      <c r="L163" s="225"/>
      <c r="M163" s="225"/>
      <c r="N163" s="223"/>
      <c r="O163" s="291"/>
      <c r="P163" s="233"/>
      <c r="Q163" s="301"/>
      <c r="R163" s="234"/>
      <c r="S163" s="235"/>
      <c r="T163" s="224"/>
      <c r="U163" s="272"/>
    </row>
    <row r="164" spans="1:21" s="3" customFormat="1" ht="35.1" customHeight="1">
      <c r="A164" s="312"/>
      <c r="B164" s="225"/>
      <c r="C164" s="284"/>
      <c r="D164" s="284"/>
      <c r="E164" s="285"/>
      <c r="F164" s="284"/>
      <c r="G164" s="284"/>
      <c r="H164" s="285"/>
      <c r="I164" s="225"/>
      <c r="J164" s="225"/>
      <c r="K164" s="225"/>
      <c r="L164" s="225"/>
      <c r="M164" s="225"/>
      <c r="N164" s="223"/>
      <c r="O164" s="291"/>
      <c r="P164" s="233"/>
      <c r="Q164" s="300"/>
      <c r="R164" s="231"/>
      <c r="S164" s="235"/>
      <c r="T164" s="224"/>
      <c r="U164" s="272"/>
    </row>
    <row r="165" spans="1:21" s="3" customFormat="1" ht="35.1" customHeight="1">
      <c r="A165" s="312"/>
      <c r="B165" s="225"/>
      <c r="C165" s="284"/>
      <c r="D165" s="284"/>
      <c r="E165" s="285"/>
      <c r="F165" s="284"/>
      <c r="G165" s="284"/>
      <c r="H165" s="285"/>
      <c r="I165" s="225"/>
      <c r="J165" s="225"/>
      <c r="K165" s="225"/>
      <c r="L165" s="225"/>
      <c r="M165" s="225"/>
      <c r="N165" s="223"/>
      <c r="O165" s="291"/>
      <c r="P165" s="233"/>
      <c r="Q165" s="301"/>
      <c r="R165" s="234"/>
      <c r="S165" s="235"/>
      <c r="T165" s="224"/>
      <c r="U165" s="272"/>
    </row>
    <row r="166" spans="1:21" s="3" customFormat="1" ht="35.1" customHeight="1">
      <c r="A166" s="312"/>
      <c r="B166" s="225"/>
      <c r="C166" s="284"/>
      <c r="D166" s="284"/>
      <c r="E166" s="285"/>
      <c r="F166" s="284"/>
      <c r="G166" s="284"/>
      <c r="H166" s="285"/>
      <c r="I166" s="225"/>
      <c r="J166" s="225"/>
      <c r="K166" s="225"/>
      <c r="L166" s="225"/>
      <c r="M166" s="225"/>
      <c r="N166" s="223"/>
      <c r="O166" s="291"/>
      <c r="P166" s="233"/>
      <c r="Q166" s="301"/>
      <c r="R166" s="234"/>
      <c r="S166" s="235"/>
      <c r="T166" s="224"/>
      <c r="U166" s="272"/>
    </row>
    <row r="167" spans="1:21" s="3" customFormat="1" ht="35.1" customHeight="1">
      <c r="A167" s="312"/>
      <c r="B167" s="225"/>
      <c r="C167" s="284"/>
      <c r="D167" s="284"/>
      <c r="E167" s="285"/>
      <c r="F167" s="284"/>
      <c r="G167" s="284"/>
      <c r="H167" s="285"/>
      <c r="I167" s="225"/>
      <c r="J167" s="225"/>
      <c r="K167" s="225"/>
      <c r="L167" s="225"/>
      <c r="M167" s="225"/>
      <c r="N167" s="223"/>
      <c r="O167" s="291"/>
      <c r="P167" s="233"/>
      <c r="Q167" s="301"/>
      <c r="R167" s="234"/>
      <c r="S167" s="235"/>
      <c r="T167" s="224"/>
      <c r="U167" s="272"/>
    </row>
    <row r="168" spans="1:21" s="3" customFormat="1" ht="35.1" customHeight="1">
      <c r="A168" s="312"/>
      <c r="B168" s="225"/>
      <c r="C168" s="284"/>
      <c r="D168" s="284"/>
      <c r="E168" s="285"/>
      <c r="F168" s="284"/>
      <c r="G168" s="284"/>
      <c r="H168" s="285"/>
      <c r="I168" s="225"/>
      <c r="J168" s="225"/>
      <c r="K168" s="225"/>
      <c r="L168" s="225"/>
      <c r="M168" s="225"/>
      <c r="N168" s="223"/>
      <c r="O168" s="291"/>
      <c r="P168" s="233"/>
      <c r="Q168" s="302"/>
      <c r="R168" s="240"/>
      <c r="S168" s="235"/>
      <c r="T168" s="224"/>
      <c r="U168" s="272"/>
    </row>
    <row r="169" spans="1:21" s="3" customFormat="1" ht="35.1" customHeight="1">
      <c r="A169" s="312"/>
      <c r="B169" s="225"/>
      <c r="C169" s="284"/>
      <c r="D169" s="284"/>
      <c r="E169" s="285"/>
      <c r="F169" s="284"/>
      <c r="G169" s="284"/>
      <c r="H169" s="285"/>
      <c r="I169" s="225"/>
      <c r="J169" s="225"/>
      <c r="K169" s="225"/>
      <c r="L169" s="225"/>
      <c r="M169" s="225"/>
      <c r="N169" s="223"/>
      <c r="O169" s="293"/>
      <c r="P169" s="233"/>
      <c r="Q169" s="301"/>
      <c r="R169" s="231"/>
      <c r="S169" s="242"/>
      <c r="T169" s="224"/>
      <c r="U169" s="272"/>
    </row>
    <row r="170" spans="1:21" s="3" customFormat="1" ht="35.1" customHeight="1">
      <c r="A170" s="312"/>
      <c r="B170" s="225"/>
      <c r="C170" s="284"/>
      <c r="D170" s="284"/>
      <c r="E170" s="285"/>
      <c r="F170" s="284"/>
      <c r="G170" s="284"/>
      <c r="H170" s="285"/>
      <c r="I170" s="225"/>
      <c r="J170" s="225"/>
      <c r="K170" s="225"/>
      <c r="L170" s="225"/>
      <c r="M170" s="225"/>
      <c r="N170" s="223"/>
      <c r="O170" s="291"/>
      <c r="P170" s="247"/>
      <c r="Q170" s="302"/>
      <c r="R170" s="240"/>
      <c r="S170" s="235"/>
      <c r="T170" s="224"/>
      <c r="U170" s="272"/>
    </row>
    <row r="171" spans="1:21" s="3" customFormat="1" ht="35.1" customHeight="1">
      <c r="A171" s="312"/>
      <c r="B171" s="225"/>
      <c r="C171" s="284"/>
      <c r="D171" s="284"/>
      <c r="E171" s="285"/>
      <c r="F171" s="284"/>
      <c r="G171" s="284"/>
      <c r="H171" s="285"/>
      <c r="I171" s="225"/>
      <c r="J171" s="225"/>
      <c r="K171" s="225"/>
      <c r="L171" s="225"/>
      <c r="M171" s="225"/>
      <c r="N171" s="223"/>
      <c r="O171" s="291"/>
      <c r="P171" s="233"/>
      <c r="Q171" s="300"/>
      <c r="R171" s="231"/>
      <c r="S171" s="235"/>
      <c r="T171" s="224"/>
      <c r="U171" s="272"/>
    </row>
    <row r="172" spans="1:21" s="3" customFormat="1" ht="35.1" customHeight="1">
      <c r="A172" s="312"/>
      <c r="B172" s="225"/>
      <c r="C172" s="284"/>
      <c r="D172" s="284"/>
      <c r="E172" s="285"/>
      <c r="F172" s="284"/>
      <c r="G172" s="284"/>
      <c r="H172" s="285"/>
      <c r="I172" s="225"/>
      <c r="J172" s="225"/>
      <c r="K172" s="225"/>
      <c r="L172" s="225"/>
      <c r="M172" s="225"/>
      <c r="N172" s="223"/>
      <c r="O172" s="291"/>
      <c r="P172" s="233"/>
      <c r="Q172" s="300"/>
      <c r="R172" s="234"/>
      <c r="S172" s="235"/>
      <c r="T172" s="224"/>
      <c r="U172" s="272"/>
    </row>
    <row r="173" spans="1:21" s="3" customFormat="1" ht="35.1" customHeight="1">
      <c r="A173" s="312"/>
      <c r="B173" s="225"/>
      <c r="C173" s="284"/>
      <c r="D173" s="284"/>
      <c r="E173" s="285"/>
      <c r="F173" s="284"/>
      <c r="G173" s="284"/>
      <c r="H173" s="285"/>
      <c r="I173" s="225"/>
      <c r="J173" s="225"/>
      <c r="K173" s="225"/>
      <c r="L173" s="225"/>
      <c r="M173" s="225"/>
      <c r="N173" s="223"/>
      <c r="O173" s="291"/>
      <c r="P173" s="233"/>
      <c r="Q173" s="305"/>
      <c r="R173" s="241"/>
      <c r="S173" s="235"/>
      <c r="T173" s="224"/>
      <c r="U173" s="272"/>
    </row>
    <row r="174" spans="1:21" s="3" customFormat="1" ht="35.1" customHeight="1">
      <c r="A174" s="312"/>
      <c r="B174" s="225"/>
      <c r="C174" s="284"/>
      <c r="D174" s="284"/>
      <c r="E174" s="285"/>
      <c r="F174" s="284"/>
      <c r="G174" s="284"/>
      <c r="H174" s="285"/>
      <c r="I174" s="225"/>
      <c r="J174" s="225"/>
      <c r="K174" s="225"/>
      <c r="L174" s="225"/>
      <c r="M174" s="225"/>
      <c r="N174" s="223"/>
      <c r="O174" s="291"/>
      <c r="P174" s="233"/>
      <c r="Q174" s="305"/>
      <c r="R174" s="241"/>
      <c r="S174" s="235"/>
      <c r="T174" s="224"/>
      <c r="U174" s="272"/>
    </row>
    <row r="175" spans="1:21" s="3" customFormat="1" ht="35.1" customHeight="1">
      <c r="A175" s="229"/>
      <c r="B175" s="225"/>
      <c r="C175" s="284"/>
      <c r="D175" s="284"/>
      <c r="E175" s="285"/>
      <c r="F175" s="284"/>
      <c r="G175" s="284"/>
      <c r="H175" s="285"/>
      <c r="I175" s="225"/>
      <c r="J175" s="225"/>
      <c r="K175" s="225"/>
      <c r="L175" s="225"/>
      <c r="M175" s="225"/>
      <c r="N175" s="223"/>
      <c r="O175" s="291"/>
      <c r="P175" s="233"/>
      <c r="Q175" s="305"/>
      <c r="R175" s="241"/>
      <c r="S175" s="235"/>
      <c r="T175" s="224"/>
      <c r="U175" s="272"/>
    </row>
    <row r="176" spans="1:21" s="3" customFormat="1" ht="35.1" customHeight="1">
      <c r="A176" s="225"/>
      <c r="B176" s="225"/>
      <c r="C176" s="284"/>
      <c r="D176" s="284"/>
      <c r="E176" s="285"/>
      <c r="F176" s="284"/>
      <c r="G176" s="284"/>
      <c r="H176" s="285"/>
      <c r="I176" s="225"/>
      <c r="J176" s="225"/>
      <c r="K176" s="225"/>
      <c r="L176" s="225"/>
      <c r="M176" s="225"/>
      <c r="N176" s="223"/>
      <c r="O176" s="295"/>
      <c r="P176" s="233"/>
      <c r="Q176" s="305"/>
      <c r="R176" s="241"/>
      <c r="S176" s="248"/>
      <c r="T176" s="224"/>
      <c r="U176" s="272"/>
    </row>
    <row r="177" spans="1:21" s="3" customFormat="1" ht="35.1" customHeight="1">
      <c r="A177" s="229"/>
      <c r="B177" s="225"/>
      <c r="C177" s="284"/>
      <c r="D177" s="284"/>
      <c r="E177" s="285"/>
      <c r="F177" s="284"/>
      <c r="G177" s="284"/>
      <c r="H177" s="285"/>
      <c r="I177" s="225"/>
      <c r="J177" s="225"/>
      <c r="K177" s="225"/>
      <c r="L177" s="225"/>
      <c r="M177" s="225"/>
      <c r="N177" s="223"/>
      <c r="O177" s="296"/>
      <c r="P177" s="249"/>
      <c r="Q177" s="307"/>
      <c r="R177" s="250"/>
      <c r="S177" s="251"/>
      <c r="T177" s="224"/>
      <c r="U177" s="272"/>
    </row>
    <row r="178" spans="1:21" ht="24.95" customHeight="1">
      <c r="B178" s="225"/>
      <c r="C178" s="284"/>
      <c r="D178" s="284"/>
      <c r="E178" s="285"/>
      <c r="F178" s="284"/>
      <c r="G178" s="284"/>
      <c r="H178" s="285"/>
      <c r="I178" s="225"/>
      <c r="J178" s="225"/>
      <c r="K178" s="225"/>
      <c r="L178" s="225"/>
      <c r="M178" s="225"/>
    </row>
    <row r="179" spans="1:21" ht="24.95" customHeight="1">
      <c r="B179" s="225"/>
      <c r="C179" s="284"/>
      <c r="D179" s="284"/>
      <c r="E179" s="285"/>
      <c r="F179" s="284"/>
      <c r="G179" s="284"/>
      <c r="H179" s="285"/>
      <c r="I179" s="225"/>
      <c r="J179" s="225"/>
      <c r="K179" s="225"/>
      <c r="L179" s="225"/>
      <c r="M179" s="225"/>
    </row>
    <row r="180" spans="1:21" ht="24.95" customHeight="1">
      <c r="B180" s="225"/>
      <c r="C180" s="284"/>
      <c r="D180" s="284"/>
      <c r="E180" s="285"/>
      <c r="F180" s="284"/>
      <c r="G180" s="284"/>
      <c r="H180" s="285"/>
      <c r="I180" s="225"/>
      <c r="J180" s="225"/>
      <c r="K180" s="225"/>
      <c r="L180" s="225"/>
      <c r="M180" s="225"/>
    </row>
    <row r="181" spans="1:21" ht="24.95" customHeight="1">
      <c r="B181" s="225"/>
      <c r="C181" s="284"/>
      <c r="D181" s="284"/>
      <c r="E181" s="285"/>
      <c r="F181" s="284"/>
      <c r="G181" s="284"/>
      <c r="H181" s="285"/>
      <c r="I181" s="225"/>
      <c r="J181" s="225"/>
      <c r="K181" s="225"/>
      <c r="L181" s="225"/>
      <c r="M181" s="225"/>
    </row>
    <row r="182" spans="1:21" ht="24.95" customHeight="1">
      <c r="B182" s="225"/>
      <c r="C182" s="284"/>
      <c r="D182" s="284"/>
      <c r="E182" s="285"/>
      <c r="F182" s="284"/>
      <c r="G182" s="284"/>
      <c r="H182" s="285"/>
      <c r="I182" s="225"/>
      <c r="J182" s="225"/>
      <c r="K182" s="225"/>
      <c r="L182" s="225"/>
      <c r="M182" s="225"/>
    </row>
    <row r="183" spans="1:21" ht="24.95" customHeight="1">
      <c r="B183" s="225"/>
      <c r="C183" s="284"/>
      <c r="D183" s="284"/>
      <c r="E183" s="285"/>
      <c r="F183" s="284"/>
      <c r="G183" s="284"/>
      <c r="H183" s="285"/>
      <c r="I183" s="225"/>
      <c r="J183" s="225"/>
      <c r="K183" s="225"/>
      <c r="L183" s="225"/>
      <c r="M183" s="225"/>
    </row>
    <row r="184" spans="1:21" ht="24.95" customHeight="1">
      <c r="B184" s="225"/>
      <c r="C184" s="284"/>
      <c r="D184" s="284"/>
      <c r="E184" s="285"/>
      <c r="F184" s="284"/>
      <c r="G184" s="284"/>
      <c r="H184" s="285"/>
      <c r="I184" s="225"/>
      <c r="J184" s="225"/>
      <c r="K184" s="225"/>
      <c r="L184" s="225"/>
      <c r="M184" s="225"/>
    </row>
    <row r="185" spans="1:21" ht="24.95" customHeight="1">
      <c r="B185" s="225"/>
      <c r="C185" s="284"/>
      <c r="D185" s="284"/>
      <c r="E185" s="285"/>
      <c r="F185" s="284"/>
      <c r="G185" s="284"/>
      <c r="H185" s="285"/>
      <c r="I185" s="225"/>
      <c r="J185" s="225"/>
      <c r="K185" s="225"/>
      <c r="L185" s="225"/>
      <c r="M185" s="225"/>
    </row>
    <row r="186" spans="1:21" ht="24.95" customHeight="1">
      <c r="B186" s="225"/>
      <c r="C186" s="284"/>
      <c r="D186" s="284"/>
      <c r="E186" s="285"/>
      <c r="F186" s="284"/>
      <c r="G186" s="284"/>
      <c r="H186" s="285"/>
      <c r="I186" s="225"/>
      <c r="J186" s="225"/>
      <c r="K186" s="225"/>
      <c r="L186" s="225"/>
      <c r="M186" s="225"/>
    </row>
    <row r="187" spans="1:21" ht="24.95" customHeight="1">
      <c r="B187" s="225"/>
      <c r="C187" s="284"/>
      <c r="D187" s="284"/>
      <c r="E187" s="285"/>
      <c r="F187" s="284"/>
      <c r="G187" s="284"/>
      <c r="H187" s="285"/>
      <c r="I187" s="225"/>
      <c r="J187" s="225"/>
      <c r="K187" s="225"/>
      <c r="L187" s="225"/>
      <c r="M187" s="225"/>
    </row>
    <row r="188" spans="1:21" ht="24.95" customHeight="1">
      <c r="B188" s="225"/>
      <c r="C188" s="284"/>
      <c r="D188" s="284"/>
      <c r="E188" s="285"/>
      <c r="F188" s="284"/>
      <c r="G188" s="284"/>
      <c r="H188" s="285"/>
      <c r="I188" s="225"/>
      <c r="J188" s="225"/>
      <c r="K188" s="225"/>
      <c r="L188" s="225"/>
      <c r="M188" s="225"/>
    </row>
    <row r="189" spans="1:21" ht="24.95" customHeight="1">
      <c r="B189" s="225"/>
      <c r="C189" s="284"/>
      <c r="D189" s="284"/>
      <c r="E189" s="285"/>
      <c r="F189" s="284"/>
      <c r="G189" s="284"/>
      <c r="H189" s="285"/>
      <c r="I189" s="225"/>
      <c r="J189" s="225"/>
      <c r="K189" s="225"/>
      <c r="L189" s="225"/>
      <c r="M189" s="225"/>
    </row>
    <row r="190" spans="1:21" ht="24.95" customHeight="1">
      <c r="B190" s="225"/>
      <c r="C190" s="284"/>
      <c r="D190" s="284"/>
      <c r="E190" s="285"/>
      <c r="F190" s="284"/>
      <c r="G190" s="284"/>
      <c r="H190" s="285"/>
      <c r="I190" s="225"/>
      <c r="J190" s="225"/>
      <c r="K190" s="225"/>
      <c r="L190" s="225"/>
      <c r="M190" s="225"/>
    </row>
    <row r="191" spans="1:21" ht="24.95" customHeight="1">
      <c r="B191" s="225"/>
      <c r="C191" s="284"/>
      <c r="D191" s="284"/>
      <c r="E191" s="285"/>
      <c r="F191" s="284"/>
      <c r="G191" s="284"/>
      <c r="H191" s="285"/>
      <c r="I191" s="225"/>
      <c r="J191" s="225"/>
      <c r="K191" s="225"/>
      <c r="L191" s="225"/>
      <c r="M191" s="225"/>
    </row>
  </sheetData>
  <mergeCells count="8">
    <mergeCell ref="A3:A4"/>
    <mergeCell ref="B3:B4"/>
    <mergeCell ref="T3:T4"/>
    <mergeCell ref="U3:U4"/>
    <mergeCell ref="C3:E3"/>
    <mergeCell ref="F3:H3"/>
    <mergeCell ref="I3:M3"/>
    <mergeCell ref="N3:S3"/>
  </mergeCells>
  <pageMargins left="0.7" right="0.7" top="0.75" bottom="0.75" header="0.3" footer="0.3"/>
  <pageSetup paperSize="9" orientation="portrait" r:id="rId1"/>
  <ignoredErrors>
    <ignoredError sqref="D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8"/>
  <sheetViews>
    <sheetView topLeftCell="A68" workbookViewId="0">
      <selection activeCell="A9" sqref="A9:XFD76"/>
    </sheetView>
  </sheetViews>
  <sheetFormatPr defaultColWidth="11.42578125" defaultRowHeight="12.75"/>
  <cols>
    <col min="1" max="1" width="4.42578125" style="19" customWidth="1"/>
    <col min="2" max="2" width="22" style="19" customWidth="1"/>
    <col min="3" max="3" width="13.85546875" style="19" customWidth="1"/>
    <col min="4" max="4" width="35.5703125" style="19" customWidth="1"/>
    <col min="5" max="5" width="15.5703125" style="19" customWidth="1"/>
    <col min="6" max="6" width="27.7109375" style="19" customWidth="1"/>
    <col min="7" max="7" width="10.140625" style="19" customWidth="1"/>
    <col min="8" max="8" width="10" style="20" customWidth="1"/>
    <col min="9" max="11" width="10" style="21" customWidth="1"/>
    <col min="12" max="12" width="36.140625" style="19" customWidth="1"/>
    <col min="13" max="13" width="5.42578125" style="19" customWidth="1"/>
    <col min="14" max="15" width="24.85546875" style="19" customWidth="1"/>
    <col min="16" max="16" width="7.28515625" style="19" customWidth="1"/>
    <col min="17" max="17" width="19.42578125" style="19" customWidth="1"/>
    <col min="18" max="18" width="10.85546875" style="22" customWidth="1"/>
    <col min="19" max="19" width="9.42578125" style="23" customWidth="1"/>
    <col min="20" max="22" width="9.42578125" style="24" customWidth="1"/>
    <col min="23" max="23" width="9.85546875" style="19" customWidth="1"/>
    <col min="24" max="24" width="10.140625" style="20" customWidth="1"/>
    <col min="25" max="25" width="20.28515625" style="25" customWidth="1"/>
    <col min="26" max="28" width="13.28515625" style="26" customWidth="1"/>
    <col min="29" max="29" width="12.42578125" style="19" customWidth="1"/>
    <col min="30" max="30" width="14.28515625" style="27" customWidth="1"/>
    <col min="31" max="31" width="26.140625" style="19" customWidth="1"/>
    <col min="32" max="32" width="14.7109375" style="19" customWidth="1"/>
    <col min="33" max="90" width="11.42578125" style="19" customWidth="1"/>
    <col min="91" max="258" width="11.42578125" style="19"/>
    <col min="259" max="259" width="4.42578125" style="19" customWidth="1"/>
    <col min="260" max="260" width="22" style="19" customWidth="1"/>
    <col min="261" max="261" width="13.85546875" style="19" customWidth="1"/>
    <col min="262" max="262" width="35.5703125" style="19" customWidth="1"/>
    <col min="263" max="263" width="15.5703125" style="19" customWidth="1"/>
    <col min="264" max="264" width="27.7109375" style="19" customWidth="1"/>
    <col min="265" max="265" width="10.140625" style="19" customWidth="1"/>
    <col min="266" max="269" width="10" style="19" customWidth="1"/>
    <col min="270" max="270" width="36.140625" style="19" customWidth="1"/>
    <col min="271" max="271" width="5.42578125" style="19" customWidth="1"/>
    <col min="272" max="273" width="24.85546875" style="19" customWidth="1"/>
    <col min="274" max="274" width="7.28515625" style="19" customWidth="1"/>
    <col min="275" max="275" width="19.42578125" style="19" customWidth="1"/>
    <col min="276" max="276" width="10.85546875" style="19" customWidth="1"/>
    <col min="277" max="280" width="9.42578125" style="19" customWidth="1"/>
    <col min="281" max="281" width="9.85546875" style="19" customWidth="1"/>
    <col min="282" max="282" width="10.140625" style="19" customWidth="1"/>
    <col min="283" max="283" width="20.28515625" style="19" customWidth="1"/>
    <col min="284" max="284" width="13.28515625" style="19" customWidth="1"/>
    <col min="285" max="285" width="12.42578125" style="19" customWidth="1"/>
    <col min="286" max="286" width="14.28515625" style="19" customWidth="1"/>
    <col min="287" max="287" width="11.42578125" style="19" customWidth="1"/>
    <col min="288" max="288" width="14.7109375" style="19" customWidth="1"/>
    <col min="289" max="346" width="11.42578125" style="19" customWidth="1"/>
    <col min="347" max="514" width="11.42578125" style="19"/>
    <col min="515" max="515" width="4.42578125" style="19" customWidth="1"/>
    <col min="516" max="516" width="22" style="19" customWidth="1"/>
    <col min="517" max="517" width="13.85546875" style="19" customWidth="1"/>
    <col min="518" max="518" width="35.5703125" style="19" customWidth="1"/>
    <col min="519" max="519" width="15.5703125" style="19" customWidth="1"/>
    <col min="520" max="520" width="27.7109375" style="19" customWidth="1"/>
    <col min="521" max="521" width="10.140625" style="19" customWidth="1"/>
    <col min="522" max="525" width="10" style="19" customWidth="1"/>
    <col min="526" max="526" width="36.140625" style="19" customWidth="1"/>
    <col min="527" max="527" width="5.42578125" style="19" customWidth="1"/>
    <col min="528" max="529" width="24.85546875" style="19" customWidth="1"/>
    <col min="530" max="530" width="7.28515625" style="19" customWidth="1"/>
    <col min="531" max="531" width="19.42578125" style="19" customWidth="1"/>
    <col min="532" max="532" width="10.85546875" style="19" customWidth="1"/>
    <col min="533" max="536" width="9.42578125" style="19" customWidth="1"/>
    <col min="537" max="537" width="9.85546875" style="19" customWidth="1"/>
    <col min="538" max="538" width="10.140625" style="19" customWidth="1"/>
    <col min="539" max="539" width="20.28515625" style="19" customWidth="1"/>
    <col min="540" max="540" width="13.28515625" style="19" customWidth="1"/>
    <col min="541" max="541" width="12.42578125" style="19" customWidth="1"/>
    <col min="542" max="542" width="14.28515625" style="19" customWidth="1"/>
    <col min="543" max="543" width="11.42578125" style="19" customWidth="1"/>
    <col min="544" max="544" width="14.7109375" style="19" customWidth="1"/>
    <col min="545" max="602" width="11.42578125" style="19" customWidth="1"/>
    <col min="603" max="770" width="11.42578125" style="19"/>
    <col min="771" max="771" width="4.42578125" style="19" customWidth="1"/>
    <col min="772" max="772" width="22" style="19" customWidth="1"/>
    <col min="773" max="773" width="13.85546875" style="19" customWidth="1"/>
    <col min="774" max="774" width="35.5703125" style="19" customWidth="1"/>
    <col min="775" max="775" width="15.5703125" style="19" customWidth="1"/>
    <col min="776" max="776" width="27.7109375" style="19" customWidth="1"/>
    <col min="777" max="777" width="10.140625" style="19" customWidth="1"/>
    <col min="778" max="781" width="10" style="19" customWidth="1"/>
    <col min="782" max="782" width="36.140625" style="19" customWidth="1"/>
    <col min="783" max="783" width="5.42578125" style="19" customWidth="1"/>
    <col min="784" max="785" width="24.85546875" style="19" customWidth="1"/>
    <col min="786" max="786" width="7.28515625" style="19" customWidth="1"/>
    <col min="787" max="787" width="19.42578125" style="19" customWidth="1"/>
    <col min="788" max="788" width="10.85546875" style="19" customWidth="1"/>
    <col min="789" max="792" width="9.42578125" style="19" customWidth="1"/>
    <col min="793" max="793" width="9.85546875" style="19" customWidth="1"/>
    <col min="794" max="794" width="10.140625" style="19" customWidth="1"/>
    <col min="795" max="795" width="20.28515625" style="19" customWidth="1"/>
    <col min="796" max="796" width="13.28515625" style="19" customWidth="1"/>
    <col min="797" max="797" width="12.42578125" style="19" customWidth="1"/>
    <col min="798" max="798" width="14.28515625" style="19" customWidth="1"/>
    <col min="799" max="799" width="11.42578125" style="19" customWidth="1"/>
    <col min="800" max="800" width="14.7109375" style="19" customWidth="1"/>
    <col min="801" max="858" width="11.42578125" style="19" customWidth="1"/>
    <col min="859" max="1026" width="11.42578125" style="19"/>
    <col min="1027" max="1027" width="4.42578125" style="19" customWidth="1"/>
    <col min="1028" max="1028" width="22" style="19" customWidth="1"/>
    <col min="1029" max="1029" width="13.85546875" style="19" customWidth="1"/>
    <col min="1030" max="1030" width="35.5703125" style="19" customWidth="1"/>
    <col min="1031" max="1031" width="15.5703125" style="19" customWidth="1"/>
    <col min="1032" max="1032" width="27.7109375" style="19" customWidth="1"/>
    <col min="1033" max="1033" width="10.140625" style="19" customWidth="1"/>
    <col min="1034" max="1037" width="10" style="19" customWidth="1"/>
    <col min="1038" max="1038" width="36.140625" style="19" customWidth="1"/>
    <col min="1039" max="1039" width="5.42578125" style="19" customWidth="1"/>
    <col min="1040" max="1041" width="24.85546875" style="19" customWidth="1"/>
    <col min="1042" max="1042" width="7.28515625" style="19" customWidth="1"/>
    <col min="1043" max="1043" width="19.42578125" style="19" customWidth="1"/>
    <col min="1044" max="1044" width="10.85546875" style="19" customWidth="1"/>
    <col min="1045" max="1048" width="9.42578125" style="19" customWidth="1"/>
    <col min="1049" max="1049" width="9.85546875" style="19" customWidth="1"/>
    <col min="1050" max="1050" width="10.140625" style="19" customWidth="1"/>
    <col min="1051" max="1051" width="20.28515625" style="19" customWidth="1"/>
    <col min="1052" max="1052" width="13.28515625" style="19" customWidth="1"/>
    <col min="1053" max="1053" width="12.42578125" style="19" customWidth="1"/>
    <col min="1054" max="1054" width="14.28515625" style="19" customWidth="1"/>
    <col min="1055" max="1055" width="11.42578125" style="19" customWidth="1"/>
    <col min="1056" max="1056" width="14.7109375" style="19" customWidth="1"/>
    <col min="1057" max="1114" width="11.42578125" style="19" customWidth="1"/>
    <col min="1115" max="1282" width="11.42578125" style="19"/>
    <col min="1283" max="1283" width="4.42578125" style="19" customWidth="1"/>
    <col min="1284" max="1284" width="22" style="19" customWidth="1"/>
    <col min="1285" max="1285" width="13.85546875" style="19" customWidth="1"/>
    <col min="1286" max="1286" width="35.5703125" style="19" customWidth="1"/>
    <col min="1287" max="1287" width="15.5703125" style="19" customWidth="1"/>
    <col min="1288" max="1288" width="27.7109375" style="19" customWidth="1"/>
    <col min="1289" max="1289" width="10.140625" style="19" customWidth="1"/>
    <col min="1290" max="1293" width="10" style="19" customWidth="1"/>
    <col min="1294" max="1294" width="36.140625" style="19" customWidth="1"/>
    <col min="1295" max="1295" width="5.42578125" style="19" customWidth="1"/>
    <col min="1296" max="1297" width="24.85546875" style="19" customWidth="1"/>
    <col min="1298" max="1298" width="7.28515625" style="19" customWidth="1"/>
    <col min="1299" max="1299" width="19.42578125" style="19" customWidth="1"/>
    <col min="1300" max="1300" width="10.85546875" style="19" customWidth="1"/>
    <col min="1301" max="1304" width="9.42578125" style="19" customWidth="1"/>
    <col min="1305" max="1305" width="9.85546875" style="19" customWidth="1"/>
    <col min="1306" max="1306" width="10.140625" style="19" customWidth="1"/>
    <col min="1307" max="1307" width="20.28515625" style="19" customWidth="1"/>
    <col min="1308" max="1308" width="13.28515625" style="19" customWidth="1"/>
    <col min="1309" max="1309" width="12.42578125" style="19" customWidth="1"/>
    <col min="1310" max="1310" width="14.28515625" style="19" customWidth="1"/>
    <col min="1311" max="1311" width="11.42578125" style="19" customWidth="1"/>
    <col min="1312" max="1312" width="14.7109375" style="19" customWidth="1"/>
    <col min="1313" max="1370" width="11.42578125" style="19" customWidth="1"/>
    <col min="1371" max="1538" width="11.42578125" style="19"/>
    <col min="1539" max="1539" width="4.42578125" style="19" customWidth="1"/>
    <col min="1540" max="1540" width="22" style="19" customWidth="1"/>
    <col min="1541" max="1541" width="13.85546875" style="19" customWidth="1"/>
    <col min="1542" max="1542" width="35.5703125" style="19" customWidth="1"/>
    <col min="1543" max="1543" width="15.5703125" style="19" customWidth="1"/>
    <col min="1544" max="1544" width="27.7109375" style="19" customWidth="1"/>
    <col min="1545" max="1545" width="10.140625" style="19" customWidth="1"/>
    <col min="1546" max="1549" width="10" style="19" customWidth="1"/>
    <col min="1550" max="1550" width="36.140625" style="19" customWidth="1"/>
    <col min="1551" max="1551" width="5.42578125" style="19" customWidth="1"/>
    <col min="1552" max="1553" width="24.85546875" style="19" customWidth="1"/>
    <col min="1554" max="1554" width="7.28515625" style="19" customWidth="1"/>
    <col min="1555" max="1555" width="19.42578125" style="19" customWidth="1"/>
    <col min="1556" max="1556" width="10.85546875" style="19" customWidth="1"/>
    <col min="1557" max="1560" width="9.42578125" style="19" customWidth="1"/>
    <col min="1561" max="1561" width="9.85546875" style="19" customWidth="1"/>
    <col min="1562" max="1562" width="10.140625" style="19" customWidth="1"/>
    <col min="1563" max="1563" width="20.28515625" style="19" customWidth="1"/>
    <col min="1564" max="1564" width="13.28515625" style="19" customWidth="1"/>
    <col min="1565" max="1565" width="12.42578125" style="19" customWidth="1"/>
    <col min="1566" max="1566" width="14.28515625" style="19" customWidth="1"/>
    <col min="1567" max="1567" width="11.42578125" style="19" customWidth="1"/>
    <col min="1568" max="1568" width="14.7109375" style="19" customWidth="1"/>
    <col min="1569" max="1626" width="11.42578125" style="19" customWidth="1"/>
    <col min="1627" max="1794" width="11.42578125" style="19"/>
    <col min="1795" max="1795" width="4.42578125" style="19" customWidth="1"/>
    <col min="1796" max="1796" width="22" style="19" customWidth="1"/>
    <col min="1797" max="1797" width="13.85546875" style="19" customWidth="1"/>
    <col min="1798" max="1798" width="35.5703125" style="19" customWidth="1"/>
    <col min="1799" max="1799" width="15.5703125" style="19" customWidth="1"/>
    <col min="1800" max="1800" width="27.7109375" style="19" customWidth="1"/>
    <col min="1801" max="1801" width="10.140625" style="19" customWidth="1"/>
    <col min="1802" max="1805" width="10" style="19" customWidth="1"/>
    <col min="1806" max="1806" width="36.140625" style="19" customWidth="1"/>
    <col min="1807" max="1807" width="5.42578125" style="19" customWidth="1"/>
    <col min="1808" max="1809" width="24.85546875" style="19" customWidth="1"/>
    <col min="1810" max="1810" width="7.28515625" style="19" customWidth="1"/>
    <col min="1811" max="1811" width="19.42578125" style="19" customWidth="1"/>
    <col min="1812" max="1812" width="10.85546875" style="19" customWidth="1"/>
    <col min="1813" max="1816" width="9.42578125" style="19" customWidth="1"/>
    <col min="1817" max="1817" width="9.85546875" style="19" customWidth="1"/>
    <col min="1818" max="1818" width="10.140625" style="19" customWidth="1"/>
    <col min="1819" max="1819" width="20.28515625" style="19" customWidth="1"/>
    <col min="1820" max="1820" width="13.28515625" style="19" customWidth="1"/>
    <col min="1821" max="1821" width="12.42578125" style="19" customWidth="1"/>
    <col min="1822" max="1822" width="14.28515625" style="19" customWidth="1"/>
    <col min="1823" max="1823" width="11.42578125" style="19" customWidth="1"/>
    <col min="1824" max="1824" width="14.7109375" style="19" customWidth="1"/>
    <col min="1825" max="1882" width="11.42578125" style="19" customWidth="1"/>
    <col min="1883" max="2050" width="11.42578125" style="19"/>
    <col min="2051" max="2051" width="4.42578125" style="19" customWidth="1"/>
    <col min="2052" max="2052" width="22" style="19" customWidth="1"/>
    <col min="2053" max="2053" width="13.85546875" style="19" customWidth="1"/>
    <col min="2054" max="2054" width="35.5703125" style="19" customWidth="1"/>
    <col min="2055" max="2055" width="15.5703125" style="19" customWidth="1"/>
    <col min="2056" max="2056" width="27.7109375" style="19" customWidth="1"/>
    <col min="2057" max="2057" width="10.140625" style="19" customWidth="1"/>
    <col min="2058" max="2061" width="10" style="19" customWidth="1"/>
    <col min="2062" max="2062" width="36.140625" style="19" customWidth="1"/>
    <col min="2063" max="2063" width="5.42578125" style="19" customWidth="1"/>
    <col min="2064" max="2065" width="24.85546875" style="19" customWidth="1"/>
    <col min="2066" max="2066" width="7.28515625" style="19" customWidth="1"/>
    <col min="2067" max="2067" width="19.42578125" style="19" customWidth="1"/>
    <col min="2068" max="2068" width="10.85546875" style="19" customWidth="1"/>
    <col min="2069" max="2072" width="9.42578125" style="19" customWidth="1"/>
    <col min="2073" max="2073" width="9.85546875" style="19" customWidth="1"/>
    <col min="2074" max="2074" width="10.140625" style="19" customWidth="1"/>
    <col min="2075" max="2075" width="20.28515625" style="19" customWidth="1"/>
    <col min="2076" max="2076" width="13.28515625" style="19" customWidth="1"/>
    <col min="2077" max="2077" width="12.42578125" style="19" customWidth="1"/>
    <col min="2078" max="2078" width="14.28515625" style="19" customWidth="1"/>
    <col min="2079" max="2079" width="11.42578125" style="19" customWidth="1"/>
    <col min="2080" max="2080" width="14.7109375" style="19" customWidth="1"/>
    <col min="2081" max="2138" width="11.42578125" style="19" customWidth="1"/>
    <col min="2139" max="2306" width="11.42578125" style="19"/>
    <col min="2307" max="2307" width="4.42578125" style="19" customWidth="1"/>
    <col min="2308" max="2308" width="22" style="19" customWidth="1"/>
    <col min="2309" max="2309" width="13.85546875" style="19" customWidth="1"/>
    <col min="2310" max="2310" width="35.5703125" style="19" customWidth="1"/>
    <col min="2311" max="2311" width="15.5703125" style="19" customWidth="1"/>
    <col min="2312" max="2312" width="27.7109375" style="19" customWidth="1"/>
    <col min="2313" max="2313" width="10.140625" style="19" customWidth="1"/>
    <col min="2314" max="2317" width="10" style="19" customWidth="1"/>
    <col min="2318" max="2318" width="36.140625" style="19" customWidth="1"/>
    <col min="2319" max="2319" width="5.42578125" style="19" customWidth="1"/>
    <col min="2320" max="2321" width="24.85546875" style="19" customWidth="1"/>
    <col min="2322" max="2322" width="7.28515625" style="19" customWidth="1"/>
    <col min="2323" max="2323" width="19.42578125" style="19" customWidth="1"/>
    <col min="2324" max="2324" width="10.85546875" style="19" customWidth="1"/>
    <col min="2325" max="2328" width="9.42578125" style="19" customWidth="1"/>
    <col min="2329" max="2329" width="9.85546875" style="19" customWidth="1"/>
    <col min="2330" max="2330" width="10.140625" style="19" customWidth="1"/>
    <col min="2331" max="2331" width="20.28515625" style="19" customWidth="1"/>
    <col min="2332" max="2332" width="13.28515625" style="19" customWidth="1"/>
    <col min="2333" max="2333" width="12.42578125" style="19" customWidth="1"/>
    <col min="2334" max="2334" width="14.28515625" style="19" customWidth="1"/>
    <col min="2335" max="2335" width="11.42578125" style="19" customWidth="1"/>
    <col min="2336" max="2336" width="14.7109375" style="19" customWidth="1"/>
    <col min="2337" max="2394" width="11.42578125" style="19" customWidth="1"/>
    <col min="2395" max="2562" width="11.42578125" style="19"/>
    <col min="2563" max="2563" width="4.42578125" style="19" customWidth="1"/>
    <col min="2564" max="2564" width="22" style="19" customWidth="1"/>
    <col min="2565" max="2565" width="13.85546875" style="19" customWidth="1"/>
    <col min="2566" max="2566" width="35.5703125" style="19" customWidth="1"/>
    <col min="2567" max="2567" width="15.5703125" style="19" customWidth="1"/>
    <col min="2568" max="2568" width="27.7109375" style="19" customWidth="1"/>
    <col min="2569" max="2569" width="10.140625" style="19" customWidth="1"/>
    <col min="2570" max="2573" width="10" style="19" customWidth="1"/>
    <col min="2574" max="2574" width="36.140625" style="19" customWidth="1"/>
    <col min="2575" max="2575" width="5.42578125" style="19" customWidth="1"/>
    <col min="2576" max="2577" width="24.85546875" style="19" customWidth="1"/>
    <col min="2578" max="2578" width="7.28515625" style="19" customWidth="1"/>
    <col min="2579" max="2579" width="19.42578125" style="19" customWidth="1"/>
    <col min="2580" max="2580" width="10.85546875" style="19" customWidth="1"/>
    <col min="2581" max="2584" width="9.42578125" style="19" customWidth="1"/>
    <col min="2585" max="2585" width="9.85546875" style="19" customWidth="1"/>
    <col min="2586" max="2586" width="10.140625" style="19" customWidth="1"/>
    <col min="2587" max="2587" width="20.28515625" style="19" customWidth="1"/>
    <col min="2588" max="2588" width="13.28515625" style="19" customWidth="1"/>
    <col min="2589" max="2589" width="12.42578125" style="19" customWidth="1"/>
    <col min="2590" max="2590" width="14.28515625" style="19" customWidth="1"/>
    <col min="2591" max="2591" width="11.42578125" style="19" customWidth="1"/>
    <col min="2592" max="2592" width="14.7109375" style="19" customWidth="1"/>
    <col min="2593" max="2650" width="11.42578125" style="19" customWidth="1"/>
    <col min="2651" max="2818" width="11.42578125" style="19"/>
    <col min="2819" max="2819" width="4.42578125" style="19" customWidth="1"/>
    <col min="2820" max="2820" width="22" style="19" customWidth="1"/>
    <col min="2821" max="2821" width="13.85546875" style="19" customWidth="1"/>
    <col min="2822" max="2822" width="35.5703125" style="19" customWidth="1"/>
    <col min="2823" max="2823" width="15.5703125" style="19" customWidth="1"/>
    <col min="2824" max="2824" width="27.7109375" style="19" customWidth="1"/>
    <col min="2825" max="2825" width="10.140625" style="19" customWidth="1"/>
    <col min="2826" max="2829" width="10" style="19" customWidth="1"/>
    <col min="2830" max="2830" width="36.140625" style="19" customWidth="1"/>
    <col min="2831" max="2831" width="5.42578125" style="19" customWidth="1"/>
    <col min="2832" max="2833" width="24.85546875" style="19" customWidth="1"/>
    <col min="2834" max="2834" width="7.28515625" style="19" customWidth="1"/>
    <col min="2835" max="2835" width="19.42578125" style="19" customWidth="1"/>
    <col min="2836" max="2836" width="10.85546875" style="19" customWidth="1"/>
    <col min="2837" max="2840" width="9.42578125" style="19" customWidth="1"/>
    <col min="2841" max="2841" width="9.85546875" style="19" customWidth="1"/>
    <col min="2842" max="2842" width="10.140625" style="19" customWidth="1"/>
    <col min="2843" max="2843" width="20.28515625" style="19" customWidth="1"/>
    <col min="2844" max="2844" width="13.28515625" style="19" customWidth="1"/>
    <col min="2845" max="2845" width="12.42578125" style="19" customWidth="1"/>
    <col min="2846" max="2846" width="14.28515625" style="19" customWidth="1"/>
    <col min="2847" max="2847" width="11.42578125" style="19" customWidth="1"/>
    <col min="2848" max="2848" width="14.7109375" style="19" customWidth="1"/>
    <col min="2849" max="2906" width="11.42578125" style="19" customWidth="1"/>
    <col min="2907" max="3074" width="11.42578125" style="19"/>
    <col min="3075" max="3075" width="4.42578125" style="19" customWidth="1"/>
    <col min="3076" max="3076" width="22" style="19" customWidth="1"/>
    <col min="3077" max="3077" width="13.85546875" style="19" customWidth="1"/>
    <col min="3078" max="3078" width="35.5703125" style="19" customWidth="1"/>
    <col min="3079" max="3079" width="15.5703125" style="19" customWidth="1"/>
    <col min="3080" max="3080" width="27.7109375" style="19" customWidth="1"/>
    <col min="3081" max="3081" width="10.140625" style="19" customWidth="1"/>
    <col min="3082" max="3085" width="10" style="19" customWidth="1"/>
    <col min="3086" max="3086" width="36.140625" style="19" customWidth="1"/>
    <col min="3087" max="3087" width="5.42578125" style="19" customWidth="1"/>
    <col min="3088" max="3089" width="24.85546875" style="19" customWidth="1"/>
    <col min="3090" max="3090" width="7.28515625" style="19" customWidth="1"/>
    <col min="3091" max="3091" width="19.42578125" style="19" customWidth="1"/>
    <col min="3092" max="3092" width="10.85546875" style="19" customWidth="1"/>
    <col min="3093" max="3096" width="9.42578125" style="19" customWidth="1"/>
    <col min="3097" max="3097" width="9.85546875" style="19" customWidth="1"/>
    <col min="3098" max="3098" width="10.140625" style="19" customWidth="1"/>
    <col min="3099" max="3099" width="20.28515625" style="19" customWidth="1"/>
    <col min="3100" max="3100" width="13.28515625" style="19" customWidth="1"/>
    <col min="3101" max="3101" width="12.42578125" style="19" customWidth="1"/>
    <col min="3102" max="3102" width="14.28515625" style="19" customWidth="1"/>
    <col min="3103" max="3103" width="11.42578125" style="19" customWidth="1"/>
    <col min="3104" max="3104" width="14.7109375" style="19" customWidth="1"/>
    <col min="3105" max="3162" width="11.42578125" style="19" customWidth="1"/>
    <col min="3163" max="3330" width="11.42578125" style="19"/>
    <col min="3331" max="3331" width="4.42578125" style="19" customWidth="1"/>
    <col min="3332" max="3332" width="22" style="19" customWidth="1"/>
    <col min="3333" max="3333" width="13.85546875" style="19" customWidth="1"/>
    <col min="3334" max="3334" width="35.5703125" style="19" customWidth="1"/>
    <col min="3335" max="3335" width="15.5703125" style="19" customWidth="1"/>
    <col min="3336" max="3336" width="27.7109375" style="19" customWidth="1"/>
    <col min="3337" max="3337" width="10.140625" style="19" customWidth="1"/>
    <col min="3338" max="3341" width="10" style="19" customWidth="1"/>
    <col min="3342" max="3342" width="36.140625" style="19" customWidth="1"/>
    <col min="3343" max="3343" width="5.42578125" style="19" customWidth="1"/>
    <col min="3344" max="3345" width="24.85546875" style="19" customWidth="1"/>
    <col min="3346" max="3346" width="7.28515625" style="19" customWidth="1"/>
    <col min="3347" max="3347" width="19.42578125" style="19" customWidth="1"/>
    <col min="3348" max="3348" width="10.85546875" style="19" customWidth="1"/>
    <col min="3349" max="3352" width="9.42578125" style="19" customWidth="1"/>
    <col min="3353" max="3353" width="9.85546875" style="19" customWidth="1"/>
    <col min="3354" max="3354" width="10.140625" style="19" customWidth="1"/>
    <col min="3355" max="3355" width="20.28515625" style="19" customWidth="1"/>
    <col min="3356" max="3356" width="13.28515625" style="19" customWidth="1"/>
    <col min="3357" max="3357" width="12.42578125" style="19" customWidth="1"/>
    <col min="3358" max="3358" width="14.28515625" style="19" customWidth="1"/>
    <col min="3359" max="3359" width="11.42578125" style="19" customWidth="1"/>
    <col min="3360" max="3360" width="14.7109375" style="19" customWidth="1"/>
    <col min="3361" max="3418" width="11.42578125" style="19" customWidth="1"/>
    <col min="3419" max="3586" width="11.42578125" style="19"/>
    <col min="3587" max="3587" width="4.42578125" style="19" customWidth="1"/>
    <col min="3588" max="3588" width="22" style="19" customWidth="1"/>
    <col min="3589" max="3589" width="13.85546875" style="19" customWidth="1"/>
    <col min="3590" max="3590" width="35.5703125" style="19" customWidth="1"/>
    <col min="3591" max="3591" width="15.5703125" style="19" customWidth="1"/>
    <col min="3592" max="3592" width="27.7109375" style="19" customWidth="1"/>
    <col min="3593" max="3593" width="10.140625" style="19" customWidth="1"/>
    <col min="3594" max="3597" width="10" style="19" customWidth="1"/>
    <col min="3598" max="3598" width="36.140625" style="19" customWidth="1"/>
    <col min="3599" max="3599" width="5.42578125" style="19" customWidth="1"/>
    <col min="3600" max="3601" width="24.85546875" style="19" customWidth="1"/>
    <col min="3602" max="3602" width="7.28515625" style="19" customWidth="1"/>
    <col min="3603" max="3603" width="19.42578125" style="19" customWidth="1"/>
    <col min="3604" max="3604" width="10.85546875" style="19" customWidth="1"/>
    <col min="3605" max="3608" width="9.42578125" style="19" customWidth="1"/>
    <col min="3609" max="3609" width="9.85546875" style="19" customWidth="1"/>
    <col min="3610" max="3610" width="10.140625" style="19" customWidth="1"/>
    <col min="3611" max="3611" width="20.28515625" style="19" customWidth="1"/>
    <col min="3612" max="3612" width="13.28515625" style="19" customWidth="1"/>
    <col min="3613" max="3613" width="12.42578125" style="19" customWidth="1"/>
    <col min="3614" max="3614" width="14.28515625" style="19" customWidth="1"/>
    <col min="3615" max="3615" width="11.42578125" style="19" customWidth="1"/>
    <col min="3616" max="3616" width="14.7109375" style="19" customWidth="1"/>
    <col min="3617" max="3674" width="11.42578125" style="19" customWidth="1"/>
    <col min="3675" max="3842" width="11.42578125" style="19"/>
    <col min="3843" max="3843" width="4.42578125" style="19" customWidth="1"/>
    <col min="3844" max="3844" width="22" style="19" customWidth="1"/>
    <col min="3845" max="3845" width="13.85546875" style="19" customWidth="1"/>
    <col min="3846" max="3846" width="35.5703125" style="19" customWidth="1"/>
    <col min="3847" max="3847" width="15.5703125" style="19" customWidth="1"/>
    <col min="3848" max="3848" width="27.7109375" style="19" customWidth="1"/>
    <col min="3849" max="3849" width="10.140625" style="19" customWidth="1"/>
    <col min="3850" max="3853" width="10" style="19" customWidth="1"/>
    <col min="3854" max="3854" width="36.140625" style="19" customWidth="1"/>
    <col min="3855" max="3855" width="5.42578125" style="19" customWidth="1"/>
    <col min="3856" max="3857" width="24.85546875" style="19" customWidth="1"/>
    <col min="3858" max="3858" width="7.28515625" style="19" customWidth="1"/>
    <col min="3859" max="3859" width="19.42578125" style="19" customWidth="1"/>
    <col min="3860" max="3860" width="10.85546875" style="19" customWidth="1"/>
    <col min="3861" max="3864" width="9.42578125" style="19" customWidth="1"/>
    <col min="3865" max="3865" width="9.85546875" style="19" customWidth="1"/>
    <col min="3866" max="3866" width="10.140625" style="19" customWidth="1"/>
    <col min="3867" max="3867" width="20.28515625" style="19" customWidth="1"/>
    <col min="3868" max="3868" width="13.28515625" style="19" customWidth="1"/>
    <col min="3869" max="3869" width="12.42578125" style="19" customWidth="1"/>
    <col min="3870" max="3870" width="14.28515625" style="19" customWidth="1"/>
    <col min="3871" max="3871" width="11.42578125" style="19" customWidth="1"/>
    <col min="3872" max="3872" width="14.7109375" style="19" customWidth="1"/>
    <col min="3873" max="3930" width="11.42578125" style="19" customWidth="1"/>
    <col min="3931" max="4098" width="11.42578125" style="19"/>
    <col min="4099" max="4099" width="4.42578125" style="19" customWidth="1"/>
    <col min="4100" max="4100" width="22" style="19" customWidth="1"/>
    <col min="4101" max="4101" width="13.85546875" style="19" customWidth="1"/>
    <col min="4102" max="4102" width="35.5703125" style="19" customWidth="1"/>
    <col min="4103" max="4103" width="15.5703125" style="19" customWidth="1"/>
    <col min="4104" max="4104" width="27.7109375" style="19" customWidth="1"/>
    <col min="4105" max="4105" width="10.140625" style="19" customWidth="1"/>
    <col min="4106" max="4109" width="10" style="19" customWidth="1"/>
    <col min="4110" max="4110" width="36.140625" style="19" customWidth="1"/>
    <col min="4111" max="4111" width="5.42578125" style="19" customWidth="1"/>
    <col min="4112" max="4113" width="24.85546875" style="19" customWidth="1"/>
    <col min="4114" max="4114" width="7.28515625" style="19" customWidth="1"/>
    <col min="4115" max="4115" width="19.42578125" style="19" customWidth="1"/>
    <col min="4116" max="4116" width="10.85546875" style="19" customWidth="1"/>
    <col min="4117" max="4120" width="9.42578125" style="19" customWidth="1"/>
    <col min="4121" max="4121" width="9.85546875" style="19" customWidth="1"/>
    <col min="4122" max="4122" width="10.140625" style="19" customWidth="1"/>
    <col min="4123" max="4123" width="20.28515625" style="19" customWidth="1"/>
    <col min="4124" max="4124" width="13.28515625" style="19" customWidth="1"/>
    <col min="4125" max="4125" width="12.42578125" style="19" customWidth="1"/>
    <col min="4126" max="4126" width="14.28515625" style="19" customWidth="1"/>
    <col min="4127" max="4127" width="11.42578125" style="19" customWidth="1"/>
    <col min="4128" max="4128" width="14.7109375" style="19" customWidth="1"/>
    <col min="4129" max="4186" width="11.42578125" style="19" customWidth="1"/>
    <col min="4187" max="4354" width="11.42578125" style="19"/>
    <col min="4355" max="4355" width="4.42578125" style="19" customWidth="1"/>
    <col min="4356" max="4356" width="22" style="19" customWidth="1"/>
    <col min="4357" max="4357" width="13.85546875" style="19" customWidth="1"/>
    <col min="4358" max="4358" width="35.5703125" style="19" customWidth="1"/>
    <col min="4359" max="4359" width="15.5703125" style="19" customWidth="1"/>
    <col min="4360" max="4360" width="27.7109375" style="19" customWidth="1"/>
    <col min="4361" max="4361" width="10.140625" style="19" customWidth="1"/>
    <col min="4362" max="4365" width="10" style="19" customWidth="1"/>
    <col min="4366" max="4366" width="36.140625" style="19" customWidth="1"/>
    <col min="4367" max="4367" width="5.42578125" style="19" customWidth="1"/>
    <col min="4368" max="4369" width="24.85546875" style="19" customWidth="1"/>
    <col min="4370" max="4370" width="7.28515625" style="19" customWidth="1"/>
    <col min="4371" max="4371" width="19.42578125" style="19" customWidth="1"/>
    <col min="4372" max="4372" width="10.85546875" style="19" customWidth="1"/>
    <col min="4373" max="4376" width="9.42578125" style="19" customWidth="1"/>
    <col min="4377" max="4377" width="9.85546875" style="19" customWidth="1"/>
    <col min="4378" max="4378" width="10.140625" style="19" customWidth="1"/>
    <col min="4379" max="4379" width="20.28515625" style="19" customWidth="1"/>
    <col min="4380" max="4380" width="13.28515625" style="19" customWidth="1"/>
    <col min="4381" max="4381" width="12.42578125" style="19" customWidth="1"/>
    <col min="4382" max="4382" width="14.28515625" style="19" customWidth="1"/>
    <col min="4383" max="4383" width="11.42578125" style="19" customWidth="1"/>
    <col min="4384" max="4384" width="14.7109375" style="19" customWidth="1"/>
    <col min="4385" max="4442" width="11.42578125" style="19" customWidth="1"/>
    <col min="4443" max="4610" width="11.42578125" style="19"/>
    <col min="4611" max="4611" width="4.42578125" style="19" customWidth="1"/>
    <col min="4612" max="4612" width="22" style="19" customWidth="1"/>
    <col min="4613" max="4613" width="13.85546875" style="19" customWidth="1"/>
    <col min="4614" max="4614" width="35.5703125" style="19" customWidth="1"/>
    <col min="4615" max="4615" width="15.5703125" style="19" customWidth="1"/>
    <col min="4616" max="4616" width="27.7109375" style="19" customWidth="1"/>
    <col min="4617" max="4617" width="10.140625" style="19" customWidth="1"/>
    <col min="4618" max="4621" width="10" style="19" customWidth="1"/>
    <col min="4622" max="4622" width="36.140625" style="19" customWidth="1"/>
    <col min="4623" max="4623" width="5.42578125" style="19" customWidth="1"/>
    <col min="4624" max="4625" width="24.85546875" style="19" customWidth="1"/>
    <col min="4626" max="4626" width="7.28515625" style="19" customWidth="1"/>
    <col min="4627" max="4627" width="19.42578125" style="19" customWidth="1"/>
    <col min="4628" max="4628" width="10.85546875" style="19" customWidth="1"/>
    <col min="4629" max="4632" width="9.42578125" style="19" customWidth="1"/>
    <col min="4633" max="4633" width="9.85546875" style="19" customWidth="1"/>
    <col min="4634" max="4634" width="10.140625" style="19" customWidth="1"/>
    <col min="4635" max="4635" width="20.28515625" style="19" customWidth="1"/>
    <col min="4636" max="4636" width="13.28515625" style="19" customWidth="1"/>
    <col min="4637" max="4637" width="12.42578125" style="19" customWidth="1"/>
    <col min="4638" max="4638" width="14.28515625" style="19" customWidth="1"/>
    <col min="4639" max="4639" width="11.42578125" style="19" customWidth="1"/>
    <col min="4640" max="4640" width="14.7109375" style="19" customWidth="1"/>
    <col min="4641" max="4698" width="11.42578125" style="19" customWidth="1"/>
    <col min="4699" max="4866" width="11.42578125" style="19"/>
    <col min="4867" max="4867" width="4.42578125" style="19" customWidth="1"/>
    <col min="4868" max="4868" width="22" style="19" customWidth="1"/>
    <col min="4869" max="4869" width="13.85546875" style="19" customWidth="1"/>
    <col min="4870" max="4870" width="35.5703125" style="19" customWidth="1"/>
    <col min="4871" max="4871" width="15.5703125" style="19" customWidth="1"/>
    <col min="4872" max="4872" width="27.7109375" style="19" customWidth="1"/>
    <col min="4873" max="4873" width="10.140625" style="19" customWidth="1"/>
    <col min="4874" max="4877" width="10" style="19" customWidth="1"/>
    <col min="4878" max="4878" width="36.140625" style="19" customWidth="1"/>
    <col min="4879" max="4879" width="5.42578125" style="19" customWidth="1"/>
    <col min="4880" max="4881" width="24.85546875" style="19" customWidth="1"/>
    <col min="4882" max="4882" width="7.28515625" style="19" customWidth="1"/>
    <col min="4883" max="4883" width="19.42578125" style="19" customWidth="1"/>
    <col min="4884" max="4884" width="10.85546875" style="19" customWidth="1"/>
    <col min="4885" max="4888" width="9.42578125" style="19" customWidth="1"/>
    <col min="4889" max="4889" width="9.85546875" style="19" customWidth="1"/>
    <col min="4890" max="4890" width="10.140625" style="19" customWidth="1"/>
    <col min="4891" max="4891" width="20.28515625" style="19" customWidth="1"/>
    <col min="4892" max="4892" width="13.28515625" style="19" customWidth="1"/>
    <col min="4893" max="4893" width="12.42578125" style="19" customWidth="1"/>
    <col min="4894" max="4894" width="14.28515625" style="19" customWidth="1"/>
    <col min="4895" max="4895" width="11.42578125" style="19" customWidth="1"/>
    <col min="4896" max="4896" width="14.7109375" style="19" customWidth="1"/>
    <col min="4897" max="4954" width="11.42578125" style="19" customWidth="1"/>
    <col min="4955" max="5122" width="11.42578125" style="19"/>
    <col min="5123" max="5123" width="4.42578125" style="19" customWidth="1"/>
    <col min="5124" max="5124" width="22" style="19" customWidth="1"/>
    <col min="5125" max="5125" width="13.85546875" style="19" customWidth="1"/>
    <col min="5126" max="5126" width="35.5703125" style="19" customWidth="1"/>
    <col min="5127" max="5127" width="15.5703125" style="19" customWidth="1"/>
    <col min="5128" max="5128" width="27.7109375" style="19" customWidth="1"/>
    <col min="5129" max="5129" width="10.140625" style="19" customWidth="1"/>
    <col min="5130" max="5133" width="10" style="19" customWidth="1"/>
    <col min="5134" max="5134" width="36.140625" style="19" customWidth="1"/>
    <col min="5135" max="5135" width="5.42578125" style="19" customWidth="1"/>
    <col min="5136" max="5137" width="24.85546875" style="19" customWidth="1"/>
    <col min="5138" max="5138" width="7.28515625" style="19" customWidth="1"/>
    <col min="5139" max="5139" width="19.42578125" style="19" customWidth="1"/>
    <col min="5140" max="5140" width="10.85546875" style="19" customWidth="1"/>
    <col min="5141" max="5144" width="9.42578125" style="19" customWidth="1"/>
    <col min="5145" max="5145" width="9.85546875" style="19" customWidth="1"/>
    <col min="5146" max="5146" width="10.140625" style="19" customWidth="1"/>
    <col min="5147" max="5147" width="20.28515625" style="19" customWidth="1"/>
    <col min="5148" max="5148" width="13.28515625" style="19" customWidth="1"/>
    <col min="5149" max="5149" width="12.42578125" style="19" customWidth="1"/>
    <col min="5150" max="5150" width="14.28515625" style="19" customWidth="1"/>
    <col min="5151" max="5151" width="11.42578125" style="19" customWidth="1"/>
    <col min="5152" max="5152" width="14.7109375" style="19" customWidth="1"/>
    <col min="5153" max="5210" width="11.42578125" style="19" customWidth="1"/>
    <col min="5211" max="5378" width="11.42578125" style="19"/>
    <col min="5379" max="5379" width="4.42578125" style="19" customWidth="1"/>
    <col min="5380" max="5380" width="22" style="19" customWidth="1"/>
    <col min="5381" max="5381" width="13.85546875" style="19" customWidth="1"/>
    <col min="5382" max="5382" width="35.5703125" style="19" customWidth="1"/>
    <col min="5383" max="5383" width="15.5703125" style="19" customWidth="1"/>
    <col min="5384" max="5384" width="27.7109375" style="19" customWidth="1"/>
    <col min="5385" max="5385" width="10.140625" style="19" customWidth="1"/>
    <col min="5386" max="5389" width="10" style="19" customWidth="1"/>
    <col min="5390" max="5390" width="36.140625" style="19" customWidth="1"/>
    <col min="5391" max="5391" width="5.42578125" style="19" customWidth="1"/>
    <col min="5392" max="5393" width="24.85546875" style="19" customWidth="1"/>
    <col min="5394" max="5394" width="7.28515625" style="19" customWidth="1"/>
    <col min="5395" max="5395" width="19.42578125" style="19" customWidth="1"/>
    <col min="5396" max="5396" width="10.85546875" style="19" customWidth="1"/>
    <col min="5397" max="5400" width="9.42578125" style="19" customWidth="1"/>
    <col min="5401" max="5401" width="9.85546875" style="19" customWidth="1"/>
    <col min="5402" max="5402" width="10.140625" style="19" customWidth="1"/>
    <col min="5403" max="5403" width="20.28515625" style="19" customWidth="1"/>
    <col min="5404" max="5404" width="13.28515625" style="19" customWidth="1"/>
    <col min="5405" max="5405" width="12.42578125" style="19" customWidth="1"/>
    <col min="5406" max="5406" width="14.28515625" style="19" customWidth="1"/>
    <col min="5407" max="5407" width="11.42578125" style="19" customWidth="1"/>
    <col min="5408" max="5408" width="14.7109375" style="19" customWidth="1"/>
    <col min="5409" max="5466" width="11.42578125" style="19" customWidth="1"/>
    <col min="5467" max="5634" width="11.42578125" style="19"/>
    <col min="5635" max="5635" width="4.42578125" style="19" customWidth="1"/>
    <col min="5636" max="5636" width="22" style="19" customWidth="1"/>
    <col min="5637" max="5637" width="13.85546875" style="19" customWidth="1"/>
    <col min="5638" max="5638" width="35.5703125" style="19" customWidth="1"/>
    <col min="5639" max="5639" width="15.5703125" style="19" customWidth="1"/>
    <col min="5640" max="5640" width="27.7109375" style="19" customWidth="1"/>
    <col min="5641" max="5641" width="10.140625" style="19" customWidth="1"/>
    <col min="5642" max="5645" width="10" style="19" customWidth="1"/>
    <col min="5646" max="5646" width="36.140625" style="19" customWidth="1"/>
    <col min="5647" max="5647" width="5.42578125" style="19" customWidth="1"/>
    <col min="5648" max="5649" width="24.85546875" style="19" customWidth="1"/>
    <col min="5650" max="5650" width="7.28515625" style="19" customWidth="1"/>
    <col min="5651" max="5651" width="19.42578125" style="19" customWidth="1"/>
    <col min="5652" max="5652" width="10.85546875" style="19" customWidth="1"/>
    <col min="5653" max="5656" width="9.42578125" style="19" customWidth="1"/>
    <col min="5657" max="5657" width="9.85546875" style="19" customWidth="1"/>
    <col min="5658" max="5658" width="10.140625" style="19" customWidth="1"/>
    <col min="5659" max="5659" width="20.28515625" style="19" customWidth="1"/>
    <col min="5660" max="5660" width="13.28515625" style="19" customWidth="1"/>
    <col min="5661" max="5661" width="12.42578125" style="19" customWidth="1"/>
    <col min="5662" max="5662" width="14.28515625" style="19" customWidth="1"/>
    <col min="5663" max="5663" width="11.42578125" style="19" customWidth="1"/>
    <col min="5664" max="5664" width="14.7109375" style="19" customWidth="1"/>
    <col min="5665" max="5722" width="11.42578125" style="19" customWidth="1"/>
    <col min="5723" max="5890" width="11.42578125" style="19"/>
    <col min="5891" max="5891" width="4.42578125" style="19" customWidth="1"/>
    <col min="5892" max="5892" width="22" style="19" customWidth="1"/>
    <col min="5893" max="5893" width="13.85546875" style="19" customWidth="1"/>
    <col min="5894" max="5894" width="35.5703125" style="19" customWidth="1"/>
    <col min="5895" max="5895" width="15.5703125" style="19" customWidth="1"/>
    <col min="5896" max="5896" width="27.7109375" style="19" customWidth="1"/>
    <col min="5897" max="5897" width="10.140625" style="19" customWidth="1"/>
    <col min="5898" max="5901" width="10" style="19" customWidth="1"/>
    <col min="5902" max="5902" width="36.140625" style="19" customWidth="1"/>
    <col min="5903" max="5903" width="5.42578125" style="19" customWidth="1"/>
    <col min="5904" max="5905" width="24.85546875" style="19" customWidth="1"/>
    <col min="5906" max="5906" width="7.28515625" style="19" customWidth="1"/>
    <col min="5907" max="5907" width="19.42578125" style="19" customWidth="1"/>
    <col min="5908" max="5908" width="10.85546875" style="19" customWidth="1"/>
    <col min="5909" max="5912" width="9.42578125" style="19" customWidth="1"/>
    <col min="5913" max="5913" width="9.85546875" style="19" customWidth="1"/>
    <col min="5914" max="5914" width="10.140625" style="19" customWidth="1"/>
    <col min="5915" max="5915" width="20.28515625" style="19" customWidth="1"/>
    <col min="5916" max="5916" width="13.28515625" style="19" customWidth="1"/>
    <col min="5917" max="5917" width="12.42578125" style="19" customWidth="1"/>
    <col min="5918" max="5918" width="14.28515625" style="19" customWidth="1"/>
    <col min="5919" max="5919" width="11.42578125" style="19" customWidth="1"/>
    <col min="5920" max="5920" width="14.7109375" style="19" customWidth="1"/>
    <col min="5921" max="5978" width="11.42578125" style="19" customWidth="1"/>
    <col min="5979" max="6146" width="11.42578125" style="19"/>
    <col min="6147" max="6147" width="4.42578125" style="19" customWidth="1"/>
    <col min="6148" max="6148" width="22" style="19" customWidth="1"/>
    <col min="6149" max="6149" width="13.85546875" style="19" customWidth="1"/>
    <col min="6150" max="6150" width="35.5703125" style="19" customWidth="1"/>
    <col min="6151" max="6151" width="15.5703125" style="19" customWidth="1"/>
    <col min="6152" max="6152" width="27.7109375" style="19" customWidth="1"/>
    <col min="6153" max="6153" width="10.140625" style="19" customWidth="1"/>
    <col min="6154" max="6157" width="10" style="19" customWidth="1"/>
    <col min="6158" max="6158" width="36.140625" style="19" customWidth="1"/>
    <col min="6159" max="6159" width="5.42578125" style="19" customWidth="1"/>
    <col min="6160" max="6161" width="24.85546875" style="19" customWidth="1"/>
    <col min="6162" max="6162" width="7.28515625" style="19" customWidth="1"/>
    <col min="6163" max="6163" width="19.42578125" style="19" customWidth="1"/>
    <col min="6164" max="6164" width="10.85546875" style="19" customWidth="1"/>
    <col min="6165" max="6168" width="9.42578125" style="19" customWidth="1"/>
    <col min="6169" max="6169" width="9.85546875" style="19" customWidth="1"/>
    <col min="6170" max="6170" width="10.140625" style="19" customWidth="1"/>
    <col min="6171" max="6171" width="20.28515625" style="19" customWidth="1"/>
    <col min="6172" max="6172" width="13.28515625" style="19" customWidth="1"/>
    <col min="6173" max="6173" width="12.42578125" style="19" customWidth="1"/>
    <col min="6174" max="6174" width="14.28515625" style="19" customWidth="1"/>
    <col min="6175" max="6175" width="11.42578125" style="19" customWidth="1"/>
    <col min="6176" max="6176" width="14.7109375" style="19" customWidth="1"/>
    <col min="6177" max="6234" width="11.42578125" style="19" customWidth="1"/>
    <col min="6235" max="6402" width="11.42578125" style="19"/>
    <col min="6403" max="6403" width="4.42578125" style="19" customWidth="1"/>
    <col min="6404" max="6404" width="22" style="19" customWidth="1"/>
    <col min="6405" max="6405" width="13.85546875" style="19" customWidth="1"/>
    <col min="6406" max="6406" width="35.5703125" style="19" customWidth="1"/>
    <col min="6407" max="6407" width="15.5703125" style="19" customWidth="1"/>
    <col min="6408" max="6408" width="27.7109375" style="19" customWidth="1"/>
    <col min="6409" max="6409" width="10.140625" style="19" customWidth="1"/>
    <col min="6410" max="6413" width="10" style="19" customWidth="1"/>
    <col min="6414" max="6414" width="36.140625" style="19" customWidth="1"/>
    <col min="6415" max="6415" width="5.42578125" style="19" customWidth="1"/>
    <col min="6416" max="6417" width="24.85546875" style="19" customWidth="1"/>
    <col min="6418" max="6418" width="7.28515625" style="19" customWidth="1"/>
    <col min="6419" max="6419" width="19.42578125" style="19" customWidth="1"/>
    <col min="6420" max="6420" width="10.85546875" style="19" customWidth="1"/>
    <col min="6421" max="6424" width="9.42578125" style="19" customWidth="1"/>
    <col min="6425" max="6425" width="9.85546875" style="19" customWidth="1"/>
    <col min="6426" max="6426" width="10.140625" style="19" customWidth="1"/>
    <col min="6427" max="6427" width="20.28515625" style="19" customWidth="1"/>
    <col min="6428" max="6428" width="13.28515625" style="19" customWidth="1"/>
    <col min="6429" max="6429" width="12.42578125" style="19" customWidth="1"/>
    <col min="6430" max="6430" width="14.28515625" style="19" customWidth="1"/>
    <col min="6431" max="6431" width="11.42578125" style="19" customWidth="1"/>
    <col min="6432" max="6432" width="14.7109375" style="19" customWidth="1"/>
    <col min="6433" max="6490" width="11.42578125" style="19" customWidth="1"/>
    <col min="6491" max="6658" width="11.42578125" style="19"/>
    <col min="6659" max="6659" width="4.42578125" style="19" customWidth="1"/>
    <col min="6660" max="6660" width="22" style="19" customWidth="1"/>
    <col min="6661" max="6661" width="13.85546875" style="19" customWidth="1"/>
    <col min="6662" max="6662" width="35.5703125" style="19" customWidth="1"/>
    <col min="6663" max="6663" width="15.5703125" style="19" customWidth="1"/>
    <col min="6664" max="6664" width="27.7109375" style="19" customWidth="1"/>
    <col min="6665" max="6665" width="10.140625" style="19" customWidth="1"/>
    <col min="6666" max="6669" width="10" style="19" customWidth="1"/>
    <col min="6670" max="6670" width="36.140625" style="19" customWidth="1"/>
    <col min="6671" max="6671" width="5.42578125" style="19" customWidth="1"/>
    <col min="6672" max="6673" width="24.85546875" style="19" customWidth="1"/>
    <col min="6674" max="6674" width="7.28515625" style="19" customWidth="1"/>
    <col min="6675" max="6675" width="19.42578125" style="19" customWidth="1"/>
    <col min="6676" max="6676" width="10.85546875" style="19" customWidth="1"/>
    <col min="6677" max="6680" width="9.42578125" style="19" customWidth="1"/>
    <col min="6681" max="6681" width="9.85546875" style="19" customWidth="1"/>
    <col min="6682" max="6682" width="10.140625" style="19" customWidth="1"/>
    <col min="6683" max="6683" width="20.28515625" style="19" customWidth="1"/>
    <col min="6684" max="6684" width="13.28515625" style="19" customWidth="1"/>
    <col min="6685" max="6685" width="12.42578125" style="19" customWidth="1"/>
    <col min="6686" max="6686" width="14.28515625" style="19" customWidth="1"/>
    <col min="6687" max="6687" width="11.42578125" style="19" customWidth="1"/>
    <col min="6688" max="6688" width="14.7109375" style="19" customWidth="1"/>
    <col min="6689" max="6746" width="11.42578125" style="19" customWidth="1"/>
    <col min="6747" max="6914" width="11.42578125" style="19"/>
    <col min="6915" max="6915" width="4.42578125" style="19" customWidth="1"/>
    <col min="6916" max="6916" width="22" style="19" customWidth="1"/>
    <col min="6917" max="6917" width="13.85546875" style="19" customWidth="1"/>
    <col min="6918" max="6918" width="35.5703125" style="19" customWidth="1"/>
    <col min="6919" max="6919" width="15.5703125" style="19" customWidth="1"/>
    <col min="6920" max="6920" width="27.7109375" style="19" customWidth="1"/>
    <col min="6921" max="6921" width="10.140625" style="19" customWidth="1"/>
    <col min="6922" max="6925" width="10" style="19" customWidth="1"/>
    <col min="6926" max="6926" width="36.140625" style="19" customWidth="1"/>
    <col min="6927" max="6927" width="5.42578125" style="19" customWidth="1"/>
    <col min="6928" max="6929" width="24.85546875" style="19" customWidth="1"/>
    <col min="6930" max="6930" width="7.28515625" style="19" customWidth="1"/>
    <col min="6931" max="6931" width="19.42578125" style="19" customWidth="1"/>
    <col min="6932" max="6932" width="10.85546875" style="19" customWidth="1"/>
    <col min="6933" max="6936" width="9.42578125" style="19" customWidth="1"/>
    <col min="6937" max="6937" width="9.85546875" style="19" customWidth="1"/>
    <col min="6938" max="6938" width="10.140625" style="19" customWidth="1"/>
    <col min="6939" max="6939" width="20.28515625" style="19" customWidth="1"/>
    <col min="6940" max="6940" width="13.28515625" style="19" customWidth="1"/>
    <col min="6941" max="6941" width="12.42578125" style="19" customWidth="1"/>
    <col min="6942" max="6942" width="14.28515625" style="19" customWidth="1"/>
    <col min="6943" max="6943" width="11.42578125" style="19" customWidth="1"/>
    <col min="6944" max="6944" width="14.7109375" style="19" customWidth="1"/>
    <col min="6945" max="7002" width="11.42578125" style="19" customWidth="1"/>
    <col min="7003" max="7170" width="11.42578125" style="19"/>
    <col min="7171" max="7171" width="4.42578125" style="19" customWidth="1"/>
    <col min="7172" max="7172" width="22" style="19" customWidth="1"/>
    <col min="7173" max="7173" width="13.85546875" style="19" customWidth="1"/>
    <col min="7174" max="7174" width="35.5703125" style="19" customWidth="1"/>
    <col min="7175" max="7175" width="15.5703125" style="19" customWidth="1"/>
    <col min="7176" max="7176" width="27.7109375" style="19" customWidth="1"/>
    <col min="7177" max="7177" width="10.140625" style="19" customWidth="1"/>
    <col min="7178" max="7181" width="10" style="19" customWidth="1"/>
    <col min="7182" max="7182" width="36.140625" style="19" customWidth="1"/>
    <col min="7183" max="7183" width="5.42578125" style="19" customWidth="1"/>
    <col min="7184" max="7185" width="24.85546875" style="19" customWidth="1"/>
    <col min="7186" max="7186" width="7.28515625" style="19" customWidth="1"/>
    <col min="7187" max="7187" width="19.42578125" style="19" customWidth="1"/>
    <col min="7188" max="7188" width="10.85546875" style="19" customWidth="1"/>
    <col min="7189" max="7192" width="9.42578125" style="19" customWidth="1"/>
    <col min="7193" max="7193" width="9.85546875" style="19" customWidth="1"/>
    <col min="7194" max="7194" width="10.140625" style="19" customWidth="1"/>
    <col min="7195" max="7195" width="20.28515625" style="19" customWidth="1"/>
    <col min="7196" max="7196" width="13.28515625" style="19" customWidth="1"/>
    <col min="7197" max="7197" width="12.42578125" style="19" customWidth="1"/>
    <col min="7198" max="7198" width="14.28515625" style="19" customWidth="1"/>
    <col min="7199" max="7199" width="11.42578125" style="19" customWidth="1"/>
    <col min="7200" max="7200" width="14.7109375" style="19" customWidth="1"/>
    <col min="7201" max="7258" width="11.42578125" style="19" customWidth="1"/>
    <col min="7259" max="7426" width="11.42578125" style="19"/>
    <col min="7427" max="7427" width="4.42578125" style="19" customWidth="1"/>
    <col min="7428" max="7428" width="22" style="19" customWidth="1"/>
    <col min="7429" max="7429" width="13.85546875" style="19" customWidth="1"/>
    <col min="7430" max="7430" width="35.5703125" style="19" customWidth="1"/>
    <col min="7431" max="7431" width="15.5703125" style="19" customWidth="1"/>
    <col min="7432" max="7432" width="27.7109375" style="19" customWidth="1"/>
    <col min="7433" max="7433" width="10.140625" style="19" customWidth="1"/>
    <col min="7434" max="7437" width="10" style="19" customWidth="1"/>
    <col min="7438" max="7438" width="36.140625" style="19" customWidth="1"/>
    <col min="7439" max="7439" width="5.42578125" style="19" customWidth="1"/>
    <col min="7440" max="7441" width="24.85546875" style="19" customWidth="1"/>
    <col min="7442" max="7442" width="7.28515625" style="19" customWidth="1"/>
    <col min="7443" max="7443" width="19.42578125" style="19" customWidth="1"/>
    <col min="7444" max="7444" width="10.85546875" style="19" customWidth="1"/>
    <col min="7445" max="7448" width="9.42578125" style="19" customWidth="1"/>
    <col min="7449" max="7449" width="9.85546875" style="19" customWidth="1"/>
    <col min="7450" max="7450" width="10.140625" style="19" customWidth="1"/>
    <col min="7451" max="7451" width="20.28515625" style="19" customWidth="1"/>
    <col min="7452" max="7452" width="13.28515625" style="19" customWidth="1"/>
    <col min="7453" max="7453" width="12.42578125" style="19" customWidth="1"/>
    <col min="7454" max="7454" width="14.28515625" style="19" customWidth="1"/>
    <col min="7455" max="7455" width="11.42578125" style="19" customWidth="1"/>
    <col min="7456" max="7456" width="14.7109375" style="19" customWidth="1"/>
    <col min="7457" max="7514" width="11.42578125" style="19" customWidth="1"/>
    <col min="7515" max="7682" width="11.42578125" style="19"/>
    <col min="7683" max="7683" width="4.42578125" style="19" customWidth="1"/>
    <col min="7684" max="7684" width="22" style="19" customWidth="1"/>
    <col min="7685" max="7685" width="13.85546875" style="19" customWidth="1"/>
    <col min="7686" max="7686" width="35.5703125" style="19" customWidth="1"/>
    <col min="7687" max="7687" width="15.5703125" style="19" customWidth="1"/>
    <col min="7688" max="7688" width="27.7109375" style="19" customWidth="1"/>
    <col min="7689" max="7689" width="10.140625" style="19" customWidth="1"/>
    <col min="7690" max="7693" width="10" style="19" customWidth="1"/>
    <col min="7694" max="7694" width="36.140625" style="19" customWidth="1"/>
    <col min="7695" max="7695" width="5.42578125" style="19" customWidth="1"/>
    <col min="7696" max="7697" width="24.85546875" style="19" customWidth="1"/>
    <col min="7698" max="7698" width="7.28515625" style="19" customWidth="1"/>
    <col min="7699" max="7699" width="19.42578125" style="19" customWidth="1"/>
    <col min="7700" max="7700" width="10.85546875" style="19" customWidth="1"/>
    <col min="7701" max="7704" width="9.42578125" style="19" customWidth="1"/>
    <col min="7705" max="7705" width="9.85546875" style="19" customWidth="1"/>
    <col min="7706" max="7706" width="10.140625" style="19" customWidth="1"/>
    <col min="7707" max="7707" width="20.28515625" style="19" customWidth="1"/>
    <col min="7708" max="7708" width="13.28515625" style="19" customWidth="1"/>
    <col min="7709" max="7709" width="12.42578125" style="19" customWidth="1"/>
    <col min="7710" max="7710" width="14.28515625" style="19" customWidth="1"/>
    <col min="7711" max="7711" width="11.42578125" style="19" customWidth="1"/>
    <col min="7712" max="7712" width="14.7109375" style="19" customWidth="1"/>
    <col min="7713" max="7770" width="11.42578125" style="19" customWidth="1"/>
    <col min="7771" max="7938" width="11.42578125" style="19"/>
    <col min="7939" max="7939" width="4.42578125" style="19" customWidth="1"/>
    <col min="7940" max="7940" width="22" style="19" customWidth="1"/>
    <col min="7941" max="7941" width="13.85546875" style="19" customWidth="1"/>
    <col min="7942" max="7942" width="35.5703125" style="19" customWidth="1"/>
    <col min="7943" max="7943" width="15.5703125" style="19" customWidth="1"/>
    <col min="7944" max="7944" width="27.7109375" style="19" customWidth="1"/>
    <col min="7945" max="7945" width="10.140625" style="19" customWidth="1"/>
    <col min="7946" max="7949" width="10" style="19" customWidth="1"/>
    <col min="7950" max="7950" width="36.140625" style="19" customWidth="1"/>
    <col min="7951" max="7951" width="5.42578125" style="19" customWidth="1"/>
    <col min="7952" max="7953" width="24.85546875" style="19" customWidth="1"/>
    <col min="7954" max="7954" width="7.28515625" style="19" customWidth="1"/>
    <col min="7955" max="7955" width="19.42578125" style="19" customWidth="1"/>
    <col min="7956" max="7956" width="10.85546875" style="19" customWidth="1"/>
    <col min="7957" max="7960" width="9.42578125" style="19" customWidth="1"/>
    <col min="7961" max="7961" width="9.85546875" style="19" customWidth="1"/>
    <col min="7962" max="7962" width="10.140625" style="19" customWidth="1"/>
    <col min="7963" max="7963" width="20.28515625" style="19" customWidth="1"/>
    <col min="7964" max="7964" width="13.28515625" style="19" customWidth="1"/>
    <col min="7965" max="7965" width="12.42578125" style="19" customWidth="1"/>
    <col min="7966" max="7966" width="14.28515625" style="19" customWidth="1"/>
    <col min="7967" max="7967" width="11.42578125" style="19" customWidth="1"/>
    <col min="7968" max="7968" width="14.7109375" style="19" customWidth="1"/>
    <col min="7969" max="8026" width="11.42578125" style="19" customWidth="1"/>
    <col min="8027" max="8194" width="11.42578125" style="19"/>
    <col min="8195" max="8195" width="4.42578125" style="19" customWidth="1"/>
    <col min="8196" max="8196" width="22" style="19" customWidth="1"/>
    <col min="8197" max="8197" width="13.85546875" style="19" customWidth="1"/>
    <col min="8198" max="8198" width="35.5703125" style="19" customWidth="1"/>
    <col min="8199" max="8199" width="15.5703125" style="19" customWidth="1"/>
    <col min="8200" max="8200" width="27.7109375" style="19" customWidth="1"/>
    <col min="8201" max="8201" width="10.140625" style="19" customWidth="1"/>
    <col min="8202" max="8205" width="10" style="19" customWidth="1"/>
    <col min="8206" max="8206" width="36.140625" style="19" customWidth="1"/>
    <col min="8207" max="8207" width="5.42578125" style="19" customWidth="1"/>
    <col min="8208" max="8209" width="24.85546875" style="19" customWidth="1"/>
    <col min="8210" max="8210" width="7.28515625" style="19" customWidth="1"/>
    <col min="8211" max="8211" width="19.42578125" style="19" customWidth="1"/>
    <col min="8212" max="8212" width="10.85546875" style="19" customWidth="1"/>
    <col min="8213" max="8216" width="9.42578125" style="19" customWidth="1"/>
    <col min="8217" max="8217" width="9.85546875" style="19" customWidth="1"/>
    <col min="8218" max="8218" width="10.140625" style="19" customWidth="1"/>
    <col min="8219" max="8219" width="20.28515625" style="19" customWidth="1"/>
    <col min="8220" max="8220" width="13.28515625" style="19" customWidth="1"/>
    <col min="8221" max="8221" width="12.42578125" style="19" customWidth="1"/>
    <col min="8222" max="8222" width="14.28515625" style="19" customWidth="1"/>
    <col min="8223" max="8223" width="11.42578125" style="19" customWidth="1"/>
    <col min="8224" max="8224" width="14.7109375" style="19" customWidth="1"/>
    <col min="8225" max="8282" width="11.42578125" style="19" customWidth="1"/>
    <col min="8283" max="8450" width="11.42578125" style="19"/>
    <col min="8451" max="8451" width="4.42578125" style="19" customWidth="1"/>
    <col min="8452" max="8452" width="22" style="19" customWidth="1"/>
    <col min="8453" max="8453" width="13.85546875" style="19" customWidth="1"/>
    <col min="8454" max="8454" width="35.5703125" style="19" customWidth="1"/>
    <col min="8455" max="8455" width="15.5703125" style="19" customWidth="1"/>
    <col min="8456" max="8456" width="27.7109375" style="19" customWidth="1"/>
    <col min="8457" max="8457" width="10.140625" style="19" customWidth="1"/>
    <col min="8458" max="8461" width="10" style="19" customWidth="1"/>
    <col min="8462" max="8462" width="36.140625" style="19" customWidth="1"/>
    <col min="8463" max="8463" width="5.42578125" style="19" customWidth="1"/>
    <col min="8464" max="8465" width="24.85546875" style="19" customWidth="1"/>
    <col min="8466" max="8466" width="7.28515625" style="19" customWidth="1"/>
    <col min="8467" max="8467" width="19.42578125" style="19" customWidth="1"/>
    <col min="8468" max="8468" width="10.85546875" style="19" customWidth="1"/>
    <col min="8469" max="8472" width="9.42578125" style="19" customWidth="1"/>
    <col min="8473" max="8473" width="9.85546875" style="19" customWidth="1"/>
    <col min="8474" max="8474" width="10.140625" style="19" customWidth="1"/>
    <col min="8475" max="8475" width="20.28515625" style="19" customWidth="1"/>
    <col min="8476" max="8476" width="13.28515625" style="19" customWidth="1"/>
    <col min="8477" max="8477" width="12.42578125" style="19" customWidth="1"/>
    <col min="8478" max="8478" width="14.28515625" style="19" customWidth="1"/>
    <col min="8479" max="8479" width="11.42578125" style="19" customWidth="1"/>
    <col min="8480" max="8480" width="14.7109375" style="19" customWidth="1"/>
    <col min="8481" max="8538" width="11.42578125" style="19" customWidth="1"/>
    <col min="8539" max="8706" width="11.42578125" style="19"/>
    <col min="8707" max="8707" width="4.42578125" style="19" customWidth="1"/>
    <col min="8708" max="8708" width="22" style="19" customWidth="1"/>
    <col min="8709" max="8709" width="13.85546875" style="19" customWidth="1"/>
    <col min="8710" max="8710" width="35.5703125" style="19" customWidth="1"/>
    <col min="8711" max="8711" width="15.5703125" style="19" customWidth="1"/>
    <col min="8712" max="8712" width="27.7109375" style="19" customWidth="1"/>
    <col min="8713" max="8713" width="10.140625" style="19" customWidth="1"/>
    <col min="8714" max="8717" width="10" style="19" customWidth="1"/>
    <col min="8718" max="8718" width="36.140625" style="19" customWidth="1"/>
    <col min="8719" max="8719" width="5.42578125" style="19" customWidth="1"/>
    <col min="8720" max="8721" width="24.85546875" style="19" customWidth="1"/>
    <col min="8722" max="8722" width="7.28515625" style="19" customWidth="1"/>
    <col min="8723" max="8723" width="19.42578125" style="19" customWidth="1"/>
    <col min="8724" max="8724" width="10.85546875" style="19" customWidth="1"/>
    <col min="8725" max="8728" width="9.42578125" style="19" customWidth="1"/>
    <col min="8729" max="8729" width="9.85546875" style="19" customWidth="1"/>
    <col min="8730" max="8730" width="10.140625" style="19" customWidth="1"/>
    <col min="8731" max="8731" width="20.28515625" style="19" customWidth="1"/>
    <col min="8732" max="8732" width="13.28515625" style="19" customWidth="1"/>
    <col min="8733" max="8733" width="12.42578125" style="19" customWidth="1"/>
    <col min="8734" max="8734" width="14.28515625" style="19" customWidth="1"/>
    <col min="8735" max="8735" width="11.42578125" style="19" customWidth="1"/>
    <col min="8736" max="8736" width="14.7109375" style="19" customWidth="1"/>
    <col min="8737" max="8794" width="11.42578125" style="19" customWidth="1"/>
    <col min="8795" max="8962" width="11.42578125" style="19"/>
    <col min="8963" max="8963" width="4.42578125" style="19" customWidth="1"/>
    <col min="8964" max="8964" width="22" style="19" customWidth="1"/>
    <col min="8965" max="8965" width="13.85546875" style="19" customWidth="1"/>
    <col min="8966" max="8966" width="35.5703125" style="19" customWidth="1"/>
    <col min="8967" max="8967" width="15.5703125" style="19" customWidth="1"/>
    <col min="8968" max="8968" width="27.7109375" style="19" customWidth="1"/>
    <col min="8969" max="8969" width="10.140625" style="19" customWidth="1"/>
    <col min="8970" max="8973" width="10" style="19" customWidth="1"/>
    <col min="8974" max="8974" width="36.140625" style="19" customWidth="1"/>
    <col min="8975" max="8975" width="5.42578125" style="19" customWidth="1"/>
    <col min="8976" max="8977" width="24.85546875" style="19" customWidth="1"/>
    <col min="8978" max="8978" width="7.28515625" style="19" customWidth="1"/>
    <col min="8979" max="8979" width="19.42578125" style="19" customWidth="1"/>
    <col min="8980" max="8980" width="10.85546875" style="19" customWidth="1"/>
    <col min="8981" max="8984" width="9.42578125" style="19" customWidth="1"/>
    <col min="8985" max="8985" width="9.85546875" style="19" customWidth="1"/>
    <col min="8986" max="8986" width="10.140625" style="19" customWidth="1"/>
    <col min="8987" max="8987" width="20.28515625" style="19" customWidth="1"/>
    <col min="8988" max="8988" width="13.28515625" style="19" customWidth="1"/>
    <col min="8989" max="8989" width="12.42578125" style="19" customWidth="1"/>
    <col min="8990" max="8990" width="14.28515625" style="19" customWidth="1"/>
    <col min="8991" max="8991" width="11.42578125" style="19" customWidth="1"/>
    <col min="8992" max="8992" width="14.7109375" style="19" customWidth="1"/>
    <col min="8993" max="9050" width="11.42578125" style="19" customWidth="1"/>
    <col min="9051" max="9218" width="11.42578125" style="19"/>
    <col min="9219" max="9219" width="4.42578125" style="19" customWidth="1"/>
    <col min="9220" max="9220" width="22" style="19" customWidth="1"/>
    <col min="9221" max="9221" width="13.85546875" style="19" customWidth="1"/>
    <col min="9222" max="9222" width="35.5703125" style="19" customWidth="1"/>
    <col min="9223" max="9223" width="15.5703125" style="19" customWidth="1"/>
    <col min="9224" max="9224" width="27.7109375" style="19" customWidth="1"/>
    <col min="9225" max="9225" width="10.140625" style="19" customWidth="1"/>
    <col min="9226" max="9229" width="10" style="19" customWidth="1"/>
    <col min="9230" max="9230" width="36.140625" style="19" customWidth="1"/>
    <col min="9231" max="9231" width="5.42578125" style="19" customWidth="1"/>
    <col min="9232" max="9233" width="24.85546875" style="19" customWidth="1"/>
    <col min="9234" max="9234" width="7.28515625" style="19" customWidth="1"/>
    <col min="9235" max="9235" width="19.42578125" style="19" customWidth="1"/>
    <col min="9236" max="9236" width="10.85546875" style="19" customWidth="1"/>
    <col min="9237" max="9240" width="9.42578125" style="19" customWidth="1"/>
    <col min="9241" max="9241" width="9.85546875" style="19" customWidth="1"/>
    <col min="9242" max="9242" width="10.140625" style="19" customWidth="1"/>
    <col min="9243" max="9243" width="20.28515625" style="19" customWidth="1"/>
    <col min="9244" max="9244" width="13.28515625" style="19" customWidth="1"/>
    <col min="9245" max="9245" width="12.42578125" style="19" customWidth="1"/>
    <col min="9246" max="9246" width="14.28515625" style="19" customWidth="1"/>
    <col min="9247" max="9247" width="11.42578125" style="19" customWidth="1"/>
    <col min="9248" max="9248" width="14.7109375" style="19" customWidth="1"/>
    <col min="9249" max="9306" width="11.42578125" style="19" customWidth="1"/>
    <col min="9307" max="9474" width="11.42578125" style="19"/>
    <col min="9475" max="9475" width="4.42578125" style="19" customWidth="1"/>
    <col min="9476" max="9476" width="22" style="19" customWidth="1"/>
    <col min="9477" max="9477" width="13.85546875" style="19" customWidth="1"/>
    <col min="9478" max="9478" width="35.5703125" style="19" customWidth="1"/>
    <col min="9479" max="9479" width="15.5703125" style="19" customWidth="1"/>
    <col min="9480" max="9480" width="27.7109375" style="19" customWidth="1"/>
    <col min="9481" max="9481" width="10.140625" style="19" customWidth="1"/>
    <col min="9482" max="9485" width="10" style="19" customWidth="1"/>
    <col min="9486" max="9486" width="36.140625" style="19" customWidth="1"/>
    <col min="9487" max="9487" width="5.42578125" style="19" customWidth="1"/>
    <col min="9488" max="9489" width="24.85546875" style="19" customWidth="1"/>
    <col min="9490" max="9490" width="7.28515625" style="19" customWidth="1"/>
    <col min="9491" max="9491" width="19.42578125" style="19" customWidth="1"/>
    <col min="9492" max="9492" width="10.85546875" style="19" customWidth="1"/>
    <col min="9493" max="9496" width="9.42578125" style="19" customWidth="1"/>
    <col min="9497" max="9497" width="9.85546875" style="19" customWidth="1"/>
    <col min="9498" max="9498" width="10.140625" style="19" customWidth="1"/>
    <col min="9499" max="9499" width="20.28515625" style="19" customWidth="1"/>
    <col min="9500" max="9500" width="13.28515625" style="19" customWidth="1"/>
    <col min="9501" max="9501" width="12.42578125" style="19" customWidth="1"/>
    <col min="9502" max="9502" width="14.28515625" style="19" customWidth="1"/>
    <col min="9503" max="9503" width="11.42578125" style="19" customWidth="1"/>
    <col min="9504" max="9504" width="14.7109375" style="19" customWidth="1"/>
    <col min="9505" max="9562" width="11.42578125" style="19" customWidth="1"/>
    <col min="9563" max="9730" width="11.42578125" style="19"/>
    <col min="9731" max="9731" width="4.42578125" style="19" customWidth="1"/>
    <col min="9732" max="9732" width="22" style="19" customWidth="1"/>
    <col min="9733" max="9733" width="13.85546875" style="19" customWidth="1"/>
    <col min="9734" max="9734" width="35.5703125" style="19" customWidth="1"/>
    <col min="9735" max="9735" width="15.5703125" style="19" customWidth="1"/>
    <col min="9736" max="9736" width="27.7109375" style="19" customWidth="1"/>
    <col min="9737" max="9737" width="10.140625" style="19" customWidth="1"/>
    <col min="9738" max="9741" width="10" style="19" customWidth="1"/>
    <col min="9742" max="9742" width="36.140625" style="19" customWidth="1"/>
    <col min="9743" max="9743" width="5.42578125" style="19" customWidth="1"/>
    <col min="9744" max="9745" width="24.85546875" style="19" customWidth="1"/>
    <col min="9746" max="9746" width="7.28515625" style="19" customWidth="1"/>
    <col min="9747" max="9747" width="19.42578125" style="19" customWidth="1"/>
    <col min="9748" max="9748" width="10.85546875" style="19" customWidth="1"/>
    <col min="9749" max="9752" width="9.42578125" style="19" customWidth="1"/>
    <col min="9753" max="9753" width="9.85546875" style="19" customWidth="1"/>
    <col min="9754" max="9754" width="10.140625" style="19" customWidth="1"/>
    <col min="9755" max="9755" width="20.28515625" style="19" customWidth="1"/>
    <col min="9756" max="9756" width="13.28515625" style="19" customWidth="1"/>
    <col min="9757" max="9757" width="12.42578125" style="19" customWidth="1"/>
    <col min="9758" max="9758" width="14.28515625" style="19" customWidth="1"/>
    <col min="9759" max="9759" width="11.42578125" style="19" customWidth="1"/>
    <col min="9760" max="9760" width="14.7109375" style="19" customWidth="1"/>
    <col min="9761" max="9818" width="11.42578125" style="19" customWidth="1"/>
    <col min="9819" max="9986" width="11.42578125" style="19"/>
    <col min="9987" max="9987" width="4.42578125" style="19" customWidth="1"/>
    <col min="9988" max="9988" width="22" style="19" customWidth="1"/>
    <col min="9989" max="9989" width="13.85546875" style="19" customWidth="1"/>
    <col min="9990" max="9990" width="35.5703125" style="19" customWidth="1"/>
    <col min="9991" max="9991" width="15.5703125" style="19" customWidth="1"/>
    <col min="9992" max="9992" width="27.7109375" style="19" customWidth="1"/>
    <col min="9993" max="9993" width="10.140625" style="19" customWidth="1"/>
    <col min="9994" max="9997" width="10" style="19" customWidth="1"/>
    <col min="9998" max="9998" width="36.140625" style="19" customWidth="1"/>
    <col min="9999" max="9999" width="5.42578125" style="19" customWidth="1"/>
    <col min="10000" max="10001" width="24.85546875" style="19" customWidth="1"/>
    <col min="10002" max="10002" width="7.28515625" style="19" customWidth="1"/>
    <col min="10003" max="10003" width="19.42578125" style="19" customWidth="1"/>
    <col min="10004" max="10004" width="10.85546875" style="19" customWidth="1"/>
    <col min="10005" max="10008" width="9.42578125" style="19" customWidth="1"/>
    <col min="10009" max="10009" width="9.85546875" style="19" customWidth="1"/>
    <col min="10010" max="10010" width="10.140625" style="19" customWidth="1"/>
    <col min="10011" max="10011" width="20.28515625" style="19" customWidth="1"/>
    <col min="10012" max="10012" width="13.28515625" style="19" customWidth="1"/>
    <col min="10013" max="10013" width="12.42578125" style="19" customWidth="1"/>
    <col min="10014" max="10014" width="14.28515625" style="19" customWidth="1"/>
    <col min="10015" max="10015" width="11.42578125" style="19" customWidth="1"/>
    <col min="10016" max="10016" width="14.7109375" style="19" customWidth="1"/>
    <col min="10017" max="10074" width="11.42578125" style="19" customWidth="1"/>
    <col min="10075" max="10242" width="11.42578125" style="19"/>
    <col min="10243" max="10243" width="4.42578125" style="19" customWidth="1"/>
    <col min="10244" max="10244" width="22" style="19" customWidth="1"/>
    <col min="10245" max="10245" width="13.85546875" style="19" customWidth="1"/>
    <col min="10246" max="10246" width="35.5703125" style="19" customWidth="1"/>
    <col min="10247" max="10247" width="15.5703125" style="19" customWidth="1"/>
    <col min="10248" max="10248" width="27.7109375" style="19" customWidth="1"/>
    <col min="10249" max="10249" width="10.140625" style="19" customWidth="1"/>
    <col min="10250" max="10253" width="10" style="19" customWidth="1"/>
    <col min="10254" max="10254" width="36.140625" style="19" customWidth="1"/>
    <col min="10255" max="10255" width="5.42578125" style="19" customWidth="1"/>
    <col min="10256" max="10257" width="24.85546875" style="19" customWidth="1"/>
    <col min="10258" max="10258" width="7.28515625" style="19" customWidth="1"/>
    <col min="10259" max="10259" width="19.42578125" style="19" customWidth="1"/>
    <col min="10260" max="10260" width="10.85546875" style="19" customWidth="1"/>
    <col min="10261" max="10264" width="9.42578125" style="19" customWidth="1"/>
    <col min="10265" max="10265" width="9.85546875" style="19" customWidth="1"/>
    <col min="10266" max="10266" width="10.140625" style="19" customWidth="1"/>
    <col min="10267" max="10267" width="20.28515625" style="19" customWidth="1"/>
    <col min="10268" max="10268" width="13.28515625" style="19" customWidth="1"/>
    <col min="10269" max="10269" width="12.42578125" style="19" customWidth="1"/>
    <col min="10270" max="10270" width="14.28515625" style="19" customWidth="1"/>
    <col min="10271" max="10271" width="11.42578125" style="19" customWidth="1"/>
    <col min="10272" max="10272" width="14.7109375" style="19" customWidth="1"/>
    <col min="10273" max="10330" width="11.42578125" style="19" customWidth="1"/>
    <col min="10331" max="10498" width="11.42578125" style="19"/>
    <col min="10499" max="10499" width="4.42578125" style="19" customWidth="1"/>
    <col min="10500" max="10500" width="22" style="19" customWidth="1"/>
    <col min="10501" max="10501" width="13.85546875" style="19" customWidth="1"/>
    <col min="10502" max="10502" width="35.5703125" style="19" customWidth="1"/>
    <col min="10503" max="10503" width="15.5703125" style="19" customWidth="1"/>
    <col min="10504" max="10504" width="27.7109375" style="19" customWidth="1"/>
    <col min="10505" max="10505" width="10.140625" style="19" customWidth="1"/>
    <col min="10506" max="10509" width="10" style="19" customWidth="1"/>
    <col min="10510" max="10510" width="36.140625" style="19" customWidth="1"/>
    <col min="10511" max="10511" width="5.42578125" style="19" customWidth="1"/>
    <col min="10512" max="10513" width="24.85546875" style="19" customWidth="1"/>
    <col min="10514" max="10514" width="7.28515625" style="19" customWidth="1"/>
    <col min="10515" max="10515" width="19.42578125" style="19" customWidth="1"/>
    <col min="10516" max="10516" width="10.85546875" style="19" customWidth="1"/>
    <col min="10517" max="10520" width="9.42578125" style="19" customWidth="1"/>
    <col min="10521" max="10521" width="9.85546875" style="19" customWidth="1"/>
    <col min="10522" max="10522" width="10.140625" style="19" customWidth="1"/>
    <col min="10523" max="10523" width="20.28515625" style="19" customWidth="1"/>
    <col min="10524" max="10524" width="13.28515625" style="19" customWidth="1"/>
    <col min="10525" max="10525" width="12.42578125" style="19" customWidth="1"/>
    <col min="10526" max="10526" width="14.28515625" style="19" customWidth="1"/>
    <col min="10527" max="10527" width="11.42578125" style="19" customWidth="1"/>
    <col min="10528" max="10528" width="14.7109375" style="19" customWidth="1"/>
    <col min="10529" max="10586" width="11.42578125" style="19" customWidth="1"/>
    <col min="10587" max="10754" width="11.42578125" style="19"/>
    <col min="10755" max="10755" width="4.42578125" style="19" customWidth="1"/>
    <col min="10756" max="10756" width="22" style="19" customWidth="1"/>
    <col min="10757" max="10757" width="13.85546875" style="19" customWidth="1"/>
    <col min="10758" max="10758" width="35.5703125" style="19" customWidth="1"/>
    <col min="10759" max="10759" width="15.5703125" style="19" customWidth="1"/>
    <col min="10760" max="10760" width="27.7109375" style="19" customWidth="1"/>
    <col min="10761" max="10761" width="10.140625" style="19" customWidth="1"/>
    <col min="10762" max="10765" width="10" style="19" customWidth="1"/>
    <col min="10766" max="10766" width="36.140625" style="19" customWidth="1"/>
    <col min="10767" max="10767" width="5.42578125" style="19" customWidth="1"/>
    <col min="10768" max="10769" width="24.85546875" style="19" customWidth="1"/>
    <col min="10770" max="10770" width="7.28515625" style="19" customWidth="1"/>
    <col min="10771" max="10771" width="19.42578125" style="19" customWidth="1"/>
    <col min="10772" max="10772" width="10.85546875" style="19" customWidth="1"/>
    <col min="10773" max="10776" width="9.42578125" style="19" customWidth="1"/>
    <col min="10777" max="10777" width="9.85546875" style="19" customWidth="1"/>
    <col min="10778" max="10778" width="10.140625" style="19" customWidth="1"/>
    <col min="10779" max="10779" width="20.28515625" style="19" customWidth="1"/>
    <col min="10780" max="10780" width="13.28515625" style="19" customWidth="1"/>
    <col min="10781" max="10781" width="12.42578125" style="19" customWidth="1"/>
    <col min="10782" max="10782" width="14.28515625" style="19" customWidth="1"/>
    <col min="10783" max="10783" width="11.42578125" style="19" customWidth="1"/>
    <col min="10784" max="10784" width="14.7109375" style="19" customWidth="1"/>
    <col min="10785" max="10842" width="11.42578125" style="19" customWidth="1"/>
    <col min="10843" max="11010" width="11.42578125" style="19"/>
    <col min="11011" max="11011" width="4.42578125" style="19" customWidth="1"/>
    <col min="11012" max="11012" width="22" style="19" customWidth="1"/>
    <col min="11013" max="11013" width="13.85546875" style="19" customWidth="1"/>
    <col min="11014" max="11014" width="35.5703125" style="19" customWidth="1"/>
    <col min="11015" max="11015" width="15.5703125" style="19" customWidth="1"/>
    <col min="11016" max="11016" width="27.7109375" style="19" customWidth="1"/>
    <col min="11017" max="11017" width="10.140625" style="19" customWidth="1"/>
    <col min="11018" max="11021" width="10" style="19" customWidth="1"/>
    <col min="11022" max="11022" width="36.140625" style="19" customWidth="1"/>
    <col min="11023" max="11023" width="5.42578125" style="19" customWidth="1"/>
    <col min="11024" max="11025" width="24.85546875" style="19" customWidth="1"/>
    <col min="11026" max="11026" width="7.28515625" style="19" customWidth="1"/>
    <col min="11027" max="11027" width="19.42578125" style="19" customWidth="1"/>
    <col min="11028" max="11028" width="10.85546875" style="19" customWidth="1"/>
    <col min="11029" max="11032" width="9.42578125" style="19" customWidth="1"/>
    <col min="11033" max="11033" width="9.85546875" style="19" customWidth="1"/>
    <col min="11034" max="11034" width="10.140625" style="19" customWidth="1"/>
    <col min="11035" max="11035" width="20.28515625" style="19" customWidth="1"/>
    <col min="11036" max="11036" width="13.28515625" style="19" customWidth="1"/>
    <col min="11037" max="11037" width="12.42578125" style="19" customWidth="1"/>
    <col min="11038" max="11038" width="14.28515625" style="19" customWidth="1"/>
    <col min="11039" max="11039" width="11.42578125" style="19" customWidth="1"/>
    <col min="11040" max="11040" width="14.7109375" style="19" customWidth="1"/>
    <col min="11041" max="11098" width="11.42578125" style="19" customWidth="1"/>
    <col min="11099" max="11266" width="11.42578125" style="19"/>
    <col min="11267" max="11267" width="4.42578125" style="19" customWidth="1"/>
    <col min="11268" max="11268" width="22" style="19" customWidth="1"/>
    <col min="11269" max="11269" width="13.85546875" style="19" customWidth="1"/>
    <col min="11270" max="11270" width="35.5703125" style="19" customWidth="1"/>
    <col min="11271" max="11271" width="15.5703125" style="19" customWidth="1"/>
    <col min="11272" max="11272" width="27.7109375" style="19" customWidth="1"/>
    <col min="11273" max="11273" width="10.140625" style="19" customWidth="1"/>
    <col min="11274" max="11277" width="10" style="19" customWidth="1"/>
    <col min="11278" max="11278" width="36.140625" style="19" customWidth="1"/>
    <col min="11279" max="11279" width="5.42578125" style="19" customWidth="1"/>
    <col min="11280" max="11281" width="24.85546875" style="19" customWidth="1"/>
    <col min="11282" max="11282" width="7.28515625" style="19" customWidth="1"/>
    <col min="11283" max="11283" width="19.42578125" style="19" customWidth="1"/>
    <col min="11284" max="11284" width="10.85546875" style="19" customWidth="1"/>
    <col min="11285" max="11288" width="9.42578125" style="19" customWidth="1"/>
    <col min="11289" max="11289" width="9.85546875" style="19" customWidth="1"/>
    <col min="11290" max="11290" width="10.140625" style="19" customWidth="1"/>
    <col min="11291" max="11291" width="20.28515625" style="19" customWidth="1"/>
    <col min="11292" max="11292" width="13.28515625" style="19" customWidth="1"/>
    <col min="11293" max="11293" width="12.42578125" style="19" customWidth="1"/>
    <col min="11294" max="11294" width="14.28515625" style="19" customWidth="1"/>
    <col min="11295" max="11295" width="11.42578125" style="19" customWidth="1"/>
    <col min="11296" max="11296" width="14.7109375" style="19" customWidth="1"/>
    <col min="11297" max="11354" width="11.42578125" style="19" customWidth="1"/>
    <col min="11355" max="11522" width="11.42578125" style="19"/>
    <col min="11523" max="11523" width="4.42578125" style="19" customWidth="1"/>
    <col min="11524" max="11524" width="22" style="19" customWidth="1"/>
    <col min="11525" max="11525" width="13.85546875" style="19" customWidth="1"/>
    <col min="11526" max="11526" width="35.5703125" style="19" customWidth="1"/>
    <col min="11527" max="11527" width="15.5703125" style="19" customWidth="1"/>
    <col min="11528" max="11528" width="27.7109375" style="19" customWidth="1"/>
    <col min="11529" max="11529" width="10.140625" style="19" customWidth="1"/>
    <col min="11530" max="11533" width="10" style="19" customWidth="1"/>
    <col min="11534" max="11534" width="36.140625" style="19" customWidth="1"/>
    <col min="11535" max="11535" width="5.42578125" style="19" customWidth="1"/>
    <col min="11536" max="11537" width="24.85546875" style="19" customWidth="1"/>
    <col min="11538" max="11538" width="7.28515625" style="19" customWidth="1"/>
    <col min="11539" max="11539" width="19.42578125" style="19" customWidth="1"/>
    <col min="11540" max="11540" width="10.85546875" style="19" customWidth="1"/>
    <col min="11541" max="11544" width="9.42578125" style="19" customWidth="1"/>
    <col min="11545" max="11545" width="9.85546875" style="19" customWidth="1"/>
    <col min="11546" max="11546" width="10.140625" style="19" customWidth="1"/>
    <col min="11547" max="11547" width="20.28515625" style="19" customWidth="1"/>
    <col min="11548" max="11548" width="13.28515625" style="19" customWidth="1"/>
    <col min="11549" max="11549" width="12.42578125" style="19" customWidth="1"/>
    <col min="11550" max="11550" width="14.28515625" style="19" customWidth="1"/>
    <col min="11551" max="11551" width="11.42578125" style="19" customWidth="1"/>
    <col min="11552" max="11552" width="14.7109375" style="19" customWidth="1"/>
    <col min="11553" max="11610" width="11.42578125" style="19" customWidth="1"/>
    <col min="11611" max="11778" width="11.42578125" style="19"/>
    <col min="11779" max="11779" width="4.42578125" style="19" customWidth="1"/>
    <col min="11780" max="11780" width="22" style="19" customWidth="1"/>
    <col min="11781" max="11781" width="13.85546875" style="19" customWidth="1"/>
    <col min="11782" max="11782" width="35.5703125" style="19" customWidth="1"/>
    <col min="11783" max="11783" width="15.5703125" style="19" customWidth="1"/>
    <col min="11784" max="11784" width="27.7109375" style="19" customWidth="1"/>
    <col min="11785" max="11785" width="10.140625" style="19" customWidth="1"/>
    <col min="11786" max="11789" width="10" style="19" customWidth="1"/>
    <col min="11790" max="11790" width="36.140625" style="19" customWidth="1"/>
    <col min="11791" max="11791" width="5.42578125" style="19" customWidth="1"/>
    <col min="11792" max="11793" width="24.85546875" style="19" customWidth="1"/>
    <col min="11794" max="11794" width="7.28515625" style="19" customWidth="1"/>
    <col min="11795" max="11795" width="19.42578125" style="19" customWidth="1"/>
    <col min="11796" max="11796" width="10.85546875" style="19" customWidth="1"/>
    <col min="11797" max="11800" width="9.42578125" style="19" customWidth="1"/>
    <col min="11801" max="11801" width="9.85546875" style="19" customWidth="1"/>
    <col min="11802" max="11802" width="10.140625" style="19" customWidth="1"/>
    <col min="11803" max="11803" width="20.28515625" style="19" customWidth="1"/>
    <col min="11804" max="11804" width="13.28515625" style="19" customWidth="1"/>
    <col min="11805" max="11805" width="12.42578125" style="19" customWidth="1"/>
    <col min="11806" max="11806" width="14.28515625" style="19" customWidth="1"/>
    <col min="11807" max="11807" width="11.42578125" style="19" customWidth="1"/>
    <col min="11808" max="11808" width="14.7109375" style="19" customWidth="1"/>
    <col min="11809" max="11866" width="11.42578125" style="19" customWidth="1"/>
    <col min="11867" max="12034" width="11.42578125" style="19"/>
    <col min="12035" max="12035" width="4.42578125" style="19" customWidth="1"/>
    <col min="12036" max="12036" width="22" style="19" customWidth="1"/>
    <col min="12037" max="12037" width="13.85546875" style="19" customWidth="1"/>
    <col min="12038" max="12038" width="35.5703125" style="19" customWidth="1"/>
    <col min="12039" max="12039" width="15.5703125" style="19" customWidth="1"/>
    <col min="12040" max="12040" width="27.7109375" style="19" customWidth="1"/>
    <col min="12041" max="12041" width="10.140625" style="19" customWidth="1"/>
    <col min="12042" max="12045" width="10" style="19" customWidth="1"/>
    <col min="12046" max="12046" width="36.140625" style="19" customWidth="1"/>
    <col min="12047" max="12047" width="5.42578125" style="19" customWidth="1"/>
    <col min="12048" max="12049" width="24.85546875" style="19" customWidth="1"/>
    <col min="12050" max="12050" width="7.28515625" style="19" customWidth="1"/>
    <col min="12051" max="12051" width="19.42578125" style="19" customWidth="1"/>
    <col min="12052" max="12052" width="10.85546875" style="19" customWidth="1"/>
    <col min="12053" max="12056" width="9.42578125" style="19" customWidth="1"/>
    <col min="12057" max="12057" width="9.85546875" style="19" customWidth="1"/>
    <col min="12058" max="12058" width="10.140625" style="19" customWidth="1"/>
    <col min="12059" max="12059" width="20.28515625" style="19" customWidth="1"/>
    <col min="12060" max="12060" width="13.28515625" style="19" customWidth="1"/>
    <col min="12061" max="12061" width="12.42578125" style="19" customWidth="1"/>
    <col min="12062" max="12062" width="14.28515625" style="19" customWidth="1"/>
    <col min="12063" max="12063" width="11.42578125" style="19" customWidth="1"/>
    <col min="12064" max="12064" width="14.7109375" style="19" customWidth="1"/>
    <col min="12065" max="12122" width="11.42578125" style="19" customWidth="1"/>
    <col min="12123" max="12290" width="11.42578125" style="19"/>
    <col min="12291" max="12291" width="4.42578125" style="19" customWidth="1"/>
    <col min="12292" max="12292" width="22" style="19" customWidth="1"/>
    <col min="12293" max="12293" width="13.85546875" style="19" customWidth="1"/>
    <col min="12294" max="12294" width="35.5703125" style="19" customWidth="1"/>
    <col min="12295" max="12295" width="15.5703125" style="19" customWidth="1"/>
    <col min="12296" max="12296" width="27.7109375" style="19" customWidth="1"/>
    <col min="12297" max="12297" width="10.140625" style="19" customWidth="1"/>
    <col min="12298" max="12301" width="10" style="19" customWidth="1"/>
    <col min="12302" max="12302" width="36.140625" style="19" customWidth="1"/>
    <col min="12303" max="12303" width="5.42578125" style="19" customWidth="1"/>
    <col min="12304" max="12305" width="24.85546875" style="19" customWidth="1"/>
    <col min="12306" max="12306" width="7.28515625" style="19" customWidth="1"/>
    <col min="12307" max="12307" width="19.42578125" style="19" customWidth="1"/>
    <col min="12308" max="12308" width="10.85546875" style="19" customWidth="1"/>
    <col min="12309" max="12312" width="9.42578125" style="19" customWidth="1"/>
    <col min="12313" max="12313" width="9.85546875" style="19" customWidth="1"/>
    <col min="12314" max="12314" width="10.140625" style="19" customWidth="1"/>
    <col min="12315" max="12315" width="20.28515625" style="19" customWidth="1"/>
    <col min="12316" max="12316" width="13.28515625" style="19" customWidth="1"/>
    <col min="12317" max="12317" width="12.42578125" style="19" customWidth="1"/>
    <col min="12318" max="12318" width="14.28515625" style="19" customWidth="1"/>
    <col min="12319" max="12319" width="11.42578125" style="19" customWidth="1"/>
    <col min="12320" max="12320" width="14.7109375" style="19" customWidth="1"/>
    <col min="12321" max="12378" width="11.42578125" style="19" customWidth="1"/>
    <col min="12379" max="12546" width="11.42578125" style="19"/>
    <col min="12547" max="12547" width="4.42578125" style="19" customWidth="1"/>
    <col min="12548" max="12548" width="22" style="19" customWidth="1"/>
    <col min="12549" max="12549" width="13.85546875" style="19" customWidth="1"/>
    <col min="12550" max="12550" width="35.5703125" style="19" customWidth="1"/>
    <col min="12551" max="12551" width="15.5703125" style="19" customWidth="1"/>
    <col min="12552" max="12552" width="27.7109375" style="19" customWidth="1"/>
    <col min="12553" max="12553" width="10.140625" style="19" customWidth="1"/>
    <col min="12554" max="12557" width="10" style="19" customWidth="1"/>
    <col min="12558" max="12558" width="36.140625" style="19" customWidth="1"/>
    <col min="12559" max="12559" width="5.42578125" style="19" customWidth="1"/>
    <col min="12560" max="12561" width="24.85546875" style="19" customWidth="1"/>
    <col min="12562" max="12562" width="7.28515625" style="19" customWidth="1"/>
    <col min="12563" max="12563" width="19.42578125" style="19" customWidth="1"/>
    <col min="12564" max="12564" width="10.85546875" style="19" customWidth="1"/>
    <col min="12565" max="12568" width="9.42578125" style="19" customWidth="1"/>
    <col min="12569" max="12569" width="9.85546875" style="19" customWidth="1"/>
    <col min="12570" max="12570" width="10.140625" style="19" customWidth="1"/>
    <col min="12571" max="12571" width="20.28515625" style="19" customWidth="1"/>
    <col min="12572" max="12572" width="13.28515625" style="19" customWidth="1"/>
    <col min="12573" max="12573" width="12.42578125" style="19" customWidth="1"/>
    <col min="12574" max="12574" width="14.28515625" style="19" customWidth="1"/>
    <col min="12575" max="12575" width="11.42578125" style="19" customWidth="1"/>
    <col min="12576" max="12576" width="14.7109375" style="19" customWidth="1"/>
    <col min="12577" max="12634" width="11.42578125" style="19" customWidth="1"/>
    <col min="12635" max="12802" width="11.42578125" style="19"/>
    <col min="12803" max="12803" width="4.42578125" style="19" customWidth="1"/>
    <col min="12804" max="12804" width="22" style="19" customWidth="1"/>
    <col min="12805" max="12805" width="13.85546875" style="19" customWidth="1"/>
    <col min="12806" max="12806" width="35.5703125" style="19" customWidth="1"/>
    <col min="12807" max="12807" width="15.5703125" style="19" customWidth="1"/>
    <col min="12808" max="12808" width="27.7109375" style="19" customWidth="1"/>
    <col min="12809" max="12809" width="10.140625" style="19" customWidth="1"/>
    <col min="12810" max="12813" width="10" style="19" customWidth="1"/>
    <col min="12814" max="12814" width="36.140625" style="19" customWidth="1"/>
    <col min="12815" max="12815" width="5.42578125" style="19" customWidth="1"/>
    <col min="12816" max="12817" width="24.85546875" style="19" customWidth="1"/>
    <col min="12818" max="12818" width="7.28515625" style="19" customWidth="1"/>
    <col min="12819" max="12819" width="19.42578125" style="19" customWidth="1"/>
    <col min="12820" max="12820" width="10.85546875" style="19" customWidth="1"/>
    <col min="12821" max="12824" width="9.42578125" style="19" customWidth="1"/>
    <col min="12825" max="12825" width="9.85546875" style="19" customWidth="1"/>
    <col min="12826" max="12826" width="10.140625" style="19" customWidth="1"/>
    <col min="12827" max="12827" width="20.28515625" style="19" customWidth="1"/>
    <col min="12828" max="12828" width="13.28515625" style="19" customWidth="1"/>
    <col min="12829" max="12829" width="12.42578125" style="19" customWidth="1"/>
    <col min="12830" max="12830" width="14.28515625" style="19" customWidth="1"/>
    <col min="12831" max="12831" width="11.42578125" style="19" customWidth="1"/>
    <col min="12832" max="12832" width="14.7109375" style="19" customWidth="1"/>
    <col min="12833" max="12890" width="11.42578125" style="19" customWidth="1"/>
    <col min="12891" max="13058" width="11.42578125" style="19"/>
    <col min="13059" max="13059" width="4.42578125" style="19" customWidth="1"/>
    <col min="13060" max="13060" width="22" style="19" customWidth="1"/>
    <col min="13061" max="13061" width="13.85546875" style="19" customWidth="1"/>
    <col min="13062" max="13062" width="35.5703125" style="19" customWidth="1"/>
    <col min="13063" max="13063" width="15.5703125" style="19" customWidth="1"/>
    <col min="13064" max="13064" width="27.7109375" style="19" customWidth="1"/>
    <col min="13065" max="13065" width="10.140625" style="19" customWidth="1"/>
    <col min="13066" max="13069" width="10" style="19" customWidth="1"/>
    <col min="13070" max="13070" width="36.140625" style="19" customWidth="1"/>
    <col min="13071" max="13071" width="5.42578125" style="19" customWidth="1"/>
    <col min="13072" max="13073" width="24.85546875" style="19" customWidth="1"/>
    <col min="13074" max="13074" width="7.28515625" style="19" customWidth="1"/>
    <col min="13075" max="13075" width="19.42578125" style="19" customWidth="1"/>
    <col min="13076" max="13076" width="10.85546875" style="19" customWidth="1"/>
    <col min="13077" max="13080" width="9.42578125" style="19" customWidth="1"/>
    <col min="13081" max="13081" width="9.85546875" style="19" customWidth="1"/>
    <col min="13082" max="13082" width="10.140625" style="19" customWidth="1"/>
    <col min="13083" max="13083" width="20.28515625" style="19" customWidth="1"/>
    <col min="13084" max="13084" width="13.28515625" style="19" customWidth="1"/>
    <col min="13085" max="13085" width="12.42578125" style="19" customWidth="1"/>
    <col min="13086" max="13086" width="14.28515625" style="19" customWidth="1"/>
    <col min="13087" max="13087" width="11.42578125" style="19" customWidth="1"/>
    <col min="13088" max="13088" width="14.7109375" style="19" customWidth="1"/>
    <col min="13089" max="13146" width="11.42578125" style="19" customWidth="1"/>
    <col min="13147" max="13314" width="11.42578125" style="19"/>
    <col min="13315" max="13315" width="4.42578125" style="19" customWidth="1"/>
    <col min="13316" max="13316" width="22" style="19" customWidth="1"/>
    <col min="13317" max="13317" width="13.85546875" style="19" customWidth="1"/>
    <col min="13318" max="13318" width="35.5703125" style="19" customWidth="1"/>
    <col min="13319" max="13319" width="15.5703125" style="19" customWidth="1"/>
    <col min="13320" max="13320" width="27.7109375" style="19" customWidth="1"/>
    <col min="13321" max="13321" width="10.140625" style="19" customWidth="1"/>
    <col min="13322" max="13325" width="10" style="19" customWidth="1"/>
    <col min="13326" max="13326" width="36.140625" style="19" customWidth="1"/>
    <col min="13327" max="13327" width="5.42578125" style="19" customWidth="1"/>
    <col min="13328" max="13329" width="24.85546875" style="19" customWidth="1"/>
    <col min="13330" max="13330" width="7.28515625" style="19" customWidth="1"/>
    <col min="13331" max="13331" width="19.42578125" style="19" customWidth="1"/>
    <col min="13332" max="13332" width="10.85546875" style="19" customWidth="1"/>
    <col min="13333" max="13336" width="9.42578125" style="19" customWidth="1"/>
    <col min="13337" max="13337" width="9.85546875" style="19" customWidth="1"/>
    <col min="13338" max="13338" width="10.140625" style="19" customWidth="1"/>
    <col min="13339" max="13339" width="20.28515625" style="19" customWidth="1"/>
    <col min="13340" max="13340" width="13.28515625" style="19" customWidth="1"/>
    <col min="13341" max="13341" width="12.42578125" style="19" customWidth="1"/>
    <col min="13342" max="13342" width="14.28515625" style="19" customWidth="1"/>
    <col min="13343" max="13343" width="11.42578125" style="19" customWidth="1"/>
    <col min="13344" max="13344" width="14.7109375" style="19" customWidth="1"/>
    <col min="13345" max="13402" width="11.42578125" style="19" customWidth="1"/>
    <col min="13403" max="13570" width="11.42578125" style="19"/>
    <col min="13571" max="13571" width="4.42578125" style="19" customWidth="1"/>
    <col min="13572" max="13572" width="22" style="19" customWidth="1"/>
    <col min="13573" max="13573" width="13.85546875" style="19" customWidth="1"/>
    <col min="13574" max="13574" width="35.5703125" style="19" customWidth="1"/>
    <col min="13575" max="13575" width="15.5703125" style="19" customWidth="1"/>
    <col min="13576" max="13576" width="27.7109375" style="19" customWidth="1"/>
    <col min="13577" max="13577" width="10.140625" style="19" customWidth="1"/>
    <col min="13578" max="13581" width="10" style="19" customWidth="1"/>
    <col min="13582" max="13582" width="36.140625" style="19" customWidth="1"/>
    <col min="13583" max="13583" width="5.42578125" style="19" customWidth="1"/>
    <col min="13584" max="13585" width="24.85546875" style="19" customWidth="1"/>
    <col min="13586" max="13586" width="7.28515625" style="19" customWidth="1"/>
    <col min="13587" max="13587" width="19.42578125" style="19" customWidth="1"/>
    <col min="13588" max="13588" width="10.85546875" style="19" customWidth="1"/>
    <col min="13589" max="13592" width="9.42578125" style="19" customWidth="1"/>
    <col min="13593" max="13593" width="9.85546875" style="19" customWidth="1"/>
    <col min="13594" max="13594" width="10.140625" style="19" customWidth="1"/>
    <col min="13595" max="13595" width="20.28515625" style="19" customWidth="1"/>
    <col min="13596" max="13596" width="13.28515625" style="19" customWidth="1"/>
    <col min="13597" max="13597" width="12.42578125" style="19" customWidth="1"/>
    <col min="13598" max="13598" width="14.28515625" style="19" customWidth="1"/>
    <col min="13599" max="13599" width="11.42578125" style="19" customWidth="1"/>
    <col min="13600" max="13600" width="14.7109375" style="19" customWidth="1"/>
    <col min="13601" max="13658" width="11.42578125" style="19" customWidth="1"/>
    <col min="13659" max="13826" width="11.42578125" style="19"/>
    <col min="13827" max="13827" width="4.42578125" style="19" customWidth="1"/>
    <col min="13828" max="13828" width="22" style="19" customWidth="1"/>
    <col min="13829" max="13829" width="13.85546875" style="19" customWidth="1"/>
    <col min="13830" max="13830" width="35.5703125" style="19" customWidth="1"/>
    <col min="13831" max="13831" width="15.5703125" style="19" customWidth="1"/>
    <col min="13832" max="13832" width="27.7109375" style="19" customWidth="1"/>
    <col min="13833" max="13833" width="10.140625" style="19" customWidth="1"/>
    <col min="13834" max="13837" width="10" style="19" customWidth="1"/>
    <col min="13838" max="13838" width="36.140625" style="19" customWidth="1"/>
    <col min="13839" max="13839" width="5.42578125" style="19" customWidth="1"/>
    <col min="13840" max="13841" width="24.85546875" style="19" customWidth="1"/>
    <col min="13842" max="13842" width="7.28515625" style="19" customWidth="1"/>
    <col min="13843" max="13843" width="19.42578125" style="19" customWidth="1"/>
    <col min="13844" max="13844" width="10.85546875" style="19" customWidth="1"/>
    <col min="13845" max="13848" width="9.42578125" style="19" customWidth="1"/>
    <col min="13849" max="13849" width="9.85546875" style="19" customWidth="1"/>
    <col min="13850" max="13850" width="10.140625" style="19" customWidth="1"/>
    <col min="13851" max="13851" width="20.28515625" style="19" customWidth="1"/>
    <col min="13852" max="13852" width="13.28515625" style="19" customWidth="1"/>
    <col min="13853" max="13853" width="12.42578125" style="19" customWidth="1"/>
    <col min="13854" max="13854" width="14.28515625" style="19" customWidth="1"/>
    <col min="13855" max="13855" width="11.42578125" style="19" customWidth="1"/>
    <col min="13856" max="13856" width="14.7109375" style="19" customWidth="1"/>
    <col min="13857" max="13914" width="11.42578125" style="19" customWidth="1"/>
    <col min="13915" max="14082" width="11.42578125" style="19"/>
    <col min="14083" max="14083" width="4.42578125" style="19" customWidth="1"/>
    <col min="14084" max="14084" width="22" style="19" customWidth="1"/>
    <col min="14085" max="14085" width="13.85546875" style="19" customWidth="1"/>
    <col min="14086" max="14086" width="35.5703125" style="19" customWidth="1"/>
    <col min="14087" max="14087" width="15.5703125" style="19" customWidth="1"/>
    <col min="14088" max="14088" width="27.7109375" style="19" customWidth="1"/>
    <col min="14089" max="14089" width="10.140625" style="19" customWidth="1"/>
    <col min="14090" max="14093" width="10" style="19" customWidth="1"/>
    <col min="14094" max="14094" width="36.140625" style="19" customWidth="1"/>
    <col min="14095" max="14095" width="5.42578125" style="19" customWidth="1"/>
    <col min="14096" max="14097" width="24.85546875" style="19" customWidth="1"/>
    <col min="14098" max="14098" width="7.28515625" style="19" customWidth="1"/>
    <col min="14099" max="14099" width="19.42578125" style="19" customWidth="1"/>
    <col min="14100" max="14100" width="10.85546875" style="19" customWidth="1"/>
    <col min="14101" max="14104" width="9.42578125" style="19" customWidth="1"/>
    <col min="14105" max="14105" width="9.85546875" style="19" customWidth="1"/>
    <col min="14106" max="14106" width="10.140625" style="19" customWidth="1"/>
    <col min="14107" max="14107" width="20.28515625" style="19" customWidth="1"/>
    <col min="14108" max="14108" width="13.28515625" style="19" customWidth="1"/>
    <col min="14109" max="14109" width="12.42578125" style="19" customWidth="1"/>
    <col min="14110" max="14110" width="14.28515625" style="19" customWidth="1"/>
    <col min="14111" max="14111" width="11.42578125" style="19" customWidth="1"/>
    <col min="14112" max="14112" width="14.7109375" style="19" customWidth="1"/>
    <col min="14113" max="14170" width="11.42578125" style="19" customWidth="1"/>
    <col min="14171" max="14338" width="11.42578125" style="19"/>
    <col min="14339" max="14339" width="4.42578125" style="19" customWidth="1"/>
    <col min="14340" max="14340" width="22" style="19" customWidth="1"/>
    <col min="14341" max="14341" width="13.85546875" style="19" customWidth="1"/>
    <col min="14342" max="14342" width="35.5703125" style="19" customWidth="1"/>
    <col min="14343" max="14343" width="15.5703125" style="19" customWidth="1"/>
    <col min="14344" max="14344" width="27.7109375" style="19" customWidth="1"/>
    <col min="14345" max="14345" width="10.140625" style="19" customWidth="1"/>
    <col min="14346" max="14349" width="10" style="19" customWidth="1"/>
    <col min="14350" max="14350" width="36.140625" style="19" customWidth="1"/>
    <col min="14351" max="14351" width="5.42578125" style="19" customWidth="1"/>
    <col min="14352" max="14353" width="24.85546875" style="19" customWidth="1"/>
    <col min="14354" max="14354" width="7.28515625" style="19" customWidth="1"/>
    <col min="14355" max="14355" width="19.42578125" style="19" customWidth="1"/>
    <col min="14356" max="14356" width="10.85546875" style="19" customWidth="1"/>
    <col min="14357" max="14360" width="9.42578125" style="19" customWidth="1"/>
    <col min="14361" max="14361" width="9.85546875" style="19" customWidth="1"/>
    <col min="14362" max="14362" width="10.140625" style="19" customWidth="1"/>
    <col min="14363" max="14363" width="20.28515625" style="19" customWidth="1"/>
    <col min="14364" max="14364" width="13.28515625" style="19" customWidth="1"/>
    <col min="14365" max="14365" width="12.42578125" style="19" customWidth="1"/>
    <col min="14366" max="14366" width="14.28515625" style="19" customWidth="1"/>
    <col min="14367" max="14367" width="11.42578125" style="19" customWidth="1"/>
    <col min="14368" max="14368" width="14.7109375" style="19" customWidth="1"/>
    <col min="14369" max="14426" width="11.42578125" style="19" customWidth="1"/>
    <col min="14427" max="14594" width="11.42578125" style="19"/>
    <col min="14595" max="14595" width="4.42578125" style="19" customWidth="1"/>
    <col min="14596" max="14596" width="22" style="19" customWidth="1"/>
    <col min="14597" max="14597" width="13.85546875" style="19" customWidth="1"/>
    <col min="14598" max="14598" width="35.5703125" style="19" customWidth="1"/>
    <col min="14599" max="14599" width="15.5703125" style="19" customWidth="1"/>
    <col min="14600" max="14600" width="27.7109375" style="19" customWidth="1"/>
    <col min="14601" max="14601" width="10.140625" style="19" customWidth="1"/>
    <col min="14602" max="14605" width="10" style="19" customWidth="1"/>
    <col min="14606" max="14606" width="36.140625" style="19" customWidth="1"/>
    <col min="14607" max="14607" width="5.42578125" style="19" customWidth="1"/>
    <col min="14608" max="14609" width="24.85546875" style="19" customWidth="1"/>
    <col min="14610" max="14610" width="7.28515625" style="19" customWidth="1"/>
    <col min="14611" max="14611" width="19.42578125" style="19" customWidth="1"/>
    <col min="14612" max="14612" width="10.85546875" style="19" customWidth="1"/>
    <col min="14613" max="14616" width="9.42578125" style="19" customWidth="1"/>
    <col min="14617" max="14617" width="9.85546875" style="19" customWidth="1"/>
    <col min="14618" max="14618" width="10.140625" style="19" customWidth="1"/>
    <col min="14619" max="14619" width="20.28515625" style="19" customWidth="1"/>
    <col min="14620" max="14620" width="13.28515625" style="19" customWidth="1"/>
    <col min="14621" max="14621" width="12.42578125" style="19" customWidth="1"/>
    <col min="14622" max="14622" width="14.28515625" style="19" customWidth="1"/>
    <col min="14623" max="14623" width="11.42578125" style="19" customWidth="1"/>
    <col min="14624" max="14624" width="14.7109375" style="19" customWidth="1"/>
    <col min="14625" max="14682" width="11.42578125" style="19" customWidth="1"/>
    <col min="14683" max="14850" width="11.42578125" style="19"/>
    <col min="14851" max="14851" width="4.42578125" style="19" customWidth="1"/>
    <col min="14852" max="14852" width="22" style="19" customWidth="1"/>
    <col min="14853" max="14853" width="13.85546875" style="19" customWidth="1"/>
    <col min="14854" max="14854" width="35.5703125" style="19" customWidth="1"/>
    <col min="14855" max="14855" width="15.5703125" style="19" customWidth="1"/>
    <col min="14856" max="14856" width="27.7109375" style="19" customWidth="1"/>
    <col min="14857" max="14857" width="10.140625" style="19" customWidth="1"/>
    <col min="14858" max="14861" width="10" style="19" customWidth="1"/>
    <col min="14862" max="14862" width="36.140625" style="19" customWidth="1"/>
    <col min="14863" max="14863" width="5.42578125" style="19" customWidth="1"/>
    <col min="14864" max="14865" width="24.85546875" style="19" customWidth="1"/>
    <col min="14866" max="14866" width="7.28515625" style="19" customWidth="1"/>
    <col min="14867" max="14867" width="19.42578125" style="19" customWidth="1"/>
    <col min="14868" max="14868" width="10.85546875" style="19" customWidth="1"/>
    <col min="14869" max="14872" width="9.42578125" style="19" customWidth="1"/>
    <col min="14873" max="14873" width="9.85546875" style="19" customWidth="1"/>
    <col min="14874" max="14874" width="10.140625" style="19" customWidth="1"/>
    <col min="14875" max="14875" width="20.28515625" style="19" customWidth="1"/>
    <col min="14876" max="14876" width="13.28515625" style="19" customWidth="1"/>
    <col min="14877" max="14877" width="12.42578125" style="19" customWidth="1"/>
    <col min="14878" max="14878" width="14.28515625" style="19" customWidth="1"/>
    <col min="14879" max="14879" width="11.42578125" style="19" customWidth="1"/>
    <col min="14880" max="14880" width="14.7109375" style="19" customWidth="1"/>
    <col min="14881" max="14938" width="11.42578125" style="19" customWidth="1"/>
    <col min="14939" max="15106" width="11.42578125" style="19"/>
    <col min="15107" max="15107" width="4.42578125" style="19" customWidth="1"/>
    <col min="15108" max="15108" width="22" style="19" customWidth="1"/>
    <col min="15109" max="15109" width="13.85546875" style="19" customWidth="1"/>
    <col min="15110" max="15110" width="35.5703125" style="19" customWidth="1"/>
    <col min="15111" max="15111" width="15.5703125" style="19" customWidth="1"/>
    <col min="15112" max="15112" width="27.7109375" style="19" customWidth="1"/>
    <col min="15113" max="15113" width="10.140625" style="19" customWidth="1"/>
    <col min="15114" max="15117" width="10" style="19" customWidth="1"/>
    <col min="15118" max="15118" width="36.140625" style="19" customWidth="1"/>
    <col min="15119" max="15119" width="5.42578125" style="19" customWidth="1"/>
    <col min="15120" max="15121" width="24.85546875" style="19" customWidth="1"/>
    <col min="15122" max="15122" width="7.28515625" style="19" customWidth="1"/>
    <col min="15123" max="15123" width="19.42578125" style="19" customWidth="1"/>
    <col min="15124" max="15124" width="10.85546875" style="19" customWidth="1"/>
    <col min="15125" max="15128" width="9.42578125" style="19" customWidth="1"/>
    <col min="15129" max="15129" width="9.85546875" style="19" customWidth="1"/>
    <col min="15130" max="15130" width="10.140625" style="19" customWidth="1"/>
    <col min="15131" max="15131" width="20.28515625" style="19" customWidth="1"/>
    <col min="15132" max="15132" width="13.28515625" style="19" customWidth="1"/>
    <col min="15133" max="15133" width="12.42578125" style="19" customWidth="1"/>
    <col min="15134" max="15134" width="14.28515625" style="19" customWidth="1"/>
    <col min="15135" max="15135" width="11.42578125" style="19" customWidth="1"/>
    <col min="15136" max="15136" width="14.7109375" style="19" customWidth="1"/>
    <col min="15137" max="15194" width="11.42578125" style="19" customWidth="1"/>
    <col min="15195" max="15362" width="11.42578125" style="19"/>
    <col min="15363" max="15363" width="4.42578125" style="19" customWidth="1"/>
    <col min="15364" max="15364" width="22" style="19" customWidth="1"/>
    <col min="15365" max="15365" width="13.85546875" style="19" customWidth="1"/>
    <col min="15366" max="15366" width="35.5703125" style="19" customWidth="1"/>
    <col min="15367" max="15367" width="15.5703125" style="19" customWidth="1"/>
    <col min="15368" max="15368" width="27.7109375" style="19" customWidth="1"/>
    <col min="15369" max="15369" width="10.140625" style="19" customWidth="1"/>
    <col min="15370" max="15373" width="10" style="19" customWidth="1"/>
    <col min="15374" max="15374" width="36.140625" style="19" customWidth="1"/>
    <col min="15375" max="15375" width="5.42578125" style="19" customWidth="1"/>
    <col min="15376" max="15377" width="24.85546875" style="19" customWidth="1"/>
    <col min="15378" max="15378" width="7.28515625" style="19" customWidth="1"/>
    <col min="15379" max="15379" width="19.42578125" style="19" customWidth="1"/>
    <col min="15380" max="15380" width="10.85546875" style="19" customWidth="1"/>
    <col min="15381" max="15384" width="9.42578125" style="19" customWidth="1"/>
    <col min="15385" max="15385" width="9.85546875" style="19" customWidth="1"/>
    <col min="15386" max="15386" width="10.140625" style="19" customWidth="1"/>
    <col min="15387" max="15387" width="20.28515625" style="19" customWidth="1"/>
    <col min="15388" max="15388" width="13.28515625" style="19" customWidth="1"/>
    <col min="15389" max="15389" width="12.42578125" style="19" customWidth="1"/>
    <col min="15390" max="15390" width="14.28515625" style="19" customWidth="1"/>
    <col min="15391" max="15391" width="11.42578125" style="19" customWidth="1"/>
    <col min="15392" max="15392" width="14.7109375" style="19" customWidth="1"/>
    <col min="15393" max="15450" width="11.42578125" style="19" customWidth="1"/>
    <col min="15451" max="15618" width="11.42578125" style="19"/>
    <col min="15619" max="15619" width="4.42578125" style="19" customWidth="1"/>
    <col min="15620" max="15620" width="22" style="19" customWidth="1"/>
    <col min="15621" max="15621" width="13.85546875" style="19" customWidth="1"/>
    <col min="15622" max="15622" width="35.5703125" style="19" customWidth="1"/>
    <col min="15623" max="15623" width="15.5703125" style="19" customWidth="1"/>
    <col min="15624" max="15624" width="27.7109375" style="19" customWidth="1"/>
    <col min="15625" max="15625" width="10.140625" style="19" customWidth="1"/>
    <col min="15626" max="15629" width="10" style="19" customWidth="1"/>
    <col min="15630" max="15630" width="36.140625" style="19" customWidth="1"/>
    <col min="15631" max="15631" width="5.42578125" style="19" customWidth="1"/>
    <col min="15632" max="15633" width="24.85546875" style="19" customWidth="1"/>
    <col min="15634" max="15634" width="7.28515625" style="19" customWidth="1"/>
    <col min="15635" max="15635" width="19.42578125" style="19" customWidth="1"/>
    <col min="15636" max="15636" width="10.85546875" style="19" customWidth="1"/>
    <col min="15637" max="15640" width="9.42578125" style="19" customWidth="1"/>
    <col min="15641" max="15641" width="9.85546875" style="19" customWidth="1"/>
    <col min="15642" max="15642" width="10.140625" style="19" customWidth="1"/>
    <col min="15643" max="15643" width="20.28515625" style="19" customWidth="1"/>
    <col min="15644" max="15644" width="13.28515625" style="19" customWidth="1"/>
    <col min="15645" max="15645" width="12.42578125" style="19" customWidth="1"/>
    <col min="15646" max="15646" width="14.28515625" style="19" customWidth="1"/>
    <col min="15647" max="15647" width="11.42578125" style="19" customWidth="1"/>
    <col min="15648" max="15648" width="14.7109375" style="19" customWidth="1"/>
    <col min="15649" max="15706" width="11.42578125" style="19" customWidth="1"/>
    <col min="15707" max="15874" width="11.42578125" style="19"/>
    <col min="15875" max="15875" width="4.42578125" style="19" customWidth="1"/>
    <col min="15876" max="15876" width="22" style="19" customWidth="1"/>
    <col min="15877" max="15877" width="13.85546875" style="19" customWidth="1"/>
    <col min="15878" max="15878" width="35.5703125" style="19" customWidth="1"/>
    <col min="15879" max="15879" width="15.5703125" style="19" customWidth="1"/>
    <col min="15880" max="15880" width="27.7109375" style="19" customWidth="1"/>
    <col min="15881" max="15881" width="10.140625" style="19" customWidth="1"/>
    <col min="15882" max="15885" width="10" style="19" customWidth="1"/>
    <col min="15886" max="15886" width="36.140625" style="19" customWidth="1"/>
    <col min="15887" max="15887" width="5.42578125" style="19" customWidth="1"/>
    <col min="15888" max="15889" width="24.85546875" style="19" customWidth="1"/>
    <col min="15890" max="15890" width="7.28515625" style="19" customWidth="1"/>
    <col min="15891" max="15891" width="19.42578125" style="19" customWidth="1"/>
    <col min="15892" max="15892" width="10.85546875" style="19" customWidth="1"/>
    <col min="15893" max="15896" width="9.42578125" style="19" customWidth="1"/>
    <col min="15897" max="15897" width="9.85546875" style="19" customWidth="1"/>
    <col min="15898" max="15898" width="10.140625" style="19" customWidth="1"/>
    <col min="15899" max="15899" width="20.28515625" style="19" customWidth="1"/>
    <col min="15900" max="15900" width="13.28515625" style="19" customWidth="1"/>
    <col min="15901" max="15901" width="12.42578125" style="19" customWidth="1"/>
    <col min="15902" max="15902" width="14.28515625" style="19" customWidth="1"/>
    <col min="15903" max="15903" width="11.42578125" style="19" customWidth="1"/>
    <col min="15904" max="15904" width="14.7109375" style="19" customWidth="1"/>
    <col min="15905" max="15962" width="11.42578125" style="19" customWidth="1"/>
    <col min="15963" max="16130" width="11.42578125" style="19"/>
    <col min="16131" max="16131" width="4.42578125" style="19" customWidth="1"/>
    <col min="16132" max="16132" width="22" style="19" customWidth="1"/>
    <col min="16133" max="16133" width="13.85546875" style="19" customWidth="1"/>
    <col min="16134" max="16134" width="35.5703125" style="19" customWidth="1"/>
    <col min="16135" max="16135" width="15.5703125" style="19" customWidth="1"/>
    <col min="16136" max="16136" width="27.7109375" style="19" customWidth="1"/>
    <col min="16137" max="16137" width="10.140625" style="19" customWidth="1"/>
    <col min="16138" max="16141" width="10" style="19" customWidth="1"/>
    <col min="16142" max="16142" width="36.140625" style="19" customWidth="1"/>
    <col min="16143" max="16143" width="5.42578125" style="19" customWidth="1"/>
    <col min="16144" max="16145" width="24.85546875" style="19" customWidth="1"/>
    <col min="16146" max="16146" width="7.28515625" style="19" customWidth="1"/>
    <col min="16147" max="16147" width="19.42578125" style="19" customWidth="1"/>
    <col min="16148" max="16148" width="10.85546875" style="19" customWidth="1"/>
    <col min="16149" max="16152" width="9.42578125" style="19" customWidth="1"/>
    <col min="16153" max="16153" width="9.85546875" style="19" customWidth="1"/>
    <col min="16154" max="16154" width="10.140625" style="19" customWidth="1"/>
    <col min="16155" max="16155" width="20.28515625" style="19" customWidth="1"/>
    <col min="16156" max="16156" width="13.28515625" style="19" customWidth="1"/>
    <col min="16157" max="16157" width="12.42578125" style="19" customWidth="1"/>
    <col min="16158" max="16158" width="14.28515625" style="19" customWidth="1"/>
    <col min="16159" max="16159" width="11.42578125" style="19" customWidth="1"/>
    <col min="16160" max="16160" width="14.7109375" style="19" customWidth="1"/>
    <col min="16161" max="16218" width="11.42578125" style="19" customWidth="1"/>
    <col min="16219" max="16384" width="11.42578125" style="19"/>
  </cols>
  <sheetData>
    <row r="1" spans="1:31">
      <c r="A1" s="28" t="s">
        <v>64</v>
      </c>
      <c r="B1" s="28"/>
      <c r="C1" s="28"/>
      <c r="D1" s="28"/>
      <c r="E1" s="28"/>
      <c r="F1" s="28"/>
      <c r="G1" s="28"/>
      <c r="H1" s="29"/>
      <c r="I1" s="30"/>
      <c r="J1" s="30"/>
      <c r="K1" s="30"/>
      <c r="L1" s="28"/>
      <c r="M1" s="28"/>
      <c r="N1" s="28"/>
      <c r="O1" s="28"/>
      <c r="P1" s="28"/>
      <c r="Q1" s="28"/>
      <c r="R1" s="31"/>
      <c r="S1" s="29"/>
      <c r="T1" s="30"/>
      <c r="U1" s="30"/>
      <c r="V1" s="30"/>
      <c r="W1" s="28"/>
      <c r="X1" s="32"/>
      <c r="Y1" s="28"/>
      <c r="Z1" s="33"/>
      <c r="AA1" s="33"/>
      <c r="AB1" s="33"/>
      <c r="AC1" s="28"/>
      <c r="AD1" s="34"/>
      <c r="AE1" s="25">
        <f ca="1">+TODAY()</f>
        <v>42317</v>
      </c>
    </row>
    <row r="2" spans="1:31">
      <c r="A2" s="28" t="s">
        <v>65</v>
      </c>
      <c r="B2" s="28"/>
      <c r="C2" s="28"/>
      <c r="D2" s="28"/>
      <c r="E2" s="28"/>
      <c r="F2" s="28"/>
      <c r="G2" s="28"/>
      <c r="H2" s="29"/>
      <c r="I2" s="30"/>
      <c r="J2" s="30"/>
      <c r="K2" s="30"/>
      <c r="L2" s="28"/>
      <c r="M2" s="28"/>
      <c r="N2" s="28"/>
      <c r="O2" s="28"/>
      <c r="P2" s="28"/>
      <c r="Q2" s="28"/>
      <c r="R2" s="31"/>
      <c r="S2" s="29"/>
      <c r="T2" s="30"/>
      <c r="U2" s="30"/>
      <c r="V2" s="30"/>
      <c r="W2" s="28"/>
      <c r="X2" s="32"/>
      <c r="Y2" s="28"/>
      <c r="Z2" s="33"/>
      <c r="AA2" s="33"/>
      <c r="AB2" s="33"/>
      <c r="AC2" s="28"/>
      <c r="AD2" s="34"/>
    </row>
    <row r="3" spans="1:31">
      <c r="A3" s="28"/>
      <c r="B3" s="28"/>
      <c r="C3" s="28"/>
      <c r="D3" s="28"/>
      <c r="E3" s="28"/>
      <c r="F3" s="28"/>
      <c r="G3" s="28"/>
      <c r="H3" s="29"/>
      <c r="I3" s="30"/>
      <c r="J3" s="30"/>
      <c r="K3" s="30"/>
      <c r="L3" s="28"/>
      <c r="M3" s="28"/>
      <c r="N3" s="28"/>
      <c r="O3" s="28"/>
      <c r="P3" s="28"/>
      <c r="Q3" s="28"/>
      <c r="R3" s="31"/>
      <c r="S3" s="29"/>
      <c r="T3" s="30"/>
      <c r="U3" s="30"/>
      <c r="V3" s="30"/>
      <c r="W3" s="28"/>
      <c r="X3" s="32"/>
      <c r="Y3" s="28"/>
      <c r="Z3" s="33"/>
      <c r="AA3" s="33"/>
      <c r="AB3" s="33"/>
      <c r="AC3" s="28"/>
      <c r="AD3" s="34"/>
    </row>
    <row r="4" spans="1:31" ht="26.25" customHeight="1">
      <c r="A4" s="374" t="s">
        <v>66</v>
      </c>
      <c r="B4" s="374"/>
      <c r="C4" s="374"/>
      <c r="D4" s="374"/>
      <c r="E4" s="374"/>
      <c r="F4" s="374"/>
      <c r="G4" s="374"/>
      <c r="H4" s="374"/>
      <c r="I4" s="374"/>
      <c r="J4" s="374"/>
      <c r="K4" s="374"/>
      <c r="L4" s="374"/>
      <c r="M4" s="374"/>
      <c r="N4" s="374"/>
      <c r="O4" s="374"/>
      <c r="P4" s="374"/>
      <c r="Q4" s="374"/>
      <c r="R4" s="374"/>
      <c r="S4" s="374"/>
      <c r="T4" s="374"/>
      <c r="U4" s="374"/>
      <c r="V4" s="374"/>
      <c r="W4" s="374"/>
      <c r="X4" s="374"/>
      <c r="Y4" s="374"/>
      <c r="Z4" s="374"/>
      <c r="AA4" s="374"/>
      <c r="AB4" s="374"/>
      <c r="AC4" s="374"/>
      <c r="AD4" s="374"/>
    </row>
    <row r="5" spans="1:31">
      <c r="A5" s="374"/>
      <c r="B5" s="374"/>
      <c r="C5" s="374"/>
      <c r="D5" s="374"/>
      <c r="E5" s="374"/>
      <c r="F5" s="374"/>
      <c r="G5" s="374"/>
      <c r="H5" s="374"/>
      <c r="I5" s="374"/>
      <c r="J5" s="374"/>
      <c r="K5" s="374"/>
      <c r="L5" s="374"/>
      <c r="M5" s="374"/>
      <c r="N5" s="374"/>
      <c r="O5" s="374"/>
      <c r="P5" s="374"/>
      <c r="Q5" s="374"/>
      <c r="R5" s="374"/>
      <c r="S5" s="374"/>
      <c r="T5" s="374"/>
      <c r="U5" s="374"/>
      <c r="V5" s="374"/>
      <c r="W5" s="374"/>
      <c r="X5" s="374"/>
      <c r="Y5" s="374"/>
      <c r="Z5" s="374"/>
      <c r="AA5" s="374"/>
      <c r="AB5" s="374"/>
      <c r="AC5" s="374"/>
      <c r="AD5" s="374"/>
    </row>
    <row r="6" spans="1:31">
      <c r="A6" s="35"/>
      <c r="B6" s="35"/>
      <c r="C6" s="35"/>
      <c r="D6" s="35"/>
      <c r="E6" s="35"/>
      <c r="F6" s="35"/>
      <c r="G6" s="35"/>
      <c r="H6" s="36"/>
      <c r="I6" s="37"/>
      <c r="J6" s="37"/>
      <c r="K6" s="37"/>
      <c r="L6" s="35"/>
      <c r="M6" s="35"/>
      <c r="N6" s="35"/>
      <c r="O6" s="35"/>
      <c r="P6" s="35"/>
      <c r="Q6" s="35"/>
      <c r="R6" s="38"/>
      <c r="S6" s="39"/>
      <c r="T6" s="40"/>
      <c r="U6" s="40"/>
      <c r="V6" s="40"/>
      <c r="W6" s="35"/>
      <c r="X6" s="36" t="s">
        <v>67</v>
      </c>
      <c r="Y6" s="41">
        <f ca="1">TODAY( )</f>
        <v>42317</v>
      </c>
      <c r="Z6" s="42" t="s">
        <v>68</v>
      </c>
      <c r="AA6" s="42"/>
      <c r="AB6" s="42"/>
      <c r="AC6" s="43"/>
      <c r="AD6" s="44"/>
    </row>
    <row r="7" spans="1:31" ht="32.25" customHeight="1">
      <c r="A7" s="366" t="s">
        <v>34</v>
      </c>
      <c r="B7" s="360" t="s">
        <v>47</v>
      </c>
      <c r="C7" s="361"/>
      <c r="D7" s="45"/>
      <c r="E7" s="45"/>
      <c r="F7" s="375" t="s">
        <v>69</v>
      </c>
      <c r="G7" s="366" t="s">
        <v>70</v>
      </c>
      <c r="H7" s="364" t="s">
        <v>71</v>
      </c>
      <c r="I7" s="46"/>
      <c r="J7" s="46"/>
      <c r="K7" s="46"/>
      <c r="L7" s="366" t="s">
        <v>43</v>
      </c>
      <c r="M7" s="377" t="s">
        <v>72</v>
      </c>
      <c r="N7" s="378"/>
      <c r="O7" s="378"/>
      <c r="P7" s="378"/>
      <c r="Q7" s="378"/>
      <c r="R7" s="379" t="s">
        <v>49</v>
      </c>
      <c r="S7" s="364" t="s">
        <v>73</v>
      </c>
      <c r="T7" s="46"/>
      <c r="U7" s="46"/>
      <c r="V7" s="46"/>
      <c r="W7" s="366" t="s">
        <v>51</v>
      </c>
      <c r="X7" s="364" t="s">
        <v>74</v>
      </c>
      <c r="Y7" s="368" t="s">
        <v>75</v>
      </c>
      <c r="Z7" s="370" t="s">
        <v>76</v>
      </c>
      <c r="AA7" s="217"/>
      <c r="AB7" s="217"/>
      <c r="AC7" s="372" t="s">
        <v>77</v>
      </c>
      <c r="AD7" s="358" t="s">
        <v>78</v>
      </c>
    </row>
    <row r="8" spans="1:31" ht="21" customHeight="1">
      <c r="A8" s="367"/>
      <c r="B8" s="47"/>
      <c r="C8" s="48"/>
      <c r="D8" s="48"/>
      <c r="E8" s="48"/>
      <c r="F8" s="376"/>
      <c r="G8" s="367"/>
      <c r="H8" s="365"/>
      <c r="I8" s="49"/>
      <c r="J8" s="49"/>
      <c r="K8" s="49"/>
      <c r="L8" s="367"/>
      <c r="M8" s="360" t="s">
        <v>79</v>
      </c>
      <c r="N8" s="361"/>
      <c r="O8" s="50"/>
      <c r="P8" s="362" t="s">
        <v>80</v>
      </c>
      <c r="Q8" s="363"/>
      <c r="R8" s="380"/>
      <c r="S8" s="365"/>
      <c r="T8" s="49"/>
      <c r="U8" s="49"/>
      <c r="V8" s="49"/>
      <c r="W8" s="367"/>
      <c r="X8" s="365"/>
      <c r="Y8" s="369"/>
      <c r="Z8" s="371"/>
      <c r="AA8" s="218"/>
      <c r="AB8" s="218"/>
      <c r="AC8" s="373"/>
      <c r="AD8" s="359"/>
    </row>
    <row r="9" spans="1:31" ht="35.1" customHeight="1">
      <c r="A9" s="51">
        <v>1</v>
      </c>
      <c r="B9" s="52" t="s">
        <v>81</v>
      </c>
      <c r="C9" s="53" t="s">
        <v>82</v>
      </c>
      <c r="D9" s="53" t="s">
        <v>83</v>
      </c>
      <c r="E9" s="54">
        <v>3737497</v>
      </c>
      <c r="F9" s="51" t="s">
        <v>84</v>
      </c>
      <c r="G9" s="51" t="s">
        <v>85</v>
      </c>
      <c r="H9" s="55">
        <v>22647</v>
      </c>
      <c r="I9" s="56">
        <v>1</v>
      </c>
      <c r="J9" s="56">
        <v>1</v>
      </c>
      <c r="K9" s="56">
        <v>1962</v>
      </c>
      <c r="L9" s="57" t="s">
        <v>86</v>
      </c>
      <c r="M9" s="58" t="s">
        <v>87</v>
      </c>
      <c r="N9" s="59" t="s">
        <v>88</v>
      </c>
      <c r="O9" s="60" t="s">
        <v>89</v>
      </c>
      <c r="P9" s="61" t="s">
        <v>90</v>
      </c>
      <c r="Q9" s="62" t="s">
        <v>91</v>
      </c>
      <c r="R9" s="63">
        <v>231052097</v>
      </c>
      <c r="S9" s="64">
        <v>40435</v>
      </c>
      <c r="T9" s="65">
        <v>14</v>
      </c>
      <c r="U9" s="65">
        <v>9</v>
      </c>
      <c r="V9" s="65">
        <v>2010</v>
      </c>
      <c r="W9" s="66" t="s">
        <v>92</v>
      </c>
      <c r="X9" s="55">
        <v>39569</v>
      </c>
      <c r="Y9" s="67" t="str">
        <f t="shared" ref="Y9:Y43" ca="1" si="0">+DATEDIF(X9,$AE$1,"y")&amp;" "&amp;"năm"&amp;" "&amp;DATEDIF(X9,$AE$1,"ym")&amp;" "&amp;"Tháng"&amp;" "&amp;DATEDIF(X9,$AE$1,"md")&amp;" "&amp;"Ngày"</f>
        <v>7 năm 6 Tháng 8 Ngày</v>
      </c>
      <c r="Z9" s="68">
        <v>30000000</v>
      </c>
      <c r="AA9" s="68">
        <v>26262503</v>
      </c>
      <c r="AB9" s="68">
        <f>Z9-E9</f>
        <v>26262503</v>
      </c>
      <c r="AC9" s="69" t="s">
        <v>93</v>
      </c>
      <c r="AD9" s="70"/>
      <c r="AE9" s="215">
        <f>Z9-E9</f>
        <v>26262503</v>
      </c>
    </row>
    <row r="10" spans="1:31" ht="35.1" customHeight="1">
      <c r="A10" s="71">
        <v>2</v>
      </c>
      <c r="B10" s="72" t="s">
        <v>94</v>
      </c>
      <c r="C10" s="73" t="s">
        <v>95</v>
      </c>
      <c r="D10" s="53" t="s">
        <v>96</v>
      </c>
      <c r="E10" s="54">
        <v>3500000</v>
      </c>
      <c r="F10" s="71" t="s">
        <v>97</v>
      </c>
      <c r="G10" s="71" t="s">
        <v>98</v>
      </c>
      <c r="H10" s="74">
        <v>29085</v>
      </c>
      <c r="I10" s="75">
        <v>18</v>
      </c>
      <c r="J10" s="75">
        <v>8</v>
      </c>
      <c r="K10" s="75">
        <v>1979</v>
      </c>
      <c r="L10" s="76" t="s">
        <v>99</v>
      </c>
      <c r="M10" s="77" t="s">
        <v>87</v>
      </c>
      <c r="N10" s="78" t="s">
        <v>100</v>
      </c>
      <c r="O10" s="79" t="s">
        <v>101</v>
      </c>
      <c r="P10" s="80" t="s">
        <v>102</v>
      </c>
      <c r="Q10" s="81" t="s">
        <v>103</v>
      </c>
      <c r="R10" s="82">
        <v>230528897</v>
      </c>
      <c r="S10" s="83">
        <v>40595</v>
      </c>
      <c r="T10" s="84">
        <v>21</v>
      </c>
      <c r="U10" s="84">
        <v>2</v>
      </c>
      <c r="V10" s="84">
        <v>2011</v>
      </c>
      <c r="W10" s="85" t="s">
        <v>92</v>
      </c>
      <c r="X10" s="86">
        <v>36892</v>
      </c>
      <c r="Y10" s="87" t="str">
        <f t="shared" ca="1" si="0"/>
        <v>14 năm 10 Tháng 8 Ngày</v>
      </c>
      <c r="Z10" s="88">
        <v>17424000</v>
      </c>
      <c r="AA10" s="68">
        <v>13924000</v>
      </c>
      <c r="AB10" s="68">
        <f t="shared" ref="AB10:AB73" si="1">Z10-E10</f>
        <v>13924000</v>
      </c>
      <c r="AC10" s="89" t="s">
        <v>104</v>
      </c>
      <c r="AD10" s="90"/>
      <c r="AE10" s="215">
        <f t="shared" ref="AE10:AE24" si="2">Z10-E10</f>
        <v>13924000</v>
      </c>
    </row>
    <row r="11" spans="1:31" ht="35.1" customHeight="1">
      <c r="A11" s="71">
        <v>3</v>
      </c>
      <c r="B11" s="72" t="s">
        <v>105</v>
      </c>
      <c r="C11" s="73" t="s">
        <v>106</v>
      </c>
      <c r="D11" s="53" t="s">
        <v>107</v>
      </c>
      <c r="E11" s="54">
        <v>1926000</v>
      </c>
      <c r="F11" s="71" t="s">
        <v>108</v>
      </c>
      <c r="G11" s="71" t="s">
        <v>98</v>
      </c>
      <c r="H11" s="74">
        <v>30234</v>
      </c>
      <c r="I11" s="75">
        <v>10</v>
      </c>
      <c r="J11" s="75">
        <v>10</v>
      </c>
      <c r="K11" s="75">
        <v>1982</v>
      </c>
      <c r="L11" s="91" t="s">
        <v>109</v>
      </c>
      <c r="M11" s="77" t="s">
        <v>87</v>
      </c>
      <c r="N11" s="92" t="s">
        <v>110</v>
      </c>
      <c r="O11" s="79" t="s">
        <v>111</v>
      </c>
      <c r="P11" s="93" t="s">
        <v>102</v>
      </c>
      <c r="Q11" s="94" t="s">
        <v>112</v>
      </c>
      <c r="R11" s="95">
        <v>230568579</v>
      </c>
      <c r="S11" s="96">
        <v>40640</v>
      </c>
      <c r="T11" s="97">
        <v>7</v>
      </c>
      <c r="U11" s="97">
        <v>4</v>
      </c>
      <c r="V11" s="97">
        <v>2011</v>
      </c>
      <c r="W11" s="98" t="s">
        <v>92</v>
      </c>
      <c r="X11" s="74">
        <v>40617</v>
      </c>
      <c r="Y11" s="87" t="str">
        <f t="shared" ca="1" si="0"/>
        <v>4 năm 7 Tháng 25 Ngày</v>
      </c>
      <c r="Z11" s="88">
        <v>7000000</v>
      </c>
      <c r="AA11" s="68">
        <v>5074000</v>
      </c>
      <c r="AB11" s="68">
        <f t="shared" si="1"/>
        <v>5074000</v>
      </c>
      <c r="AC11" s="89" t="s">
        <v>113</v>
      </c>
      <c r="AD11" s="90"/>
      <c r="AE11" s="215">
        <f t="shared" si="2"/>
        <v>5074000</v>
      </c>
    </row>
    <row r="12" spans="1:31" ht="35.1" customHeight="1">
      <c r="A12" s="71">
        <v>4</v>
      </c>
      <c r="B12" s="72" t="s">
        <v>114</v>
      </c>
      <c r="C12" s="73" t="s">
        <v>115</v>
      </c>
      <c r="D12" s="53" t="s">
        <v>116</v>
      </c>
      <c r="E12" s="54">
        <v>2633806</v>
      </c>
      <c r="F12" s="71" t="s">
        <v>108</v>
      </c>
      <c r="G12" s="71" t="s">
        <v>85</v>
      </c>
      <c r="H12" s="74">
        <v>28063</v>
      </c>
      <c r="I12" s="75">
        <v>30</v>
      </c>
      <c r="J12" s="75">
        <v>10</v>
      </c>
      <c r="K12" s="75">
        <v>1976</v>
      </c>
      <c r="L12" s="91" t="s">
        <v>117</v>
      </c>
      <c r="M12" s="77" t="s">
        <v>118</v>
      </c>
      <c r="N12" s="78" t="s">
        <v>119</v>
      </c>
      <c r="O12" s="79" t="s">
        <v>120</v>
      </c>
      <c r="P12" s="80" t="s">
        <v>102</v>
      </c>
      <c r="Q12" s="99" t="s">
        <v>121</v>
      </c>
      <c r="R12" s="95">
        <v>211521391</v>
      </c>
      <c r="S12" s="100">
        <v>36056</v>
      </c>
      <c r="T12" s="101">
        <v>18</v>
      </c>
      <c r="U12" s="101">
        <v>9</v>
      </c>
      <c r="V12" s="101">
        <v>1998</v>
      </c>
      <c r="W12" s="85" t="s">
        <v>122</v>
      </c>
      <c r="X12" s="74">
        <v>39692</v>
      </c>
      <c r="Y12" s="87" t="str">
        <f t="shared" ca="1" si="0"/>
        <v>7 năm 2 Tháng 8 Ngày</v>
      </c>
      <c r="Z12" s="88">
        <v>9680000</v>
      </c>
      <c r="AA12" s="68">
        <v>7046194</v>
      </c>
      <c r="AB12" s="68">
        <f t="shared" si="1"/>
        <v>7046194</v>
      </c>
      <c r="AC12" s="89" t="s">
        <v>123</v>
      </c>
      <c r="AD12" s="90"/>
      <c r="AE12" s="215">
        <f t="shared" si="2"/>
        <v>7046194</v>
      </c>
    </row>
    <row r="13" spans="1:31" ht="35.1" customHeight="1">
      <c r="A13" s="71">
        <v>5</v>
      </c>
      <c r="B13" s="72" t="s">
        <v>124</v>
      </c>
      <c r="C13" s="73" t="s">
        <v>125</v>
      </c>
      <c r="D13" s="53" t="s">
        <v>126</v>
      </c>
      <c r="E13" s="54">
        <v>1926000</v>
      </c>
      <c r="F13" s="71" t="s">
        <v>108</v>
      </c>
      <c r="G13" s="71" t="s">
        <v>98</v>
      </c>
      <c r="H13" s="74">
        <v>31119</v>
      </c>
      <c r="I13" s="75">
        <v>13</v>
      </c>
      <c r="J13" s="75">
        <v>3</v>
      </c>
      <c r="K13" s="75">
        <v>1985</v>
      </c>
      <c r="L13" s="91" t="s">
        <v>127</v>
      </c>
      <c r="M13" s="77" t="s">
        <v>128</v>
      </c>
      <c r="N13" s="99" t="s">
        <v>129</v>
      </c>
      <c r="O13" s="79" t="s">
        <v>130</v>
      </c>
      <c r="P13" s="102" t="s">
        <v>128</v>
      </c>
      <c r="Q13" s="103" t="s">
        <v>131</v>
      </c>
      <c r="R13" s="104">
        <v>230590536</v>
      </c>
      <c r="S13" s="105">
        <v>36353</v>
      </c>
      <c r="T13" s="106">
        <v>12</v>
      </c>
      <c r="U13" s="106">
        <v>7</v>
      </c>
      <c r="V13" s="106">
        <v>1999</v>
      </c>
      <c r="W13" s="107" t="s">
        <v>92</v>
      </c>
      <c r="X13" s="74">
        <v>40490</v>
      </c>
      <c r="Y13" s="87" t="str">
        <f t="shared" ca="1" si="0"/>
        <v>5 năm 0 Tháng 1 Ngày</v>
      </c>
      <c r="Z13" s="88">
        <v>5000000</v>
      </c>
      <c r="AA13" s="68">
        <v>3074000</v>
      </c>
      <c r="AB13" s="68">
        <f t="shared" si="1"/>
        <v>3074000</v>
      </c>
      <c r="AC13" s="89" t="s">
        <v>132</v>
      </c>
      <c r="AD13" s="90"/>
      <c r="AE13" s="215">
        <f t="shared" si="2"/>
        <v>3074000</v>
      </c>
    </row>
    <row r="14" spans="1:31" ht="35.1" customHeight="1">
      <c r="A14" s="71">
        <v>6</v>
      </c>
      <c r="B14" s="72" t="s">
        <v>133</v>
      </c>
      <c r="C14" s="73" t="s">
        <v>134</v>
      </c>
      <c r="D14" s="53" t="s">
        <v>135</v>
      </c>
      <c r="E14" s="54">
        <v>1926000</v>
      </c>
      <c r="F14" s="71" t="s">
        <v>108</v>
      </c>
      <c r="G14" s="71" t="s">
        <v>98</v>
      </c>
      <c r="H14" s="74">
        <v>32611</v>
      </c>
      <c r="I14" s="75">
        <v>13</v>
      </c>
      <c r="J14" s="75">
        <v>4</v>
      </c>
      <c r="K14" s="75">
        <v>1989</v>
      </c>
      <c r="L14" s="91" t="s">
        <v>136</v>
      </c>
      <c r="M14" s="77" t="s">
        <v>87</v>
      </c>
      <c r="N14" s="78" t="s">
        <v>137</v>
      </c>
      <c r="O14" s="79" t="s">
        <v>138</v>
      </c>
      <c r="P14" s="80" t="s">
        <v>139</v>
      </c>
      <c r="Q14" s="99" t="s">
        <v>131</v>
      </c>
      <c r="R14" s="95">
        <v>230731258</v>
      </c>
      <c r="S14" s="100">
        <v>38251</v>
      </c>
      <c r="T14" s="101">
        <v>21</v>
      </c>
      <c r="U14" s="101">
        <v>9</v>
      </c>
      <c r="V14" s="101">
        <v>2004</v>
      </c>
      <c r="W14" s="98" t="s">
        <v>92</v>
      </c>
      <c r="X14" s="74">
        <v>40708</v>
      </c>
      <c r="Y14" s="87" t="str">
        <f t="shared" ca="1" si="0"/>
        <v>4 năm 4 Tháng 26 Ngày</v>
      </c>
      <c r="Z14" s="88">
        <v>6000000</v>
      </c>
      <c r="AA14" s="68">
        <v>4074000</v>
      </c>
      <c r="AB14" s="68">
        <f t="shared" si="1"/>
        <v>4074000</v>
      </c>
      <c r="AC14" s="89" t="s">
        <v>140</v>
      </c>
      <c r="AD14" s="90"/>
      <c r="AE14" s="215">
        <f t="shared" si="2"/>
        <v>4074000</v>
      </c>
    </row>
    <row r="15" spans="1:31" ht="35.1" customHeight="1">
      <c r="A15" s="71">
        <v>7</v>
      </c>
      <c r="B15" s="108" t="s">
        <v>141</v>
      </c>
      <c r="C15" s="109" t="s">
        <v>142</v>
      </c>
      <c r="D15" s="53" t="s">
        <v>143</v>
      </c>
      <c r="E15" s="54">
        <v>2903226</v>
      </c>
      <c r="F15" s="71" t="s">
        <v>144</v>
      </c>
      <c r="G15" s="71" t="s">
        <v>98</v>
      </c>
      <c r="H15" s="74">
        <v>30838</v>
      </c>
      <c r="I15" s="75">
        <v>5</v>
      </c>
      <c r="J15" s="75">
        <v>6</v>
      </c>
      <c r="K15" s="75">
        <v>1984</v>
      </c>
      <c r="L15" s="91" t="s">
        <v>145</v>
      </c>
      <c r="M15" s="77" t="s">
        <v>87</v>
      </c>
      <c r="N15" s="110" t="s">
        <v>146</v>
      </c>
      <c r="O15" s="79" t="s">
        <v>120</v>
      </c>
      <c r="P15" s="111" t="s">
        <v>102</v>
      </c>
      <c r="Q15" s="81" t="s">
        <v>121</v>
      </c>
      <c r="R15" s="95">
        <v>230629039</v>
      </c>
      <c r="S15" s="83">
        <v>39790</v>
      </c>
      <c r="T15" s="84">
        <v>8</v>
      </c>
      <c r="U15" s="84">
        <v>12</v>
      </c>
      <c r="V15" s="84">
        <v>2008</v>
      </c>
      <c r="W15" s="98" t="s">
        <v>92</v>
      </c>
      <c r="X15" s="74">
        <v>40152</v>
      </c>
      <c r="Y15" s="87" t="str">
        <f t="shared" ca="1" si="0"/>
        <v>5 năm 11 Tháng 4 Ngày</v>
      </c>
      <c r="Z15" s="112">
        <v>18000000</v>
      </c>
      <c r="AA15" s="68">
        <v>15096774</v>
      </c>
      <c r="AB15" s="68">
        <f t="shared" si="1"/>
        <v>15096774</v>
      </c>
      <c r="AC15" s="89" t="s">
        <v>147</v>
      </c>
      <c r="AD15" s="90"/>
      <c r="AE15" s="215">
        <f t="shared" si="2"/>
        <v>15096774</v>
      </c>
    </row>
    <row r="16" spans="1:31" ht="35.1" customHeight="1">
      <c r="A16" s="71">
        <v>8</v>
      </c>
      <c r="B16" s="108" t="s">
        <v>148</v>
      </c>
      <c r="C16" s="109" t="s">
        <v>149</v>
      </c>
      <c r="D16" s="53" t="s">
        <v>150</v>
      </c>
      <c r="E16" s="54">
        <v>1926000</v>
      </c>
      <c r="F16" s="71" t="s">
        <v>151</v>
      </c>
      <c r="G16" s="71" t="s">
        <v>85</v>
      </c>
      <c r="H16" s="74">
        <v>29901</v>
      </c>
      <c r="I16" s="75">
        <v>11</v>
      </c>
      <c r="J16" s="75">
        <v>11</v>
      </c>
      <c r="K16" s="75">
        <v>1981</v>
      </c>
      <c r="L16" s="91" t="s">
        <v>152</v>
      </c>
      <c r="M16" s="77" t="s">
        <v>87</v>
      </c>
      <c r="N16" s="92" t="s">
        <v>153</v>
      </c>
      <c r="O16" s="79" t="s">
        <v>154</v>
      </c>
      <c r="P16" s="93" t="s">
        <v>102</v>
      </c>
      <c r="Q16" s="94" t="s">
        <v>155</v>
      </c>
      <c r="R16" s="95">
        <v>230578967</v>
      </c>
      <c r="S16" s="96">
        <v>36107</v>
      </c>
      <c r="T16" s="97">
        <v>8</v>
      </c>
      <c r="U16" s="97">
        <v>11</v>
      </c>
      <c r="V16" s="97">
        <v>1998</v>
      </c>
      <c r="W16" s="98" t="s">
        <v>92</v>
      </c>
      <c r="X16" s="74">
        <v>40383</v>
      </c>
      <c r="Y16" s="87" t="str">
        <f t="shared" ca="1" si="0"/>
        <v>5 năm 3 Tháng 16 Ngày</v>
      </c>
      <c r="Z16" s="112">
        <v>8500000</v>
      </c>
      <c r="AA16" s="68">
        <v>6574000</v>
      </c>
      <c r="AB16" s="68">
        <f t="shared" si="1"/>
        <v>6574000</v>
      </c>
      <c r="AC16" s="89" t="s">
        <v>156</v>
      </c>
      <c r="AD16" s="90"/>
      <c r="AE16" s="215">
        <f t="shared" si="2"/>
        <v>6574000</v>
      </c>
    </row>
    <row r="17" spans="1:32" ht="35.1" customHeight="1">
      <c r="A17" s="71">
        <v>9</v>
      </c>
      <c r="B17" s="108" t="s">
        <v>157</v>
      </c>
      <c r="C17" s="109" t="s">
        <v>158</v>
      </c>
      <c r="D17" s="53" t="s">
        <v>159</v>
      </c>
      <c r="E17" s="54">
        <v>1926000</v>
      </c>
      <c r="F17" s="71" t="s">
        <v>151</v>
      </c>
      <c r="G17" s="71" t="s">
        <v>85</v>
      </c>
      <c r="H17" s="74">
        <v>30171</v>
      </c>
      <c r="I17" s="75">
        <v>8</v>
      </c>
      <c r="J17" s="75">
        <v>8</v>
      </c>
      <c r="K17" s="75">
        <v>1982</v>
      </c>
      <c r="L17" s="91" t="s">
        <v>160</v>
      </c>
      <c r="M17" s="77" t="s">
        <v>128</v>
      </c>
      <c r="N17" s="78" t="s">
        <v>161</v>
      </c>
      <c r="O17" s="79" t="s">
        <v>162</v>
      </c>
      <c r="P17" s="80" t="s">
        <v>128</v>
      </c>
      <c r="Q17" s="81" t="s">
        <v>163</v>
      </c>
      <c r="R17" s="95">
        <v>230562846</v>
      </c>
      <c r="S17" s="83">
        <v>35718</v>
      </c>
      <c r="T17" s="84">
        <v>15</v>
      </c>
      <c r="U17" s="84">
        <v>10</v>
      </c>
      <c r="V17" s="84">
        <v>1997</v>
      </c>
      <c r="W17" s="98" t="s">
        <v>92</v>
      </c>
      <c r="X17" s="74">
        <v>39210</v>
      </c>
      <c r="Y17" s="87" t="str">
        <f t="shared" ca="1" si="0"/>
        <v>8 năm 6 Tháng 1 Ngày</v>
      </c>
      <c r="Z17" s="112">
        <v>8500000</v>
      </c>
      <c r="AA17" s="68">
        <v>6574000</v>
      </c>
      <c r="AB17" s="68">
        <f t="shared" si="1"/>
        <v>6574000</v>
      </c>
      <c r="AC17" s="89" t="s">
        <v>164</v>
      </c>
      <c r="AD17" s="90"/>
      <c r="AE17" s="215">
        <f t="shared" si="2"/>
        <v>6574000</v>
      </c>
    </row>
    <row r="18" spans="1:32" ht="35.1" customHeight="1">
      <c r="A18" s="71">
        <v>10</v>
      </c>
      <c r="B18" s="108" t="s">
        <v>165</v>
      </c>
      <c r="C18" s="109" t="s">
        <v>95</v>
      </c>
      <c r="D18" s="53" t="s">
        <v>166</v>
      </c>
      <c r="E18" s="54">
        <v>1926000</v>
      </c>
      <c r="F18" s="71" t="s">
        <v>151</v>
      </c>
      <c r="G18" s="71" t="s">
        <v>98</v>
      </c>
      <c r="H18" s="74">
        <v>32430</v>
      </c>
      <c r="I18" s="75">
        <v>14</v>
      </c>
      <c r="J18" s="75">
        <v>10</v>
      </c>
      <c r="K18" s="75">
        <v>1988</v>
      </c>
      <c r="L18" s="91" t="s">
        <v>167</v>
      </c>
      <c r="M18" s="77" t="s">
        <v>87</v>
      </c>
      <c r="N18" s="78" t="s">
        <v>168</v>
      </c>
      <c r="O18" s="79" t="s">
        <v>169</v>
      </c>
      <c r="P18" s="80" t="s">
        <v>170</v>
      </c>
      <c r="Q18" s="81" t="s">
        <v>171</v>
      </c>
      <c r="R18" s="95">
        <v>230731469</v>
      </c>
      <c r="S18" s="83">
        <v>38253</v>
      </c>
      <c r="T18" s="84">
        <v>23</v>
      </c>
      <c r="U18" s="84">
        <v>9</v>
      </c>
      <c r="V18" s="84">
        <v>2004</v>
      </c>
      <c r="W18" s="98" t="s">
        <v>92</v>
      </c>
      <c r="X18" s="74">
        <v>40460</v>
      </c>
      <c r="Y18" s="87" t="str">
        <f t="shared" ca="1" si="0"/>
        <v>5 năm 1 Tháng 0 Ngày</v>
      </c>
      <c r="Z18" s="112">
        <v>7000000</v>
      </c>
      <c r="AA18" s="68">
        <v>5074000</v>
      </c>
      <c r="AB18" s="68">
        <f t="shared" si="1"/>
        <v>5074000</v>
      </c>
      <c r="AC18" s="89" t="s">
        <v>172</v>
      </c>
      <c r="AD18" s="90"/>
      <c r="AE18" s="215">
        <f t="shared" si="2"/>
        <v>5074000</v>
      </c>
    </row>
    <row r="19" spans="1:32" ht="35.1" customHeight="1">
      <c r="A19" s="71">
        <v>11</v>
      </c>
      <c r="B19" s="108" t="s">
        <v>173</v>
      </c>
      <c r="C19" s="109" t="s">
        <v>174</v>
      </c>
      <c r="D19" s="53" t="s">
        <v>175</v>
      </c>
      <c r="E19" s="54">
        <v>1926000</v>
      </c>
      <c r="F19" s="71" t="s">
        <v>151</v>
      </c>
      <c r="G19" s="71" t="s">
        <v>98</v>
      </c>
      <c r="H19" s="74">
        <v>28849</v>
      </c>
      <c r="I19" s="75">
        <v>25</v>
      </c>
      <c r="J19" s="75">
        <v>12</v>
      </c>
      <c r="K19" s="75">
        <v>1978</v>
      </c>
      <c r="L19" s="91" t="s">
        <v>176</v>
      </c>
      <c r="M19" s="77" t="s">
        <v>87</v>
      </c>
      <c r="N19" s="92" t="s">
        <v>110</v>
      </c>
      <c r="O19" s="79" t="s">
        <v>177</v>
      </c>
      <c r="P19" s="93" t="s">
        <v>102</v>
      </c>
      <c r="Q19" s="94" t="s">
        <v>178</v>
      </c>
      <c r="R19" s="95">
        <v>230530207</v>
      </c>
      <c r="S19" s="96">
        <v>35139</v>
      </c>
      <c r="T19" s="97">
        <v>15</v>
      </c>
      <c r="U19" s="97">
        <v>3</v>
      </c>
      <c r="V19" s="97">
        <v>1996</v>
      </c>
      <c r="W19" s="98" t="s">
        <v>92</v>
      </c>
      <c r="X19" s="74">
        <v>40555</v>
      </c>
      <c r="Y19" s="87" t="str">
        <f t="shared" ca="1" si="0"/>
        <v>4 năm 9 Tháng 28 Ngày</v>
      </c>
      <c r="Z19" s="112">
        <v>11000000</v>
      </c>
      <c r="AA19" s="68">
        <v>9074000</v>
      </c>
      <c r="AB19" s="68">
        <f t="shared" si="1"/>
        <v>9074000</v>
      </c>
      <c r="AC19" s="89" t="s">
        <v>179</v>
      </c>
      <c r="AD19" s="90"/>
      <c r="AE19" s="215">
        <f t="shared" si="2"/>
        <v>9074000</v>
      </c>
    </row>
    <row r="20" spans="1:32" ht="35.1" customHeight="1">
      <c r="A20" s="71">
        <v>12</v>
      </c>
      <c r="B20" s="108" t="s">
        <v>180</v>
      </c>
      <c r="C20" s="109" t="s">
        <v>181</v>
      </c>
      <c r="D20" s="53" t="s">
        <v>182</v>
      </c>
      <c r="E20" s="54">
        <v>1926000</v>
      </c>
      <c r="F20" s="71" t="s">
        <v>151</v>
      </c>
      <c r="G20" s="71" t="s">
        <v>98</v>
      </c>
      <c r="H20" s="74">
        <v>32501</v>
      </c>
      <c r="I20" s="75">
        <v>24</v>
      </c>
      <c r="J20" s="75">
        <v>12</v>
      </c>
      <c r="K20" s="75">
        <v>1988</v>
      </c>
      <c r="L20" s="91" t="s">
        <v>183</v>
      </c>
      <c r="M20" s="77" t="s">
        <v>87</v>
      </c>
      <c r="N20" s="92" t="s">
        <v>184</v>
      </c>
      <c r="O20" s="79" t="s">
        <v>185</v>
      </c>
      <c r="P20" s="93" t="s">
        <v>186</v>
      </c>
      <c r="Q20" s="94" t="s">
        <v>187</v>
      </c>
      <c r="R20" s="95">
        <v>230685643</v>
      </c>
      <c r="S20" s="96">
        <v>37842</v>
      </c>
      <c r="T20" s="97">
        <v>9</v>
      </c>
      <c r="U20" s="97">
        <v>8</v>
      </c>
      <c r="V20" s="97">
        <v>2003</v>
      </c>
      <c r="W20" s="98" t="s">
        <v>92</v>
      </c>
      <c r="X20" s="74">
        <v>40555</v>
      </c>
      <c r="Y20" s="87" t="str">
        <f t="shared" ca="1" si="0"/>
        <v>4 năm 9 Tháng 28 Ngày</v>
      </c>
      <c r="Z20" s="112">
        <v>7000000</v>
      </c>
      <c r="AA20" s="68">
        <v>5074000</v>
      </c>
      <c r="AB20" s="68">
        <f t="shared" si="1"/>
        <v>5074000</v>
      </c>
      <c r="AC20" s="89" t="s">
        <v>188</v>
      </c>
      <c r="AD20" s="90"/>
      <c r="AE20" s="215">
        <f t="shared" si="2"/>
        <v>5074000</v>
      </c>
    </row>
    <row r="21" spans="1:32" ht="35.1" customHeight="1">
      <c r="A21" s="71">
        <v>13</v>
      </c>
      <c r="B21" s="108" t="s">
        <v>189</v>
      </c>
      <c r="C21" s="109" t="s">
        <v>149</v>
      </c>
      <c r="D21" s="53" t="s">
        <v>190</v>
      </c>
      <c r="E21" s="54">
        <v>1926000</v>
      </c>
      <c r="F21" s="71" t="s">
        <v>151</v>
      </c>
      <c r="G21" s="71" t="s">
        <v>85</v>
      </c>
      <c r="H21" s="74">
        <v>32672</v>
      </c>
      <c r="I21" s="75">
        <v>13</v>
      </c>
      <c r="J21" s="75">
        <v>6</v>
      </c>
      <c r="K21" s="75">
        <v>1989</v>
      </c>
      <c r="L21" s="91" t="s">
        <v>191</v>
      </c>
      <c r="M21" s="77" t="s">
        <v>192</v>
      </c>
      <c r="N21" s="113" t="s">
        <v>193</v>
      </c>
      <c r="O21" s="79" t="s">
        <v>194</v>
      </c>
      <c r="P21" s="114" t="s">
        <v>170</v>
      </c>
      <c r="Q21" s="113" t="s">
        <v>195</v>
      </c>
      <c r="R21" s="95">
        <v>230731598</v>
      </c>
      <c r="S21" s="100">
        <v>39171</v>
      </c>
      <c r="T21" s="101">
        <v>30</v>
      </c>
      <c r="U21" s="101">
        <v>3</v>
      </c>
      <c r="V21" s="101">
        <v>2007</v>
      </c>
      <c r="W21" s="98" t="s">
        <v>92</v>
      </c>
      <c r="X21" s="74">
        <v>40922</v>
      </c>
      <c r="Y21" s="87" t="str">
        <f t="shared" ca="1" si="0"/>
        <v>3 năm 9 Tháng 26 Ngày</v>
      </c>
      <c r="Z21" s="112">
        <v>6000000</v>
      </c>
      <c r="AA21" s="68">
        <v>4074000</v>
      </c>
      <c r="AB21" s="68">
        <f t="shared" si="1"/>
        <v>4074000</v>
      </c>
      <c r="AC21" s="89" t="s">
        <v>196</v>
      </c>
      <c r="AD21" s="89"/>
      <c r="AE21" s="215">
        <f t="shared" si="2"/>
        <v>4074000</v>
      </c>
    </row>
    <row r="22" spans="1:32" ht="35.1" customHeight="1">
      <c r="A22" s="71">
        <v>14</v>
      </c>
      <c r="B22" s="108" t="s">
        <v>197</v>
      </c>
      <c r="C22" s="109" t="s">
        <v>198</v>
      </c>
      <c r="D22" s="53" t="s">
        <v>199</v>
      </c>
      <c r="E22" s="54">
        <v>1926000</v>
      </c>
      <c r="F22" s="71" t="s">
        <v>151</v>
      </c>
      <c r="G22" s="71" t="s">
        <v>85</v>
      </c>
      <c r="H22" s="74">
        <v>29535</v>
      </c>
      <c r="I22" s="75">
        <v>10</v>
      </c>
      <c r="J22" s="75">
        <v>11</v>
      </c>
      <c r="K22" s="75">
        <v>1980</v>
      </c>
      <c r="L22" s="91" t="s">
        <v>200</v>
      </c>
      <c r="M22" s="77" t="s">
        <v>139</v>
      </c>
      <c r="N22" s="81" t="s">
        <v>201</v>
      </c>
      <c r="O22" s="79" t="s">
        <v>202</v>
      </c>
      <c r="P22" s="115" t="s">
        <v>139</v>
      </c>
      <c r="Q22" s="113" t="s">
        <v>203</v>
      </c>
      <c r="R22" s="95">
        <v>230525151</v>
      </c>
      <c r="S22" s="100">
        <v>40869</v>
      </c>
      <c r="T22" s="101">
        <v>22</v>
      </c>
      <c r="U22" s="101">
        <v>11</v>
      </c>
      <c r="V22" s="101">
        <v>2011</v>
      </c>
      <c r="W22" s="98" t="s">
        <v>92</v>
      </c>
      <c r="X22" s="74">
        <v>40918</v>
      </c>
      <c r="Y22" s="87" t="str">
        <f t="shared" ca="1" si="0"/>
        <v>3 năm 9 Tháng 30 Ngày</v>
      </c>
      <c r="Z22" s="112">
        <v>6000000</v>
      </c>
      <c r="AA22" s="68">
        <v>4074000</v>
      </c>
      <c r="AB22" s="68">
        <f t="shared" si="1"/>
        <v>4074000</v>
      </c>
      <c r="AC22" s="89" t="s">
        <v>204</v>
      </c>
      <c r="AD22" s="90"/>
      <c r="AE22" s="215">
        <f t="shared" si="2"/>
        <v>4074000</v>
      </c>
    </row>
    <row r="23" spans="1:32" ht="35.1" customHeight="1">
      <c r="A23" s="71">
        <v>15</v>
      </c>
      <c r="B23" s="108" t="s">
        <v>205</v>
      </c>
      <c r="C23" s="109" t="s">
        <v>206</v>
      </c>
      <c r="D23" s="53" t="s">
        <v>207</v>
      </c>
      <c r="E23" s="54">
        <v>1926000</v>
      </c>
      <c r="F23" s="71" t="s">
        <v>151</v>
      </c>
      <c r="G23" s="71" t="s">
        <v>98</v>
      </c>
      <c r="H23" s="74">
        <v>32965</v>
      </c>
      <c r="I23" s="75">
        <v>2</v>
      </c>
      <c r="J23" s="75">
        <v>4</v>
      </c>
      <c r="K23" s="75">
        <v>1990</v>
      </c>
      <c r="L23" s="91" t="s">
        <v>208</v>
      </c>
      <c r="M23" s="77" t="s">
        <v>87</v>
      </c>
      <c r="N23" s="81" t="s">
        <v>209</v>
      </c>
      <c r="O23" s="79" t="s">
        <v>210</v>
      </c>
      <c r="P23" s="115" t="s">
        <v>139</v>
      </c>
      <c r="Q23" s="113" t="s">
        <v>211</v>
      </c>
      <c r="R23" s="95">
        <v>205423091</v>
      </c>
      <c r="S23" s="100">
        <v>38589</v>
      </c>
      <c r="T23" s="101">
        <v>25</v>
      </c>
      <c r="U23" s="101">
        <v>8</v>
      </c>
      <c r="V23" s="101">
        <v>2005</v>
      </c>
      <c r="W23" s="98" t="s">
        <v>212</v>
      </c>
      <c r="X23" s="74">
        <v>41092</v>
      </c>
      <c r="Y23" s="87" t="str">
        <f t="shared" ca="1" si="0"/>
        <v>3 năm 4 Tháng 7 Ngày</v>
      </c>
      <c r="Z23" s="112">
        <v>6000000</v>
      </c>
      <c r="AA23" s="68">
        <v>4074000</v>
      </c>
      <c r="AB23" s="68">
        <f t="shared" si="1"/>
        <v>4074000</v>
      </c>
      <c r="AC23" s="89" t="s">
        <v>213</v>
      </c>
      <c r="AD23" s="90"/>
      <c r="AE23" s="215">
        <f t="shared" si="2"/>
        <v>4074000</v>
      </c>
    </row>
    <row r="24" spans="1:32" ht="35.1" customHeight="1">
      <c r="A24" s="71">
        <v>16</v>
      </c>
      <c r="B24" s="116" t="s">
        <v>214</v>
      </c>
      <c r="C24" s="117" t="s">
        <v>215</v>
      </c>
      <c r="D24" s="53" t="s">
        <v>216</v>
      </c>
      <c r="E24" s="54">
        <v>1926000</v>
      </c>
      <c r="F24" s="71" t="s">
        <v>151</v>
      </c>
      <c r="G24" s="71" t="s">
        <v>98</v>
      </c>
      <c r="H24" s="74">
        <v>32347</v>
      </c>
      <c r="I24" s="75">
        <v>23</v>
      </c>
      <c r="J24" s="75">
        <v>7</v>
      </c>
      <c r="K24" s="75">
        <v>1988</v>
      </c>
      <c r="L24" s="91" t="s">
        <v>217</v>
      </c>
      <c r="M24" s="77" t="s">
        <v>87</v>
      </c>
      <c r="N24" s="92" t="s">
        <v>218</v>
      </c>
      <c r="O24" s="79" t="s">
        <v>219</v>
      </c>
      <c r="P24" s="93" t="s">
        <v>170</v>
      </c>
      <c r="Q24" s="94" t="s">
        <v>220</v>
      </c>
      <c r="R24" s="95">
        <v>240867410</v>
      </c>
      <c r="S24" s="96">
        <v>40773</v>
      </c>
      <c r="T24" s="97">
        <v>18</v>
      </c>
      <c r="U24" s="97">
        <v>8</v>
      </c>
      <c r="V24" s="97">
        <v>2011</v>
      </c>
      <c r="W24" s="98" t="s">
        <v>221</v>
      </c>
      <c r="X24" s="74">
        <v>41106</v>
      </c>
      <c r="Y24" s="87" t="str">
        <f t="shared" ca="1" si="0"/>
        <v>3 năm 3 Tháng 24 Ngày</v>
      </c>
      <c r="Z24" s="112">
        <v>6000000</v>
      </c>
      <c r="AA24" s="68">
        <v>4074000</v>
      </c>
      <c r="AB24" s="68">
        <f t="shared" si="1"/>
        <v>4074000</v>
      </c>
      <c r="AC24" s="89" t="s">
        <v>222</v>
      </c>
      <c r="AD24" s="90"/>
      <c r="AE24" s="215">
        <f t="shared" si="2"/>
        <v>4074000</v>
      </c>
    </row>
    <row r="25" spans="1:32" ht="35.1" customHeight="1">
      <c r="A25" s="71">
        <v>17</v>
      </c>
      <c r="B25" s="72" t="s">
        <v>223</v>
      </c>
      <c r="C25" s="73" t="s">
        <v>224</v>
      </c>
      <c r="D25" s="53" t="s">
        <v>225</v>
      </c>
      <c r="E25" s="54">
        <v>1926000</v>
      </c>
      <c r="F25" s="71" t="s">
        <v>151</v>
      </c>
      <c r="G25" s="71" t="s">
        <v>85</v>
      </c>
      <c r="H25" s="74">
        <v>30558</v>
      </c>
      <c r="I25" s="75">
        <v>30</v>
      </c>
      <c r="J25" s="75">
        <v>8</v>
      </c>
      <c r="K25" s="75">
        <v>1983</v>
      </c>
      <c r="L25" s="91" t="s">
        <v>226</v>
      </c>
      <c r="M25" s="77" t="s">
        <v>139</v>
      </c>
      <c r="N25" s="99" t="s">
        <v>227</v>
      </c>
      <c r="O25" s="79" t="s">
        <v>138</v>
      </c>
      <c r="P25" s="102" t="s">
        <v>139</v>
      </c>
      <c r="Q25" s="81" t="s">
        <v>131</v>
      </c>
      <c r="R25" s="82">
        <v>211766733</v>
      </c>
      <c r="S25" s="83">
        <v>36291</v>
      </c>
      <c r="T25" s="84">
        <v>11</v>
      </c>
      <c r="U25" s="84">
        <v>5</v>
      </c>
      <c r="V25" s="84">
        <v>1999</v>
      </c>
      <c r="W25" s="85" t="s">
        <v>122</v>
      </c>
      <c r="X25" s="74">
        <v>40381</v>
      </c>
      <c r="Y25" s="87" t="str">
        <f t="shared" ca="1" si="0"/>
        <v>5 năm 3 Tháng 18 Ngày</v>
      </c>
      <c r="Z25" s="88">
        <v>8000000</v>
      </c>
      <c r="AA25" s="68">
        <v>6074000</v>
      </c>
      <c r="AB25" s="68">
        <f t="shared" si="1"/>
        <v>6074000</v>
      </c>
      <c r="AC25" s="89" t="s">
        <v>228</v>
      </c>
      <c r="AD25" s="90"/>
    </row>
    <row r="26" spans="1:32" ht="35.1" customHeight="1">
      <c r="A26" s="71">
        <v>18</v>
      </c>
      <c r="B26" s="108" t="s">
        <v>229</v>
      </c>
      <c r="C26" s="109" t="s">
        <v>230</v>
      </c>
      <c r="D26" s="53" t="s">
        <v>231</v>
      </c>
      <c r="E26" s="54">
        <v>1926000</v>
      </c>
      <c r="F26" s="71" t="s">
        <v>151</v>
      </c>
      <c r="G26" s="71" t="s">
        <v>85</v>
      </c>
      <c r="H26" s="74">
        <v>32280</v>
      </c>
      <c r="I26" s="75">
        <v>17</v>
      </c>
      <c r="J26" s="75">
        <v>5</v>
      </c>
      <c r="K26" s="75">
        <v>1988</v>
      </c>
      <c r="L26" s="91" t="s">
        <v>232</v>
      </c>
      <c r="M26" s="77" t="s">
        <v>87</v>
      </c>
      <c r="N26" s="81" t="s">
        <v>233</v>
      </c>
      <c r="O26" s="79" t="s">
        <v>234</v>
      </c>
      <c r="P26" s="115" t="s">
        <v>102</v>
      </c>
      <c r="Q26" s="113" t="s">
        <v>235</v>
      </c>
      <c r="R26" s="95">
        <v>230773367</v>
      </c>
      <c r="S26" s="100">
        <v>38586</v>
      </c>
      <c r="T26" s="101">
        <v>22</v>
      </c>
      <c r="U26" s="101">
        <v>8</v>
      </c>
      <c r="V26" s="101">
        <v>2005</v>
      </c>
      <c r="W26" s="98" t="s">
        <v>212</v>
      </c>
      <c r="X26" s="74">
        <v>41152</v>
      </c>
      <c r="Y26" s="87" t="str">
        <f t="shared" ca="1" si="0"/>
        <v>3 năm 2 Tháng 9 Ngày</v>
      </c>
      <c r="Z26" s="112">
        <v>6000000</v>
      </c>
      <c r="AA26" s="68">
        <v>4074000</v>
      </c>
      <c r="AB26" s="68">
        <f t="shared" si="1"/>
        <v>4074000</v>
      </c>
      <c r="AC26" s="89" t="s">
        <v>236</v>
      </c>
      <c r="AD26" s="90"/>
      <c r="AE26" s="216" t="s">
        <v>237</v>
      </c>
      <c r="AF26" s="163"/>
    </row>
    <row r="27" spans="1:32" ht="35.1" customHeight="1">
      <c r="A27" s="71">
        <v>19</v>
      </c>
      <c r="B27" s="72" t="s">
        <v>238</v>
      </c>
      <c r="C27" s="73" t="s">
        <v>239</v>
      </c>
      <c r="D27" s="53" t="s">
        <v>240</v>
      </c>
      <c r="E27" s="54">
        <v>1926000</v>
      </c>
      <c r="F27" s="71" t="s">
        <v>151</v>
      </c>
      <c r="G27" s="71" t="s">
        <v>85</v>
      </c>
      <c r="H27" s="74">
        <v>33160</v>
      </c>
      <c r="I27" s="75">
        <v>14</v>
      </c>
      <c r="J27" s="75">
        <v>10</v>
      </c>
      <c r="K27" s="75">
        <v>1990</v>
      </c>
      <c r="L27" s="91" t="s">
        <v>241</v>
      </c>
      <c r="M27" s="77" t="s">
        <v>87</v>
      </c>
      <c r="N27" s="78" t="s">
        <v>242</v>
      </c>
      <c r="O27" s="79" t="s">
        <v>243</v>
      </c>
      <c r="P27" s="80" t="s">
        <v>102</v>
      </c>
      <c r="Q27" s="99" t="s">
        <v>244</v>
      </c>
      <c r="R27" s="95">
        <v>230759426</v>
      </c>
      <c r="S27" s="100">
        <v>38512</v>
      </c>
      <c r="T27" s="101">
        <v>9</v>
      </c>
      <c r="U27" s="101">
        <v>6</v>
      </c>
      <c r="V27" s="101">
        <v>2005</v>
      </c>
      <c r="W27" s="98" t="s">
        <v>92</v>
      </c>
      <c r="X27" s="74">
        <v>41132</v>
      </c>
      <c r="Y27" s="87" t="str">
        <f t="shared" ca="1" si="0"/>
        <v>3 năm 2 Tháng 29 Ngày</v>
      </c>
      <c r="Z27" s="88">
        <v>6000000</v>
      </c>
      <c r="AA27" s="68">
        <v>4074000</v>
      </c>
      <c r="AB27" s="68">
        <f t="shared" si="1"/>
        <v>4074000</v>
      </c>
      <c r="AC27" s="89" t="s">
        <v>245</v>
      </c>
      <c r="AD27" s="90"/>
      <c r="AE27" s="356"/>
      <c r="AF27" s="357"/>
    </row>
    <row r="28" spans="1:32" ht="35.1" customHeight="1">
      <c r="A28" s="71">
        <v>20</v>
      </c>
      <c r="B28" s="72" t="s">
        <v>246</v>
      </c>
      <c r="C28" s="73" t="s">
        <v>247</v>
      </c>
      <c r="D28" s="53" t="s">
        <v>248</v>
      </c>
      <c r="E28" s="54">
        <v>1926000</v>
      </c>
      <c r="F28" s="71" t="s">
        <v>151</v>
      </c>
      <c r="G28" s="71" t="s">
        <v>85</v>
      </c>
      <c r="H28" s="118">
        <v>33062</v>
      </c>
      <c r="I28" s="119">
        <v>8</v>
      </c>
      <c r="J28" s="119">
        <v>7</v>
      </c>
      <c r="K28" s="119">
        <v>1990</v>
      </c>
      <c r="L28" s="120" t="s">
        <v>249</v>
      </c>
      <c r="M28" s="77" t="s">
        <v>139</v>
      </c>
      <c r="N28" s="78" t="s">
        <v>250</v>
      </c>
      <c r="O28" s="79" t="s">
        <v>251</v>
      </c>
      <c r="P28" s="80" t="s">
        <v>139</v>
      </c>
      <c r="Q28" s="121" t="s">
        <v>252</v>
      </c>
      <c r="R28" s="95">
        <v>215120445</v>
      </c>
      <c r="S28" s="122">
        <v>39851</v>
      </c>
      <c r="T28" s="123">
        <v>7</v>
      </c>
      <c r="U28" s="123">
        <v>2</v>
      </c>
      <c r="V28" s="123">
        <v>2009</v>
      </c>
      <c r="W28" s="98" t="s">
        <v>122</v>
      </c>
      <c r="X28" s="74">
        <v>41226</v>
      </c>
      <c r="Y28" s="87" t="str">
        <f t="shared" ca="1" si="0"/>
        <v>2 năm 11 Tháng 27 Ngày</v>
      </c>
      <c r="Z28" s="88">
        <v>6000000</v>
      </c>
      <c r="AA28" s="68">
        <v>4074000</v>
      </c>
      <c r="AB28" s="68">
        <f t="shared" si="1"/>
        <v>4074000</v>
      </c>
      <c r="AC28" s="89"/>
      <c r="AD28" s="90"/>
      <c r="AE28" s="124"/>
      <c r="AF28" s="27"/>
    </row>
    <row r="29" spans="1:32" ht="35.1" customHeight="1">
      <c r="A29" s="71">
        <v>21</v>
      </c>
      <c r="B29" s="72" t="s">
        <v>253</v>
      </c>
      <c r="C29" s="73" t="s">
        <v>254</v>
      </c>
      <c r="D29" s="53" t="s">
        <v>255</v>
      </c>
      <c r="E29" s="54">
        <v>1926000</v>
      </c>
      <c r="F29" s="71" t="s">
        <v>151</v>
      </c>
      <c r="G29" s="125" t="s">
        <v>98</v>
      </c>
      <c r="H29" s="74">
        <v>30804</v>
      </c>
      <c r="I29" s="75">
        <v>2</v>
      </c>
      <c r="J29" s="75">
        <v>5</v>
      </c>
      <c r="K29" s="75">
        <v>1984</v>
      </c>
      <c r="L29" s="91" t="s">
        <v>256</v>
      </c>
      <c r="M29" s="77" t="s">
        <v>87</v>
      </c>
      <c r="N29" s="92" t="s">
        <v>257</v>
      </c>
      <c r="O29" s="79" t="s">
        <v>258</v>
      </c>
      <c r="P29" s="93" t="s">
        <v>170</v>
      </c>
      <c r="Q29" s="94" t="s">
        <v>259</v>
      </c>
      <c r="R29" s="95">
        <v>230626412</v>
      </c>
      <c r="S29" s="96">
        <v>36887</v>
      </c>
      <c r="T29" s="97">
        <v>27</v>
      </c>
      <c r="U29" s="97">
        <v>12</v>
      </c>
      <c r="V29" s="97">
        <v>2000</v>
      </c>
      <c r="W29" s="98" t="s">
        <v>92</v>
      </c>
      <c r="X29" s="74">
        <v>40817</v>
      </c>
      <c r="Y29" s="87" t="str">
        <f t="shared" ca="1" si="0"/>
        <v>4 năm 1 Tháng 8 Ngày</v>
      </c>
      <c r="Z29" s="112">
        <v>6000000</v>
      </c>
      <c r="AA29" s="68">
        <v>4074000</v>
      </c>
      <c r="AB29" s="68">
        <f t="shared" si="1"/>
        <v>4074000</v>
      </c>
      <c r="AC29" s="89" t="s">
        <v>260</v>
      </c>
      <c r="AD29" s="90"/>
    </row>
    <row r="30" spans="1:32" s="27" customFormat="1" ht="35.1" customHeight="1">
      <c r="A30" s="71">
        <v>22</v>
      </c>
      <c r="B30" s="72" t="s">
        <v>261</v>
      </c>
      <c r="C30" s="73" t="s">
        <v>262</v>
      </c>
      <c r="D30" s="53" t="s">
        <v>263</v>
      </c>
      <c r="E30" s="54">
        <v>2264516</v>
      </c>
      <c r="F30" s="71" t="s">
        <v>264</v>
      </c>
      <c r="G30" s="71" t="s">
        <v>98</v>
      </c>
      <c r="H30" s="74">
        <v>29018</v>
      </c>
      <c r="I30" s="75">
        <v>12</v>
      </c>
      <c r="J30" s="75">
        <v>6</v>
      </c>
      <c r="K30" s="75">
        <v>1979</v>
      </c>
      <c r="L30" s="91" t="s">
        <v>265</v>
      </c>
      <c r="M30" s="77" t="s">
        <v>87</v>
      </c>
      <c r="N30" s="78" t="s">
        <v>266</v>
      </c>
      <c r="O30" s="79" t="s">
        <v>267</v>
      </c>
      <c r="P30" s="80" t="s">
        <v>268</v>
      </c>
      <c r="Q30" s="81" t="s">
        <v>269</v>
      </c>
      <c r="R30" s="95">
        <v>230524339</v>
      </c>
      <c r="S30" s="83">
        <v>36570</v>
      </c>
      <c r="T30" s="84">
        <v>14</v>
      </c>
      <c r="U30" s="84">
        <v>2</v>
      </c>
      <c r="V30" s="84">
        <v>2000</v>
      </c>
      <c r="W30" s="107" t="s">
        <v>92</v>
      </c>
      <c r="X30" s="74">
        <v>40269</v>
      </c>
      <c r="Y30" s="87" t="str">
        <f t="shared" ca="1" si="0"/>
        <v>5 năm 7 Tháng 8 Ngày</v>
      </c>
      <c r="Z30" s="112">
        <v>15000000</v>
      </c>
      <c r="AA30" s="68">
        <v>12735484</v>
      </c>
      <c r="AB30" s="68">
        <f t="shared" si="1"/>
        <v>12735484</v>
      </c>
      <c r="AC30" s="89" t="s">
        <v>270</v>
      </c>
      <c r="AD30" s="90"/>
    </row>
    <row r="31" spans="1:32" s="27" customFormat="1" ht="35.1" customHeight="1">
      <c r="A31" s="71">
        <v>23</v>
      </c>
      <c r="B31" s="72" t="s">
        <v>271</v>
      </c>
      <c r="C31" s="73" t="s">
        <v>272</v>
      </c>
      <c r="D31" s="53" t="s">
        <v>273</v>
      </c>
      <c r="E31" s="54">
        <v>1926000</v>
      </c>
      <c r="F31" s="71" t="s">
        <v>264</v>
      </c>
      <c r="G31" s="71" t="s">
        <v>85</v>
      </c>
      <c r="H31" s="74">
        <v>31776</v>
      </c>
      <c r="I31" s="75">
        <v>30</v>
      </c>
      <c r="J31" s="75">
        <v>12</v>
      </c>
      <c r="K31" s="75">
        <v>1986</v>
      </c>
      <c r="L31" s="91" t="s">
        <v>274</v>
      </c>
      <c r="M31" s="77" t="s">
        <v>87</v>
      </c>
      <c r="N31" s="78" t="s">
        <v>275</v>
      </c>
      <c r="O31" s="79" t="s">
        <v>276</v>
      </c>
      <c r="P31" s="80" t="s">
        <v>90</v>
      </c>
      <c r="Q31" s="81" t="s">
        <v>277</v>
      </c>
      <c r="R31" s="95">
        <v>230643212</v>
      </c>
      <c r="S31" s="83">
        <v>37221</v>
      </c>
      <c r="T31" s="84">
        <v>26</v>
      </c>
      <c r="U31" s="84">
        <v>11</v>
      </c>
      <c r="V31" s="84">
        <v>2001</v>
      </c>
      <c r="W31" s="107" t="s">
        <v>92</v>
      </c>
      <c r="X31" s="74">
        <v>40591</v>
      </c>
      <c r="Y31" s="87" t="str">
        <f t="shared" ca="1" si="0"/>
        <v>4 năm 8 Tháng 23 Ngày</v>
      </c>
      <c r="Z31" s="112">
        <v>7000000</v>
      </c>
      <c r="AA31" s="68">
        <v>5074000</v>
      </c>
      <c r="AB31" s="68">
        <f t="shared" si="1"/>
        <v>5074000</v>
      </c>
      <c r="AC31" s="89" t="s">
        <v>278</v>
      </c>
      <c r="AD31" s="90"/>
    </row>
    <row r="32" spans="1:32" ht="35.1" customHeight="1">
      <c r="A32" s="71">
        <v>24</v>
      </c>
      <c r="B32" s="72" t="s">
        <v>279</v>
      </c>
      <c r="C32" s="73" t="s">
        <v>280</v>
      </c>
      <c r="D32" s="53" t="s">
        <v>281</v>
      </c>
      <c r="E32" s="54">
        <v>1926000</v>
      </c>
      <c r="F32" s="71" t="s">
        <v>264</v>
      </c>
      <c r="G32" s="71" t="s">
        <v>85</v>
      </c>
      <c r="H32" s="74">
        <v>31960</v>
      </c>
      <c r="I32" s="75">
        <v>2</v>
      </c>
      <c r="J32" s="75">
        <v>7</v>
      </c>
      <c r="K32" s="75">
        <v>1987</v>
      </c>
      <c r="L32" s="91" t="s">
        <v>282</v>
      </c>
      <c r="M32" s="77" t="s">
        <v>87</v>
      </c>
      <c r="N32" s="113" t="s">
        <v>283</v>
      </c>
      <c r="O32" s="79" t="s">
        <v>284</v>
      </c>
      <c r="P32" s="114" t="s">
        <v>285</v>
      </c>
      <c r="Q32" s="126" t="s">
        <v>286</v>
      </c>
      <c r="R32" s="95">
        <v>230637564</v>
      </c>
      <c r="S32" s="127">
        <v>37125</v>
      </c>
      <c r="T32" s="128">
        <v>22</v>
      </c>
      <c r="U32" s="128">
        <v>8</v>
      </c>
      <c r="V32" s="128">
        <v>2001</v>
      </c>
      <c r="W32" s="107" t="s">
        <v>92</v>
      </c>
      <c r="X32" s="74">
        <v>40853</v>
      </c>
      <c r="Y32" s="87" t="str">
        <f t="shared" ca="1" si="0"/>
        <v>4 năm 0 Tháng 3 Ngày</v>
      </c>
      <c r="Z32" s="112">
        <v>7000000</v>
      </c>
      <c r="AA32" s="68">
        <v>5074000</v>
      </c>
      <c r="AB32" s="68">
        <f t="shared" si="1"/>
        <v>5074000</v>
      </c>
      <c r="AC32" s="89" t="s">
        <v>287</v>
      </c>
      <c r="AD32" s="90"/>
    </row>
    <row r="33" spans="1:32" ht="35.1" customHeight="1">
      <c r="A33" s="71">
        <v>25</v>
      </c>
      <c r="B33" s="72" t="s">
        <v>288</v>
      </c>
      <c r="C33" s="73" t="s">
        <v>289</v>
      </c>
      <c r="D33" s="53" t="s">
        <v>290</v>
      </c>
      <c r="E33" s="54">
        <v>1926000</v>
      </c>
      <c r="F33" s="71" t="s">
        <v>264</v>
      </c>
      <c r="G33" s="71" t="s">
        <v>98</v>
      </c>
      <c r="H33" s="74">
        <v>32253</v>
      </c>
      <c r="I33" s="75">
        <v>20</v>
      </c>
      <c r="J33" s="75">
        <v>4</v>
      </c>
      <c r="K33" s="75">
        <v>1988</v>
      </c>
      <c r="L33" s="91" t="s">
        <v>291</v>
      </c>
      <c r="M33" s="77" t="s">
        <v>87</v>
      </c>
      <c r="N33" s="113" t="s">
        <v>292</v>
      </c>
      <c r="O33" s="79" t="s">
        <v>284</v>
      </c>
      <c r="P33" s="114" t="s">
        <v>293</v>
      </c>
      <c r="Q33" s="126" t="s">
        <v>294</v>
      </c>
      <c r="R33" s="95">
        <v>191621597</v>
      </c>
      <c r="S33" s="127">
        <v>37811</v>
      </c>
      <c r="T33" s="128">
        <v>9</v>
      </c>
      <c r="U33" s="128">
        <v>7</v>
      </c>
      <c r="V33" s="128">
        <v>2003</v>
      </c>
      <c r="W33" s="129" t="s">
        <v>295</v>
      </c>
      <c r="X33" s="74">
        <v>40853</v>
      </c>
      <c r="Y33" s="87" t="str">
        <f t="shared" ca="1" si="0"/>
        <v>4 năm 0 Tháng 3 Ngày</v>
      </c>
      <c r="Z33" s="112">
        <v>6000000</v>
      </c>
      <c r="AA33" s="68">
        <v>4074000</v>
      </c>
      <c r="AB33" s="68">
        <f t="shared" si="1"/>
        <v>4074000</v>
      </c>
      <c r="AC33" s="89" t="s">
        <v>296</v>
      </c>
      <c r="AD33" s="90"/>
    </row>
    <row r="34" spans="1:32" s="27" customFormat="1" ht="35.1" customHeight="1">
      <c r="A34" s="71">
        <v>26</v>
      </c>
      <c r="B34" s="72" t="s">
        <v>288</v>
      </c>
      <c r="C34" s="73" t="s">
        <v>297</v>
      </c>
      <c r="D34" s="53" t="s">
        <v>298</v>
      </c>
      <c r="E34" s="54">
        <v>1926000</v>
      </c>
      <c r="F34" s="71" t="s">
        <v>264</v>
      </c>
      <c r="G34" s="71" t="s">
        <v>98</v>
      </c>
      <c r="H34" s="74">
        <v>32489</v>
      </c>
      <c r="I34" s="75">
        <v>12</v>
      </c>
      <c r="J34" s="75">
        <v>12</v>
      </c>
      <c r="K34" s="75">
        <v>1988</v>
      </c>
      <c r="L34" s="91" t="s">
        <v>299</v>
      </c>
      <c r="M34" s="77" t="s">
        <v>87</v>
      </c>
      <c r="N34" s="78" t="s">
        <v>88</v>
      </c>
      <c r="O34" s="79" t="s">
        <v>300</v>
      </c>
      <c r="P34" s="80" t="s">
        <v>170</v>
      </c>
      <c r="Q34" s="81" t="s">
        <v>301</v>
      </c>
      <c r="R34" s="95">
        <v>230676295</v>
      </c>
      <c r="S34" s="83">
        <v>37736</v>
      </c>
      <c r="T34" s="84">
        <v>25</v>
      </c>
      <c r="U34" s="84">
        <v>4</v>
      </c>
      <c r="V34" s="84">
        <v>2003</v>
      </c>
      <c r="W34" s="107" t="s">
        <v>92</v>
      </c>
      <c r="X34" s="74">
        <v>40591</v>
      </c>
      <c r="Y34" s="87" t="str">
        <f t="shared" ca="1" si="0"/>
        <v>4 năm 8 Tháng 23 Ngày</v>
      </c>
      <c r="Z34" s="112">
        <v>7500000</v>
      </c>
      <c r="AA34" s="68">
        <v>5574000</v>
      </c>
      <c r="AB34" s="68">
        <f t="shared" si="1"/>
        <v>5574000</v>
      </c>
      <c r="AC34" s="89" t="s">
        <v>302</v>
      </c>
      <c r="AD34" s="90"/>
    </row>
    <row r="35" spans="1:32" s="27" customFormat="1" ht="35.1" customHeight="1">
      <c r="A35" s="71">
        <v>27</v>
      </c>
      <c r="B35" s="72" t="s">
        <v>303</v>
      </c>
      <c r="C35" s="73" t="s">
        <v>304</v>
      </c>
      <c r="D35" s="53" t="s">
        <v>305</v>
      </c>
      <c r="E35" s="54">
        <v>1926000</v>
      </c>
      <c r="F35" s="71" t="s">
        <v>264</v>
      </c>
      <c r="G35" s="71" t="s">
        <v>98</v>
      </c>
      <c r="H35" s="74">
        <v>32057</v>
      </c>
      <c r="I35" s="75">
        <v>7</v>
      </c>
      <c r="J35" s="75">
        <v>10</v>
      </c>
      <c r="K35" s="75">
        <v>1987</v>
      </c>
      <c r="L35" s="91" t="s">
        <v>306</v>
      </c>
      <c r="M35" s="77" t="s">
        <v>87</v>
      </c>
      <c r="N35" s="78" t="s">
        <v>307</v>
      </c>
      <c r="O35" s="79" t="s">
        <v>308</v>
      </c>
      <c r="P35" s="80" t="s">
        <v>90</v>
      </c>
      <c r="Q35" s="81" t="s">
        <v>309</v>
      </c>
      <c r="R35" s="95">
        <v>230625821</v>
      </c>
      <c r="S35" s="83">
        <v>37055</v>
      </c>
      <c r="T35" s="84">
        <v>13</v>
      </c>
      <c r="U35" s="84">
        <v>6</v>
      </c>
      <c r="V35" s="84">
        <v>2001</v>
      </c>
      <c r="W35" s="107" t="s">
        <v>92</v>
      </c>
      <c r="X35" s="74">
        <v>40569</v>
      </c>
      <c r="Y35" s="87" t="str">
        <f t="shared" ca="1" si="0"/>
        <v>4 năm 9 Tháng 14 Ngày</v>
      </c>
      <c r="Z35" s="112">
        <v>7500000</v>
      </c>
      <c r="AA35" s="68">
        <v>5574000</v>
      </c>
      <c r="AB35" s="68">
        <f t="shared" si="1"/>
        <v>5574000</v>
      </c>
      <c r="AC35" s="89" t="s">
        <v>310</v>
      </c>
      <c r="AD35" s="90"/>
    </row>
    <row r="36" spans="1:32" ht="35.1" customHeight="1">
      <c r="A36" s="71">
        <v>28</v>
      </c>
      <c r="B36" s="72" t="s">
        <v>311</v>
      </c>
      <c r="C36" s="73" t="s">
        <v>312</v>
      </c>
      <c r="D36" s="53" t="s">
        <v>313</v>
      </c>
      <c r="E36" s="54">
        <v>1926000</v>
      </c>
      <c r="F36" s="71" t="s">
        <v>264</v>
      </c>
      <c r="G36" s="71" t="s">
        <v>98</v>
      </c>
      <c r="H36" s="74">
        <v>32053</v>
      </c>
      <c r="I36" s="75">
        <v>3</v>
      </c>
      <c r="J36" s="75">
        <v>10</v>
      </c>
      <c r="K36" s="75">
        <v>1987</v>
      </c>
      <c r="L36" s="91" t="s">
        <v>314</v>
      </c>
      <c r="M36" s="77" t="s">
        <v>87</v>
      </c>
      <c r="N36" s="78" t="s">
        <v>315</v>
      </c>
      <c r="O36" s="79" t="s">
        <v>316</v>
      </c>
      <c r="P36" s="80" t="s">
        <v>317</v>
      </c>
      <c r="Q36" s="126" t="s">
        <v>294</v>
      </c>
      <c r="R36" s="95">
        <v>131256943</v>
      </c>
      <c r="S36" s="127">
        <v>38675</v>
      </c>
      <c r="T36" s="128">
        <v>19</v>
      </c>
      <c r="U36" s="128">
        <v>11</v>
      </c>
      <c r="V36" s="128">
        <v>2005</v>
      </c>
      <c r="W36" s="129" t="s">
        <v>318</v>
      </c>
      <c r="X36" s="130">
        <v>40591</v>
      </c>
      <c r="Y36" s="87" t="str">
        <f t="shared" ca="1" si="0"/>
        <v>4 năm 8 Tháng 23 Ngày</v>
      </c>
      <c r="Z36" s="112">
        <v>7500000</v>
      </c>
      <c r="AA36" s="68">
        <v>5574000</v>
      </c>
      <c r="AB36" s="68">
        <f t="shared" si="1"/>
        <v>5574000</v>
      </c>
      <c r="AC36" s="89" t="s">
        <v>319</v>
      </c>
      <c r="AD36" s="90"/>
    </row>
    <row r="37" spans="1:32" ht="35.1" customHeight="1">
      <c r="A37" s="71">
        <v>29</v>
      </c>
      <c r="B37" s="72" t="s">
        <v>320</v>
      </c>
      <c r="C37" s="73" t="s">
        <v>321</v>
      </c>
      <c r="D37" s="53" t="s">
        <v>322</v>
      </c>
      <c r="E37" s="54">
        <v>1926000</v>
      </c>
      <c r="F37" s="71" t="s">
        <v>264</v>
      </c>
      <c r="G37" s="71" t="s">
        <v>98</v>
      </c>
      <c r="H37" s="74">
        <v>32389</v>
      </c>
      <c r="I37" s="75">
        <v>3</v>
      </c>
      <c r="J37" s="75">
        <v>9</v>
      </c>
      <c r="K37" s="75">
        <v>1988</v>
      </c>
      <c r="L37" s="91" t="s">
        <v>323</v>
      </c>
      <c r="M37" s="77" t="s">
        <v>87</v>
      </c>
      <c r="N37" s="113" t="s">
        <v>324</v>
      </c>
      <c r="O37" s="79" t="s">
        <v>325</v>
      </c>
      <c r="P37" s="114" t="s">
        <v>102</v>
      </c>
      <c r="Q37" s="113" t="s">
        <v>326</v>
      </c>
      <c r="R37" s="95">
        <v>230684124</v>
      </c>
      <c r="S37" s="100">
        <v>37834</v>
      </c>
      <c r="T37" s="101">
        <v>1</v>
      </c>
      <c r="U37" s="101">
        <v>8</v>
      </c>
      <c r="V37" s="101">
        <v>2003</v>
      </c>
      <c r="W37" s="131" t="s">
        <v>92</v>
      </c>
      <c r="X37" s="74">
        <v>40946</v>
      </c>
      <c r="Y37" s="87" t="str">
        <f t="shared" ca="1" si="0"/>
        <v>3 năm 9 Tháng 2 Ngày</v>
      </c>
      <c r="Z37" s="112">
        <v>6000000</v>
      </c>
      <c r="AA37" s="68">
        <v>4074000</v>
      </c>
      <c r="AB37" s="68">
        <f t="shared" si="1"/>
        <v>4074000</v>
      </c>
      <c r="AC37" s="89" t="s">
        <v>327</v>
      </c>
      <c r="AD37" s="90"/>
    </row>
    <row r="38" spans="1:32" s="27" customFormat="1" ht="35.1" customHeight="1">
      <c r="A38" s="71">
        <v>30</v>
      </c>
      <c r="B38" s="72" t="s">
        <v>328</v>
      </c>
      <c r="C38" s="73" t="s">
        <v>329</v>
      </c>
      <c r="D38" s="53" t="s">
        <v>330</v>
      </c>
      <c r="E38" s="54">
        <v>1926000</v>
      </c>
      <c r="F38" s="71" t="s">
        <v>264</v>
      </c>
      <c r="G38" s="71" t="s">
        <v>85</v>
      </c>
      <c r="H38" s="74">
        <v>32786</v>
      </c>
      <c r="I38" s="75">
        <v>5</v>
      </c>
      <c r="J38" s="75">
        <v>10</v>
      </c>
      <c r="K38" s="75">
        <v>1989</v>
      </c>
      <c r="L38" s="91" t="s">
        <v>331</v>
      </c>
      <c r="M38" s="77" t="s">
        <v>87</v>
      </c>
      <c r="N38" s="78" t="s">
        <v>332</v>
      </c>
      <c r="O38" s="79" t="s">
        <v>333</v>
      </c>
      <c r="P38" s="80" t="s">
        <v>139</v>
      </c>
      <c r="Q38" s="94" t="s">
        <v>334</v>
      </c>
      <c r="R38" s="95">
        <v>230759668</v>
      </c>
      <c r="S38" s="96">
        <v>40443</v>
      </c>
      <c r="T38" s="97">
        <v>22</v>
      </c>
      <c r="U38" s="97">
        <v>9</v>
      </c>
      <c r="V38" s="97">
        <v>2010</v>
      </c>
      <c r="W38" s="107" t="s">
        <v>92</v>
      </c>
      <c r="X38" s="74">
        <v>40435</v>
      </c>
      <c r="Y38" s="87" t="str">
        <f t="shared" ca="1" si="0"/>
        <v>5 năm 1 Tháng 26 Ngày</v>
      </c>
      <c r="Z38" s="112">
        <v>7000000</v>
      </c>
      <c r="AA38" s="68">
        <v>5074000</v>
      </c>
      <c r="AB38" s="68">
        <f t="shared" si="1"/>
        <v>5074000</v>
      </c>
      <c r="AC38" s="89" t="s">
        <v>335</v>
      </c>
      <c r="AD38" s="90"/>
    </row>
    <row r="39" spans="1:32" s="27" customFormat="1" ht="35.1" customHeight="1">
      <c r="A39" s="71">
        <v>31</v>
      </c>
      <c r="B39" s="72" t="s">
        <v>336</v>
      </c>
      <c r="C39" s="73" t="s">
        <v>337</v>
      </c>
      <c r="D39" s="53" t="s">
        <v>338</v>
      </c>
      <c r="E39" s="54">
        <v>1926000</v>
      </c>
      <c r="F39" s="71" t="s">
        <v>264</v>
      </c>
      <c r="G39" s="71" t="s">
        <v>85</v>
      </c>
      <c r="H39" s="74">
        <v>32822</v>
      </c>
      <c r="I39" s="75">
        <v>10</v>
      </c>
      <c r="J39" s="75">
        <v>11</v>
      </c>
      <c r="K39" s="75">
        <v>1989</v>
      </c>
      <c r="L39" s="91" t="s">
        <v>339</v>
      </c>
      <c r="M39" s="77" t="s">
        <v>128</v>
      </c>
      <c r="N39" s="78" t="s">
        <v>340</v>
      </c>
      <c r="O39" s="79" t="s">
        <v>341</v>
      </c>
      <c r="P39" s="80" t="s">
        <v>128</v>
      </c>
      <c r="Q39" s="81" t="s">
        <v>342</v>
      </c>
      <c r="R39" s="95">
        <v>230731556</v>
      </c>
      <c r="S39" s="83">
        <v>39403</v>
      </c>
      <c r="T39" s="84">
        <v>17</v>
      </c>
      <c r="U39" s="84">
        <v>11</v>
      </c>
      <c r="V39" s="84">
        <v>2007</v>
      </c>
      <c r="W39" s="107" t="s">
        <v>92</v>
      </c>
      <c r="X39" s="74">
        <v>40299</v>
      </c>
      <c r="Y39" s="87" t="str">
        <f t="shared" ca="1" si="0"/>
        <v>5 năm 6 Tháng 8 Ngày</v>
      </c>
      <c r="Z39" s="112">
        <v>6000000</v>
      </c>
      <c r="AA39" s="68">
        <v>4074000</v>
      </c>
      <c r="AB39" s="68">
        <f t="shared" si="1"/>
        <v>4074000</v>
      </c>
      <c r="AC39" s="89" t="s">
        <v>343</v>
      </c>
      <c r="AD39" s="90"/>
    </row>
    <row r="40" spans="1:32" s="27" customFormat="1" ht="35.1" customHeight="1">
      <c r="A40" s="71">
        <v>32</v>
      </c>
      <c r="B40" s="132" t="s">
        <v>344</v>
      </c>
      <c r="C40" s="133" t="s">
        <v>345</v>
      </c>
      <c r="D40" s="53" t="s">
        <v>346</v>
      </c>
      <c r="E40" s="54">
        <v>3609871</v>
      </c>
      <c r="F40" s="71" t="s">
        <v>264</v>
      </c>
      <c r="G40" s="71" t="s">
        <v>85</v>
      </c>
      <c r="H40" s="134">
        <v>22526</v>
      </c>
      <c r="I40" s="125">
        <v>2</v>
      </c>
      <c r="J40" s="125">
        <v>9</v>
      </c>
      <c r="K40" s="125">
        <v>1961</v>
      </c>
      <c r="L40" s="106" t="s">
        <v>347</v>
      </c>
      <c r="M40" s="135" t="s">
        <v>87</v>
      </c>
      <c r="N40" s="78" t="s">
        <v>88</v>
      </c>
      <c r="O40" s="79" t="s">
        <v>348</v>
      </c>
      <c r="P40" s="80" t="s">
        <v>90</v>
      </c>
      <c r="Q40" s="78" t="s">
        <v>349</v>
      </c>
      <c r="R40" s="95">
        <v>210079038</v>
      </c>
      <c r="S40" s="127">
        <v>28795</v>
      </c>
      <c r="T40" s="128">
        <v>1</v>
      </c>
      <c r="U40" s="128">
        <v>11</v>
      </c>
      <c r="V40" s="128">
        <v>1978</v>
      </c>
      <c r="W40" s="136" t="s">
        <v>122</v>
      </c>
      <c r="X40" s="137">
        <v>39539</v>
      </c>
      <c r="Y40" s="87" t="str">
        <f t="shared" ca="1" si="0"/>
        <v>7 năm 7 Tháng 8 Ngày</v>
      </c>
      <c r="Z40" s="138">
        <v>15070000</v>
      </c>
      <c r="AA40" s="68">
        <v>11460129</v>
      </c>
      <c r="AB40" s="68">
        <f t="shared" si="1"/>
        <v>11460129</v>
      </c>
      <c r="AC40" s="139" t="s">
        <v>350</v>
      </c>
      <c r="AD40" s="89"/>
    </row>
    <row r="41" spans="1:32" s="27" customFormat="1" ht="35.1" customHeight="1">
      <c r="A41" s="71">
        <v>33</v>
      </c>
      <c r="B41" s="132" t="s">
        <v>351</v>
      </c>
      <c r="C41" s="133" t="s">
        <v>352</v>
      </c>
      <c r="D41" s="53" t="s">
        <v>353</v>
      </c>
      <c r="E41" s="54">
        <v>1926000</v>
      </c>
      <c r="F41" s="71" t="s">
        <v>264</v>
      </c>
      <c r="G41" s="71" t="s">
        <v>85</v>
      </c>
      <c r="H41" s="134">
        <v>31237</v>
      </c>
      <c r="I41" s="125">
        <v>9</v>
      </c>
      <c r="J41" s="125">
        <v>7</v>
      </c>
      <c r="K41" s="125">
        <v>1985</v>
      </c>
      <c r="L41" s="106" t="s">
        <v>354</v>
      </c>
      <c r="M41" s="135" t="s">
        <v>87</v>
      </c>
      <c r="N41" s="78" t="s">
        <v>355</v>
      </c>
      <c r="O41" s="79" t="s">
        <v>356</v>
      </c>
      <c r="P41" s="80" t="s">
        <v>90</v>
      </c>
      <c r="Q41" s="99" t="s">
        <v>357</v>
      </c>
      <c r="R41" s="95">
        <v>233192883</v>
      </c>
      <c r="S41" s="100">
        <v>40372</v>
      </c>
      <c r="T41" s="101">
        <v>13</v>
      </c>
      <c r="U41" s="101">
        <v>7</v>
      </c>
      <c r="V41" s="101">
        <v>2010</v>
      </c>
      <c r="W41" s="140" t="s">
        <v>358</v>
      </c>
      <c r="X41" s="137">
        <v>41031</v>
      </c>
      <c r="Y41" s="87" t="str">
        <f t="shared" ca="1" si="0"/>
        <v>3 năm 6 Tháng 7 Ngày</v>
      </c>
      <c r="Z41" s="138">
        <v>6000000</v>
      </c>
      <c r="AA41" s="68">
        <v>4074000</v>
      </c>
      <c r="AB41" s="68">
        <f t="shared" si="1"/>
        <v>4074000</v>
      </c>
      <c r="AC41" s="89" t="s">
        <v>359</v>
      </c>
      <c r="AD41" s="90"/>
    </row>
    <row r="42" spans="1:32" s="27" customFormat="1" ht="35.1" customHeight="1">
      <c r="A42" s="71">
        <v>34</v>
      </c>
      <c r="B42" s="132" t="s">
        <v>360</v>
      </c>
      <c r="C42" s="133" t="s">
        <v>361</v>
      </c>
      <c r="D42" s="53" t="s">
        <v>362</v>
      </c>
      <c r="E42" s="54">
        <v>1926000</v>
      </c>
      <c r="F42" s="71" t="s">
        <v>264</v>
      </c>
      <c r="G42" s="71" t="s">
        <v>85</v>
      </c>
      <c r="H42" s="134">
        <v>30795</v>
      </c>
      <c r="I42" s="125">
        <v>23</v>
      </c>
      <c r="J42" s="125">
        <v>4</v>
      </c>
      <c r="K42" s="125">
        <v>1984</v>
      </c>
      <c r="L42" s="106" t="s">
        <v>363</v>
      </c>
      <c r="M42" s="135" t="s">
        <v>87</v>
      </c>
      <c r="N42" s="78" t="s">
        <v>364</v>
      </c>
      <c r="O42" s="79" t="s">
        <v>365</v>
      </c>
      <c r="P42" s="80" t="s">
        <v>102</v>
      </c>
      <c r="Q42" s="99" t="s">
        <v>366</v>
      </c>
      <c r="R42" s="95">
        <v>191490255</v>
      </c>
      <c r="S42" s="100">
        <v>32235</v>
      </c>
      <c r="T42" s="101">
        <v>2</v>
      </c>
      <c r="U42" s="101">
        <v>4</v>
      </c>
      <c r="V42" s="101">
        <v>1988</v>
      </c>
      <c r="W42" s="140" t="s">
        <v>295</v>
      </c>
      <c r="X42" s="137">
        <v>41025</v>
      </c>
      <c r="Y42" s="87" t="str">
        <f t="shared" ca="1" si="0"/>
        <v>3 năm 6 Tháng 14 Ngày</v>
      </c>
      <c r="Z42" s="138">
        <v>6000000</v>
      </c>
      <c r="AA42" s="68">
        <v>4074000</v>
      </c>
      <c r="AB42" s="68">
        <f t="shared" si="1"/>
        <v>4074000</v>
      </c>
      <c r="AC42" s="89" t="s">
        <v>367</v>
      </c>
      <c r="AD42" s="90"/>
    </row>
    <row r="43" spans="1:32" ht="35.1" customHeight="1">
      <c r="A43" s="71">
        <v>35</v>
      </c>
      <c r="B43" s="72" t="s">
        <v>368</v>
      </c>
      <c r="C43" s="73" t="s">
        <v>369</v>
      </c>
      <c r="D43" s="53" t="s">
        <v>370</v>
      </c>
      <c r="E43" s="54">
        <v>1926000</v>
      </c>
      <c r="F43" s="71" t="s">
        <v>264</v>
      </c>
      <c r="G43" s="71" t="s">
        <v>85</v>
      </c>
      <c r="H43" s="74">
        <v>32600</v>
      </c>
      <c r="I43" s="75">
        <v>2</v>
      </c>
      <c r="J43" s="75">
        <v>4</v>
      </c>
      <c r="K43" s="75">
        <v>1989</v>
      </c>
      <c r="L43" s="91" t="s">
        <v>371</v>
      </c>
      <c r="M43" s="77" t="s">
        <v>87</v>
      </c>
      <c r="N43" s="113" t="s">
        <v>372</v>
      </c>
      <c r="O43" s="79" t="s">
        <v>373</v>
      </c>
      <c r="P43" s="114" t="s">
        <v>170</v>
      </c>
      <c r="Q43" s="113" t="s">
        <v>374</v>
      </c>
      <c r="R43" s="95">
        <v>197204465</v>
      </c>
      <c r="S43" s="100">
        <v>38224</v>
      </c>
      <c r="T43" s="101">
        <v>25</v>
      </c>
      <c r="U43" s="101">
        <v>8</v>
      </c>
      <c r="V43" s="101">
        <v>2004</v>
      </c>
      <c r="W43" s="131" t="s">
        <v>375</v>
      </c>
      <c r="X43" s="74">
        <v>41095</v>
      </c>
      <c r="Y43" s="87" t="str">
        <f t="shared" ca="1" si="0"/>
        <v>3 năm 4 Tháng 4 Ngày</v>
      </c>
      <c r="Z43" s="112">
        <v>6000000</v>
      </c>
      <c r="AA43" s="68">
        <v>4074000</v>
      </c>
      <c r="AB43" s="68">
        <f t="shared" si="1"/>
        <v>4074000</v>
      </c>
      <c r="AC43" s="89" t="s">
        <v>376</v>
      </c>
      <c r="AD43" s="90"/>
    </row>
    <row r="44" spans="1:32" ht="35.1" customHeight="1">
      <c r="A44" s="71">
        <v>36</v>
      </c>
      <c r="B44" s="72" t="s">
        <v>377</v>
      </c>
      <c r="C44" s="73" t="s">
        <v>378</v>
      </c>
      <c r="D44" s="53" t="s">
        <v>379</v>
      </c>
      <c r="E44" s="54">
        <v>1926000</v>
      </c>
      <c r="F44" s="71" t="s">
        <v>264</v>
      </c>
      <c r="G44" s="71" t="s">
        <v>85</v>
      </c>
      <c r="H44" s="74">
        <v>28671</v>
      </c>
      <c r="I44" s="75">
        <v>30</v>
      </c>
      <c r="J44" s="75">
        <v>6</v>
      </c>
      <c r="K44" s="75">
        <v>1978</v>
      </c>
      <c r="L44" s="91" t="s">
        <v>380</v>
      </c>
      <c r="M44" s="77"/>
      <c r="N44" s="113"/>
      <c r="O44" s="79" t="s">
        <v>381</v>
      </c>
      <c r="P44" s="114"/>
      <c r="Q44" s="113"/>
      <c r="R44" s="95">
        <v>238956555</v>
      </c>
      <c r="S44" s="100">
        <v>40044</v>
      </c>
      <c r="T44" s="101">
        <v>19</v>
      </c>
      <c r="U44" s="101">
        <v>8</v>
      </c>
      <c r="V44" s="101">
        <v>2009</v>
      </c>
      <c r="W44" s="131" t="s">
        <v>92</v>
      </c>
      <c r="X44" s="74"/>
      <c r="Y44" s="87"/>
      <c r="Z44" s="112">
        <v>6500000</v>
      </c>
      <c r="AA44" s="68">
        <v>4574000</v>
      </c>
      <c r="AB44" s="68">
        <f t="shared" si="1"/>
        <v>4574000</v>
      </c>
      <c r="AC44" s="89" t="s">
        <v>382</v>
      </c>
      <c r="AD44" s="90"/>
    </row>
    <row r="45" spans="1:32" ht="35.1" customHeight="1">
      <c r="A45" s="71">
        <v>37</v>
      </c>
      <c r="B45" s="141" t="s">
        <v>383</v>
      </c>
      <c r="C45" s="142" t="s">
        <v>384</v>
      </c>
      <c r="D45" s="53" t="s">
        <v>385</v>
      </c>
      <c r="E45" s="54">
        <v>1926000</v>
      </c>
      <c r="F45" s="71" t="s">
        <v>264</v>
      </c>
      <c r="G45" s="71" t="s">
        <v>85</v>
      </c>
      <c r="H45" s="134">
        <v>32154</v>
      </c>
      <c r="I45" s="125">
        <v>12</v>
      </c>
      <c r="J45" s="125">
        <v>1</v>
      </c>
      <c r="K45" s="125">
        <v>1988</v>
      </c>
      <c r="L45" s="120" t="s">
        <v>386</v>
      </c>
      <c r="M45" s="143" t="s">
        <v>87</v>
      </c>
      <c r="N45" s="78" t="s">
        <v>387</v>
      </c>
      <c r="O45" s="79" t="s">
        <v>388</v>
      </c>
      <c r="P45" s="144" t="s">
        <v>90</v>
      </c>
      <c r="Q45" s="78" t="s">
        <v>389</v>
      </c>
      <c r="R45" s="95">
        <v>186718574</v>
      </c>
      <c r="S45" s="122">
        <v>40376</v>
      </c>
      <c r="T45" s="123">
        <v>17</v>
      </c>
      <c r="U45" s="123">
        <v>7</v>
      </c>
      <c r="V45" s="123">
        <v>2010</v>
      </c>
      <c r="W45" s="131" t="s">
        <v>390</v>
      </c>
      <c r="X45" s="74">
        <v>41158</v>
      </c>
      <c r="Y45" s="87" t="str">
        <f t="shared" ref="Y45:Y59" ca="1" si="3">+DATEDIF(X45,$AE$1,"y")&amp;" "&amp;"năm"&amp;" "&amp;DATEDIF(X45,$AE$1,"ym")&amp;" "&amp;"Tháng"&amp;" "&amp;DATEDIF(X45,$AE$1,"md")&amp;" "&amp;"Ngày"</f>
        <v>3 năm 2 Tháng 3 Ngày</v>
      </c>
      <c r="Z45" s="145">
        <v>6000000</v>
      </c>
      <c r="AA45" s="68">
        <v>4074000</v>
      </c>
      <c r="AB45" s="68">
        <f t="shared" si="1"/>
        <v>4074000</v>
      </c>
      <c r="AC45" s="146"/>
      <c r="AD45" s="107"/>
    </row>
    <row r="46" spans="1:32" ht="35.1" customHeight="1">
      <c r="A46" s="71">
        <v>38</v>
      </c>
      <c r="B46" s="72" t="s">
        <v>391</v>
      </c>
      <c r="C46" s="73" t="s">
        <v>392</v>
      </c>
      <c r="D46" s="53" t="s">
        <v>393</v>
      </c>
      <c r="E46" s="54">
        <v>1926000</v>
      </c>
      <c r="F46" s="71" t="s">
        <v>264</v>
      </c>
      <c r="G46" s="71" t="s">
        <v>85</v>
      </c>
      <c r="H46" s="74">
        <v>33500</v>
      </c>
      <c r="I46" s="75">
        <v>19</v>
      </c>
      <c r="J46" s="75">
        <v>9</v>
      </c>
      <c r="K46" s="75">
        <v>1991</v>
      </c>
      <c r="L46" s="91" t="s">
        <v>394</v>
      </c>
      <c r="M46" s="77" t="s">
        <v>87</v>
      </c>
      <c r="N46" s="113" t="s">
        <v>395</v>
      </c>
      <c r="O46" s="79" t="s">
        <v>396</v>
      </c>
      <c r="P46" s="114" t="s">
        <v>139</v>
      </c>
      <c r="Q46" s="113" t="s">
        <v>397</v>
      </c>
      <c r="R46" s="95">
        <v>215275735</v>
      </c>
      <c r="S46" s="100">
        <v>39725</v>
      </c>
      <c r="T46" s="101">
        <v>4</v>
      </c>
      <c r="U46" s="101">
        <v>10</v>
      </c>
      <c r="V46" s="101">
        <v>2008</v>
      </c>
      <c r="W46" s="131" t="s">
        <v>122</v>
      </c>
      <c r="X46" s="74">
        <v>41158</v>
      </c>
      <c r="Y46" s="87" t="str">
        <f t="shared" ca="1" si="3"/>
        <v>3 năm 2 Tháng 3 Ngày</v>
      </c>
      <c r="Z46" s="112">
        <v>6000000</v>
      </c>
      <c r="AA46" s="68">
        <v>4074000</v>
      </c>
      <c r="AB46" s="68">
        <f t="shared" si="1"/>
        <v>4074000</v>
      </c>
      <c r="AC46" s="89" t="s">
        <v>398</v>
      </c>
      <c r="AD46" s="90" t="s">
        <v>399</v>
      </c>
      <c r="AE46" s="216" t="s">
        <v>237</v>
      </c>
      <c r="AF46" s="163"/>
    </row>
    <row r="47" spans="1:32" ht="35.1" customHeight="1">
      <c r="A47" s="71">
        <v>39</v>
      </c>
      <c r="B47" s="141" t="s">
        <v>400</v>
      </c>
      <c r="C47" s="142" t="s">
        <v>401</v>
      </c>
      <c r="D47" s="53" t="s">
        <v>402</v>
      </c>
      <c r="E47" s="54">
        <v>1926000</v>
      </c>
      <c r="F47" s="71" t="s">
        <v>264</v>
      </c>
      <c r="G47" s="71" t="s">
        <v>85</v>
      </c>
      <c r="H47" s="134">
        <v>31310</v>
      </c>
      <c r="I47" s="125">
        <v>20</v>
      </c>
      <c r="J47" s="125">
        <v>9</v>
      </c>
      <c r="K47" s="125">
        <v>1985</v>
      </c>
      <c r="L47" s="147" t="s">
        <v>403</v>
      </c>
      <c r="M47" s="143" t="s">
        <v>404</v>
      </c>
      <c r="N47" s="148" t="s">
        <v>405</v>
      </c>
      <c r="O47" s="79" t="s">
        <v>406</v>
      </c>
      <c r="P47" s="144" t="s">
        <v>407</v>
      </c>
      <c r="Q47" s="148" t="s">
        <v>91</v>
      </c>
      <c r="R47" s="149">
        <v>230612018</v>
      </c>
      <c r="S47" s="150">
        <v>40462</v>
      </c>
      <c r="T47" s="151">
        <v>11</v>
      </c>
      <c r="U47" s="151">
        <v>10</v>
      </c>
      <c r="V47" s="151">
        <v>2010</v>
      </c>
      <c r="W47" s="149" t="s">
        <v>92</v>
      </c>
      <c r="X47" s="150">
        <v>41178</v>
      </c>
      <c r="Y47" s="87" t="str">
        <f t="shared" ca="1" si="3"/>
        <v>3 năm 1 Tháng 14 Ngày</v>
      </c>
      <c r="Z47" s="145">
        <v>5000000</v>
      </c>
      <c r="AA47" s="68">
        <v>3074000</v>
      </c>
      <c r="AB47" s="68">
        <f t="shared" si="1"/>
        <v>3074000</v>
      </c>
      <c r="AC47" s="146"/>
      <c r="AD47" s="107"/>
    </row>
    <row r="48" spans="1:32" ht="35.1" customHeight="1">
      <c r="A48" s="71">
        <v>40</v>
      </c>
      <c r="B48" s="141" t="s">
        <v>408</v>
      </c>
      <c r="C48" s="142" t="s">
        <v>409</v>
      </c>
      <c r="D48" s="53" t="s">
        <v>410</v>
      </c>
      <c r="E48" s="54">
        <v>1926000</v>
      </c>
      <c r="F48" s="71" t="s">
        <v>264</v>
      </c>
      <c r="G48" s="71" t="s">
        <v>85</v>
      </c>
      <c r="H48" s="134">
        <v>32470</v>
      </c>
      <c r="I48" s="125">
        <v>23</v>
      </c>
      <c r="J48" s="125">
        <v>11</v>
      </c>
      <c r="K48" s="125">
        <v>1988</v>
      </c>
      <c r="L48" s="147" t="s">
        <v>411</v>
      </c>
      <c r="M48" s="143" t="s">
        <v>118</v>
      </c>
      <c r="N48" s="148" t="s">
        <v>387</v>
      </c>
      <c r="O48" s="79" t="s">
        <v>300</v>
      </c>
      <c r="P48" s="144" t="s">
        <v>102</v>
      </c>
      <c r="Q48" s="148" t="s">
        <v>412</v>
      </c>
      <c r="R48" s="149">
        <v>162944248</v>
      </c>
      <c r="S48" s="150">
        <v>39811</v>
      </c>
      <c r="T48" s="151">
        <v>29</v>
      </c>
      <c r="U48" s="151">
        <v>12</v>
      </c>
      <c r="V48" s="151">
        <v>2008</v>
      </c>
      <c r="W48" s="149" t="s">
        <v>413</v>
      </c>
      <c r="X48" s="150">
        <v>41181</v>
      </c>
      <c r="Y48" s="87" t="str">
        <f t="shared" ca="1" si="3"/>
        <v>3 năm 1 Tháng 11 Ngày</v>
      </c>
      <c r="Z48" s="145">
        <v>6000000</v>
      </c>
      <c r="AA48" s="68">
        <v>4074000</v>
      </c>
      <c r="AB48" s="68">
        <f t="shared" si="1"/>
        <v>4074000</v>
      </c>
      <c r="AC48" s="146"/>
      <c r="AD48" s="107"/>
    </row>
    <row r="49" spans="1:30" ht="35.1" customHeight="1">
      <c r="A49" s="71">
        <v>41</v>
      </c>
      <c r="B49" s="141" t="s">
        <v>197</v>
      </c>
      <c r="C49" s="142" t="s">
        <v>414</v>
      </c>
      <c r="D49" s="53" t="s">
        <v>415</v>
      </c>
      <c r="E49" s="54">
        <v>1926000</v>
      </c>
      <c r="F49" s="71" t="s">
        <v>264</v>
      </c>
      <c r="G49" s="71" t="s">
        <v>85</v>
      </c>
      <c r="H49" s="134">
        <v>31082</v>
      </c>
      <c r="I49" s="125">
        <v>4</v>
      </c>
      <c r="J49" s="125">
        <v>2</v>
      </c>
      <c r="K49" s="125">
        <v>1985</v>
      </c>
      <c r="L49" s="152" t="s">
        <v>416</v>
      </c>
      <c r="M49" s="143" t="s">
        <v>87</v>
      </c>
      <c r="N49" s="148" t="s">
        <v>417</v>
      </c>
      <c r="O49" s="79" t="s">
        <v>418</v>
      </c>
      <c r="P49" s="144" t="s">
        <v>90</v>
      </c>
      <c r="Q49" s="148" t="s">
        <v>419</v>
      </c>
      <c r="R49" s="149">
        <v>205243372</v>
      </c>
      <c r="S49" s="150">
        <v>37546</v>
      </c>
      <c r="T49" s="151">
        <v>17</v>
      </c>
      <c r="U49" s="151">
        <v>10</v>
      </c>
      <c r="V49" s="151">
        <v>2002</v>
      </c>
      <c r="W49" s="149" t="s">
        <v>212</v>
      </c>
      <c r="X49" s="150">
        <v>41211</v>
      </c>
      <c r="Y49" s="87" t="str">
        <f t="shared" ca="1" si="3"/>
        <v>3 năm 0 Tháng 11 Ngày</v>
      </c>
      <c r="Z49" s="145">
        <v>6000000</v>
      </c>
      <c r="AA49" s="68">
        <v>4074000</v>
      </c>
      <c r="AB49" s="68">
        <f t="shared" si="1"/>
        <v>4074000</v>
      </c>
      <c r="AC49" s="146"/>
      <c r="AD49" s="107"/>
    </row>
    <row r="50" spans="1:30" ht="35.1" customHeight="1">
      <c r="A50" s="71">
        <v>42</v>
      </c>
      <c r="B50" s="141" t="s">
        <v>420</v>
      </c>
      <c r="C50" s="142" t="s">
        <v>421</v>
      </c>
      <c r="D50" s="53" t="s">
        <v>422</v>
      </c>
      <c r="E50" s="54">
        <v>1926000</v>
      </c>
      <c r="F50" s="71" t="s">
        <v>264</v>
      </c>
      <c r="G50" s="71" t="s">
        <v>85</v>
      </c>
      <c r="H50" s="134">
        <v>31622</v>
      </c>
      <c r="I50" s="125">
        <v>29</v>
      </c>
      <c r="J50" s="125">
        <v>7</v>
      </c>
      <c r="K50" s="125">
        <v>1986</v>
      </c>
      <c r="L50" s="147" t="s">
        <v>423</v>
      </c>
      <c r="M50" s="143" t="s">
        <v>87</v>
      </c>
      <c r="N50" s="148" t="s">
        <v>424</v>
      </c>
      <c r="O50" s="79" t="s">
        <v>425</v>
      </c>
      <c r="P50" s="144" t="s">
        <v>317</v>
      </c>
      <c r="Q50" s="148" t="s">
        <v>91</v>
      </c>
      <c r="R50" s="149">
        <v>230666945</v>
      </c>
      <c r="S50" s="150">
        <v>39766</v>
      </c>
      <c r="T50" s="151">
        <v>14</v>
      </c>
      <c r="U50" s="151">
        <v>11</v>
      </c>
      <c r="V50" s="151">
        <v>2008</v>
      </c>
      <c r="W50" s="149" t="s">
        <v>92</v>
      </c>
      <c r="X50" s="150">
        <v>41191</v>
      </c>
      <c r="Y50" s="87" t="str">
        <f t="shared" ca="1" si="3"/>
        <v>3 năm 1 Tháng 0 Ngày</v>
      </c>
      <c r="Z50" s="145">
        <v>6000000</v>
      </c>
      <c r="AA50" s="68">
        <v>4074000</v>
      </c>
      <c r="AB50" s="68">
        <f t="shared" si="1"/>
        <v>4074000</v>
      </c>
      <c r="AC50" s="146"/>
      <c r="AD50" s="107"/>
    </row>
    <row r="51" spans="1:30" ht="35.1" customHeight="1">
      <c r="A51" s="71">
        <v>43</v>
      </c>
      <c r="B51" s="141" t="s">
        <v>426</v>
      </c>
      <c r="C51" s="142" t="s">
        <v>427</v>
      </c>
      <c r="D51" s="53" t="s">
        <v>428</v>
      </c>
      <c r="E51" s="54">
        <v>1926000</v>
      </c>
      <c r="F51" s="71" t="s">
        <v>264</v>
      </c>
      <c r="G51" s="71" t="s">
        <v>85</v>
      </c>
      <c r="H51" s="134">
        <v>32653</v>
      </c>
      <c r="I51" s="125">
        <v>25</v>
      </c>
      <c r="J51" s="125">
        <v>5</v>
      </c>
      <c r="K51" s="125">
        <v>1989</v>
      </c>
      <c r="L51" s="152" t="s">
        <v>429</v>
      </c>
      <c r="M51" s="143" t="s">
        <v>118</v>
      </c>
      <c r="N51" s="148" t="s">
        <v>430</v>
      </c>
      <c r="O51" s="79" t="s">
        <v>300</v>
      </c>
      <c r="P51" s="144" t="s">
        <v>170</v>
      </c>
      <c r="Q51" s="148" t="s">
        <v>301</v>
      </c>
      <c r="R51" s="149">
        <v>230715913</v>
      </c>
      <c r="S51" s="150">
        <v>38247</v>
      </c>
      <c r="T51" s="151">
        <v>17</v>
      </c>
      <c r="U51" s="151">
        <v>9</v>
      </c>
      <c r="V51" s="151">
        <v>2004</v>
      </c>
      <c r="W51" s="149" t="s">
        <v>92</v>
      </c>
      <c r="X51" s="150">
        <v>41191</v>
      </c>
      <c r="Y51" s="87" t="str">
        <f t="shared" ca="1" si="3"/>
        <v>3 năm 1 Tháng 0 Ngày</v>
      </c>
      <c r="Z51" s="145">
        <v>6000000</v>
      </c>
      <c r="AA51" s="68">
        <v>4074000</v>
      </c>
      <c r="AB51" s="68">
        <f t="shared" si="1"/>
        <v>4074000</v>
      </c>
      <c r="AC51" s="146"/>
      <c r="AD51" s="107"/>
    </row>
    <row r="52" spans="1:30" ht="35.1" customHeight="1">
      <c r="A52" s="71">
        <v>44</v>
      </c>
      <c r="B52" s="141" t="s">
        <v>431</v>
      </c>
      <c r="C52" s="142" t="s">
        <v>432</v>
      </c>
      <c r="D52" s="53" t="s">
        <v>433</v>
      </c>
      <c r="E52" s="54">
        <v>1926000</v>
      </c>
      <c r="F52" s="71" t="s">
        <v>264</v>
      </c>
      <c r="G52" s="71" t="s">
        <v>85</v>
      </c>
      <c r="H52" s="134">
        <v>32825</v>
      </c>
      <c r="I52" s="125">
        <v>13</v>
      </c>
      <c r="J52" s="125">
        <v>11</v>
      </c>
      <c r="K52" s="125">
        <v>1989</v>
      </c>
      <c r="L52" s="147" t="s">
        <v>434</v>
      </c>
      <c r="M52" s="143" t="s">
        <v>87</v>
      </c>
      <c r="N52" s="148" t="s">
        <v>417</v>
      </c>
      <c r="O52" s="79" t="s">
        <v>388</v>
      </c>
      <c r="P52" s="144" t="s">
        <v>317</v>
      </c>
      <c r="Q52" s="148" t="s">
        <v>435</v>
      </c>
      <c r="R52" s="149">
        <v>212612364</v>
      </c>
      <c r="S52" s="150">
        <v>39422</v>
      </c>
      <c r="T52" s="151">
        <v>6</v>
      </c>
      <c r="U52" s="151">
        <v>12</v>
      </c>
      <c r="V52" s="151">
        <v>2007</v>
      </c>
      <c r="W52" s="149" t="s">
        <v>436</v>
      </c>
      <c r="X52" s="150">
        <v>41191</v>
      </c>
      <c r="Y52" s="87" t="str">
        <f t="shared" ca="1" si="3"/>
        <v>3 năm 1 Tháng 0 Ngày</v>
      </c>
      <c r="Z52" s="145">
        <v>6000000</v>
      </c>
      <c r="AA52" s="68">
        <v>4074000</v>
      </c>
      <c r="AB52" s="68">
        <f t="shared" si="1"/>
        <v>4074000</v>
      </c>
      <c r="AC52" s="146"/>
      <c r="AD52" s="107"/>
    </row>
    <row r="53" spans="1:30" ht="35.1" customHeight="1">
      <c r="A53" s="71">
        <v>45</v>
      </c>
      <c r="B53" s="141" t="s">
        <v>437</v>
      </c>
      <c r="C53" s="142" t="s">
        <v>438</v>
      </c>
      <c r="D53" s="53" t="s">
        <v>439</v>
      </c>
      <c r="E53" s="54">
        <v>1926000</v>
      </c>
      <c r="F53" s="71" t="s">
        <v>264</v>
      </c>
      <c r="G53" s="71" t="s">
        <v>85</v>
      </c>
      <c r="H53" s="134">
        <v>32655</v>
      </c>
      <c r="I53" s="125">
        <v>27</v>
      </c>
      <c r="J53" s="125">
        <v>5</v>
      </c>
      <c r="K53" s="125">
        <v>1989</v>
      </c>
      <c r="L53" s="147" t="s">
        <v>440</v>
      </c>
      <c r="M53" s="143" t="s">
        <v>87</v>
      </c>
      <c r="N53" s="148" t="s">
        <v>441</v>
      </c>
      <c r="O53" s="79" t="s">
        <v>442</v>
      </c>
      <c r="P53" s="144" t="s">
        <v>102</v>
      </c>
      <c r="Q53" s="148" t="s">
        <v>443</v>
      </c>
      <c r="R53" s="149">
        <v>191659373</v>
      </c>
      <c r="S53" s="150">
        <v>40156</v>
      </c>
      <c r="T53" s="151">
        <v>9</v>
      </c>
      <c r="U53" s="151">
        <v>12</v>
      </c>
      <c r="V53" s="151">
        <v>2009</v>
      </c>
      <c r="W53" s="149" t="s">
        <v>295</v>
      </c>
      <c r="X53" s="150">
        <v>41239</v>
      </c>
      <c r="Y53" s="87" t="str">
        <f t="shared" ca="1" si="3"/>
        <v>2 năm 11 Tháng 14 Ngày</v>
      </c>
      <c r="Z53" s="145">
        <v>6000000</v>
      </c>
      <c r="AA53" s="68">
        <v>4074000</v>
      </c>
      <c r="AB53" s="68">
        <f t="shared" si="1"/>
        <v>4074000</v>
      </c>
      <c r="AC53" s="146"/>
      <c r="AD53" s="107"/>
    </row>
    <row r="54" spans="1:30" ht="35.1" customHeight="1">
      <c r="A54" s="71">
        <v>46</v>
      </c>
      <c r="B54" s="141" t="s">
        <v>444</v>
      </c>
      <c r="C54" s="142" t="s">
        <v>445</v>
      </c>
      <c r="D54" s="53" t="s">
        <v>446</v>
      </c>
      <c r="E54" s="54">
        <v>1926000</v>
      </c>
      <c r="F54" s="71" t="s">
        <v>264</v>
      </c>
      <c r="G54" s="71" t="s">
        <v>85</v>
      </c>
      <c r="H54" s="134">
        <v>31093</v>
      </c>
      <c r="I54" s="125">
        <v>15</v>
      </c>
      <c r="J54" s="125">
        <v>2</v>
      </c>
      <c r="K54" s="125">
        <v>1985</v>
      </c>
      <c r="L54" s="147" t="s">
        <v>447</v>
      </c>
      <c r="M54" s="143" t="s">
        <v>87</v>
      </c>
      <c r="N54" s="148" t="s">
        <v>448</v>
      </c>
      <c r="O54" s="79" t="s">
        <v>425</v>
      </c>
      <c r="P54" s="144" t="s">
        <v>317</v>
      </c>
      <c r="Q54" s="148" t="s">
        <v>91</v>
      </c>
      <c r="R54" s="149">
        <v>19165910</v>
      </c>
      <c r="S54" s="150">
        <v>36881</v>
      </c>
      <c r="T54" s="151">
        <v>21</v>
      </c>
      <c r="U54" s="151">
        <v>12</v>
      </c>
      <c r="V54" s="151">
        <v>2000</v>
      </c>
      <c r="W54" s="149" t="s">
        <v>295</v>
      </c>
      <c r="X54" s="150">
        <v>41221</v>
      </c>
      <c r="Y54" s="87" t="str">
        <f t="shared" ca="1" si="3"/>
        <v>3 năm 0 Tháng 1 Ngày</v>
      </c>
      <c r="Z54" s="145">
        <v>6000000</v>
      </c>
      <c r="AA54" s="68">
        <v>4074000</v>
      </c>
      <c r="AB54" s="68">
        <f t="shared" si="1"/>
        <v>4074000</v>
      </c>
      <c r="AC54" s="146"/>
      <c r="AD54" s="107"/>
    </row>
    <row r="55" spans="1:30" s="27" customFormat="1" ht="35.1" customHeight="1">
      <c r="A55" s="71">
        <v>48</v>
      </c>
      <c r="B55" s="72" t="s">
        <v>449</v>
      </c>
      <c r="C55" s="73" t="s">
        <v>450</v>
      </c>
      <c r="D55" s="53" t="s">
        <v>451</v>
      </c>
      <c r="E55" s="54">
        <v>1926000</v>
      </c>
      <c r="F55" s="71" t="s">
        <v>264</v>
      </c>
      <c r="G55" s="71" t="s">
        <v>98</v>
      </c>
      <c r="H55" s="74">
        <v>31825</v>
      </c>
      <c r="I55" s="75">
        <v>17</v>
      </c>
      <c r="J55" s="75">
        <v>2</v>
      </c>
      <c r="K55" s="75">
        <v>1987</v>
      </c>
      <c r="L55" s="91" t="s">
        <v>452</v>
      </c>
      <c r="M55" s="77" t="s">
        <v>87</v>
      </c>
      <c r="N55" s="78" t="s">
        <v>424</v>
      </c>
      <c r="O55" s="79" t="s">
        <v>453</v>
      </c>
      <c r="P55" s="80" t="s">
        <v>454</v>
      </c>
      <c r="Q55" s="94" t="s">
        <v>455</v>
      </c>
      <c r="R55" s="95">
        <v>230675029</v>
      </c>
      <c r="S55" s="96">
        <v>37718</v>
      </c>
      <c r="T55" s="97">
        <v>7</v>
      </c>
      <c r="U55" s="97">
        <v>4</v>
      </c>
      <c r="V55" s="97">
        <v>2003</v>
      </c>
      <c r="W55" s="107" t="s">
        <v>92</v>
      </c>
      <c r="X55" s="74">
        <v>40435</v>
      </c>
      <c r="Y55" s="87" t="str">
        <f t="shared" ca="1" si="3"/>
        <v>5 năm 1 Tháng 26 Ngày</v>
      </c>
      <c r="Z55" s="112">
        <v>7500000</v>
      </c>
      <c r="AA55" s="68">
        <v>5574000</v>
      </c>
      <c r="AB55" s="68">
        <f t="shared" si="1"/>
        <v>5574000</v>
      </c>
      <c r="AC55" s="89" t="s">
        <v>456</v>
      </c>
      <c r="AD55" s="90"/>
    </row>
    <row r="56" spans="1:30" s="27" customFormat="1" ht="35.1" customHeight="1">
      <c r="A56" s="71">
        <v>49</v>
      </c>
      <c r="B56" s="72" t="s">
        <v>141</v>
      </c>
      <c r="C56" s="73" t="s">
        <v>438</v>
      </c>
      <c r="D56" s="53" t="s">
        <v>457</v>
      </c>
      <c r="E56" s="54">
        <v>1926000</v>
      </c>
      <c r="F56" s="71" t="s">
        <v>264</v>
      </c>
      <c r="G56" s="71" t="s">
        <v>98</v>
      </c>
      <c r="H56" s="74">
        <v>31707</v>
      </c>
      <c r="I56" s="75">
        <v>22</v>
      </c>
      <c r="J56" s="75">
        <v>10</v>
      </c>
      <c r="K56" s="75">
        <v>1986</v>
      </c>
      <c r="L56" s="91" t="s">
        <v>458</v>
      </c>
      <c r="M56" s="77" t="s">
        <v>87</v>
      </c>
      <c r="N56" s="78" t="s">
        <v>424</v>
      </c>
      <c r="O56" s="79" t="s">
        <v>425</v>
      </c>
      <c r="P56" s="80" t="s">
        <v>90</v>
      </c>
      <c r="Q56" s="81" t="s">
        <v>459</v>
      </c>
      <c r="R56" s="95">
        <v>230637432</v>
      </c>
      <c r="S56" s="83">
        <v>37124</v>
      </c>
      <c r="T56" s="84">
        <v>21</v>
      </c>
      <c r="U56" s="84">
        <v>8</v>
      </c>
      <c r="V56" s="84">
        <v>2001</v>
      </c>
      <c r="W56" s="107" t="s">
        <v>92</v>
      </c>
      <c r="X56" s="74">
        <v>40165</v>
      </c>
      <c r="Y56" s="87" t="str">
        <f t="shared" ca="1" si="3"/>
        <v>5 năm 10 Tháng 22 Ngày</v>
      </c>
      <c r="Z56" s="88">
        <v>7600000</v>
      </c>
      <c r="AA56" s="68">
        <v>5674000</v>
      </c>
      <c r="AB56" s="68">
        <f t="shared" si="1"/>
        <v>5674000</v>
      </c>
      <c r="AC56" s="89" t="s">
        <v>460</v>
      </c>
      <c r="AD56" s="90"/>
    </row>
    <row r="57" spans="1:30" s="27" customFormat="1" ht="35.1" customHeight="1">
      <c r="A57" s="71">
        <v>50</v>
      </c>
      <c r="B57" s="72" t="s">
        <v>461</v>
      </c>
      <c r="C57" s="73" t="s">
        <v>149</v>
      </c>
      <c r="D57" s="53" t="s">
        <v>462</v>
      </c>
      <c r="E57" s="54">
        <v>1926000</v>
      </c>
      <c r="F57" s="71" t="s">
        <v>264</v>
      </c>
      <c r="G57" s="71" t="s">
        <v>85</v>
      </c>
      <c r="H57" s="74">
        <v>29231</v>
      </c>
      <c r="I57" s="75">
        <v>11</v>
      </c>
      <c r="J57" s="75">
        <v>1</v>
      </c>
      <c r="K57" s="75">
        <v>1980</v>
      </c>
      <c r="L57" s="91" t="s">
        <v>463</v>
      </c>
      <c r="M57" s="77" t="s">
        <v>87</v>
      </c>
      <c r="N57" s="78" t="s">
        <v>464</v>
      </c>
      <c r="O57" s="79" t="s">
        <v>465</v>
      </c>
      <c r="P57" s="80" t="s">
        <v>102</v>
      </c>
      <c r="Q57" s="81" t="s">
        <v>466</v>
      </c>
      <c r="R57" s="95">
        <v>211830162</v>
      </c>
      <c r="S57" s="83">
        <v>40165</v>
      </c>
      <c r="T57" s="84">
        <v>18</v>
      </c>
      <c r="U57" s="84">
        <v>12</v>
      </c>
      <c r="V57" s="84">
        <v>2009</v>
      </c>
      <c r="W57" s="85" t="s">
        <v>122</v>
      </c>
      <c r="X57" s="74">
        <v>39457</v>
      </c>
      <c r="Y57" s="87" t="str">
        <f t="shared" ca="1" si="3"/>
        <v>7 năm 9 Tháng 30 Ngày</v>
      </c>
      <c r="Z57" s="88">
        <v>8000000</v>
      </c>
      <c r="AA57" s="68">
        <v>6074000</v>
      </c>
      <c r="AB57" s="68">
        <f t="shared" si="1"/>
        <v>6074000</v>
      </c>
      <c r="AC57" s="89" t="s">
        <v>467</v>
      </c>
      <c r="AD57" s="90"/>
    </row>
    <row r="58" spans="1:30" s="27" customFormat="1" ht="35.1" customHeight="1">
      <c r="A58" s="71">
        <v>51</v>
      </c>
      <c r="B58" s="72" t="s">
        <v>468</v>
      </c>
      <c r="C58" s="73" t="s">
        <v>469</v>
      </c>
      <c r="D58" s="53" t="s">
        <v>470</v>
      </c>
      <c r="E58" s="54">
        <v>1926000</v>
      </c>
      <c r="F58" s="71" t="s">
        <v>264</v>
      </c>
      <c r="G58" s="71" t="s">
        <v>85</v>
      </c>
      <c r="H58" s="74">
        <v>26068</v>
      </c>
      <c r="I58" s="75">
        <v>15</v>
      </c>
      <c r="J58" s="75">
        <v>5</v>
      </c>
      <c r="K58" s="75">
        <v>1971</v>
      </c>
      <c r="L58" s="91" t="s">
        <v>241</v>
      </c>
      <c r="M58" s="77" t="s">
        <v>128</v>
      </c>
      <c r="N58" s="99" t="s">
        <v>471</v>
      </c>
      <c r="O58" s="79" t="s">
        <v>472</v>
      </c>
      <c r="P58" s="102" t="s">
        <v>128</v>
      </c>
      <c r="Q58" s="81" t="s">
        <v>473</v>
      </c>
      <c r="R58" s="95">
        <v>230428344</v>
      </c>
      <c r="S58" s="83">
        <v>32330</v>
      </c>
      <c r="T58" s="84">
        <v>6</v>
      </c>
      <c r="U58" s="84">
        <v>7</v>
      </c>
      <c r="V58" s="84">
        <v>1988</v>
      </c>
      <c r="W58" s="107" t="s">
        <v>92</v>
      </c>
      <c r="X58" s="74">
        <v>40080</v>
      </c>
      <c r="Y58" s="87" t="str">
        <f t="shared" ca="1" si="3"/>
        <v>6 năm 1 Tháng 16 Ngày</v>
      </c>
      <c r="Z58" s="112">
        <v>6000000</v>
      </c>
      <c r="AA58" s="68">
        <v>4074000</v>
      </c>
      <c r="AB58" s="68">
        <f t="shared" si="1"/>
        <v>4074000</v>
      </c>
      <c r="AC58" s="89" t="s">
        <v>474</v>
      </c>
      <c r="AD58" s="90"/>
    </row>
    <row r="59" spans="1:30" ht="35.1" customHeight="1">
      <c r="A59" s="71">
        <v>52</v>
      </c>
      <c r="B59" s="72" t="s">
        <v>197</v>
      </c>
      <c r="C59" s="73" t="s">
        <v>475</v>
      </c>
      <c r="D59" s="53" t="s">
        <v>476</v>
      </c>
      <c r="E59" s="54">
        <v>1926000</v>
      </c>
      <c r="F59" s="71" t="s">
        <v>264</v>
      </c>
      <c r="G59" s="71" t="s">
        <v>85</v>
      </c>
      <c r="H59" s="153" t="s">
        <v>477</v>
      </c>
      <c r="I59" s="154"/>
      <c r="J59" s="154"/>
      <c r="K59" s="154">
        <v>1972</v>
      </c>
      <c r="L59" s="91" t="s">
        <v>478</v>
      </c>
      <c r="M59" s="77"/>
      <c r="N59" s="113"/>
      <c r="O59" s="79" t="s">
        <v>381</v>
      </c>
      <c r="P59" s="114"/>
      <c r="Q59" s="113"/>
      <c r="R59" s="95">
        <v>231076560</v>
      </c>
      <c r="S59" s="100">
        <v>40857</v>
      </c>
      <c r="T59" s="101">
        <v>10</v>
      </c>
      <c r="U59" s="101">
        <v>11</v>
      </c>
      <c r="V59" s="101">
        <v>2011</v>
      </c>
      <c r="W59" s="131" t="s">
        <v>122</v>
      </c>
      <c r="X59" s="74">
        <v>40575</v>
      </c>
      <c r="Y59" s="87" t="str">
        <f t="shared" ca="1" si="3"/>
        <v>4 năm 9 Tháng 8 Ngày</v>
      </c>
      <c r="Z59" s="112">
        <v>6000000</v>
      </c>
      <c r="AA59" s="68">
        <v>4074000</v>
      </c>
      <c r="AB59" s="68">
        <f t="shared" si="1"/>
        <v>4074000</v>
      </c>
      <c r="AC59" s="89" t="s">
        <v>479</v>
      </c>
      <c r="AD59" s="155" t="s">
        <v>480</v>
      </c>
    </row>
    <row r="60" spans="1:30" ht="35.1" customHeight="1">
      <c r="A60" s="71">
        <v>55</v>
      </c>
      <c r="B60" s="141" t="s">
        <v>481</v>
      </c>
      <c r="C60" s="156" t="s">
        <v>482</v>
      </c>
      <c r="D60" s="53" t="s">
        <v>483</v>
      </c>
      <c r="E60" s="54">
        <v>3483871</v>
      </c>
      <c r="F60" s="71" t="s">
        <v>484</v>
      </c>
      <c r="G60" s="71" t="s">
        <v>85</v>
      </c>
      <c r="H60" s="74">
        <v>27779</v>
      </c>
      <c r="I60" s="75">
        <v>20</v>
      </c>
      <c r="J60" s="75">
        <v>1</v>
      </c>
      <c r="K60" s="75">
        <v>1976</v>
      </c>
      <c r="L60" s="91" t="s">
        <v>485</v>
      </c>
      <c r="M60" s="77"/>
      <c r="N60" s="113"/>
      <c r="O60" s="79" t="s">
        <v>381</v>
      </c>
      <c r="P60" s="114"/>
      <c r="Q60" s="113"/>
      <c r="R60" s="157">
        <v>230493127</v>
      </c>
      <c r="S60" s="100">
        <v>39322</v>
      </c>
      <c r="T60" s="101">
        <v>28</v>
      </c>
      <c r="U60" s="101">
        <v>8</v>
      </c>
      <c r="V60" s="101">
        <v>2007</v>
      </c>
      <c r="W60" s="149" t="s">
        <v>92</v>
      </c>
      <c r="X60" s="122"/>
      <c r="Y60" s="87"/>
      <c r="Z60" s="88"/>
      <c r="AA60" s="68">
        <v>-3483871</v>
      </c>
      <c r="AB60" s="68">
        <f t="shared" si="1"/>
        <v>-3483871</v>
      </c>
      <c r="AC60" s="89"/>
      <c r="AD60" s="90"/>
    </row>
    <row r="61" spans="1:30" ht="35.1" customHeight="1">
      <c r="A61" s="71">
        <v>57</v>
      </c>
      <c r="B61" s="108" t="s">
        <v>486</v>
      </c>
      <c r="C61" s="109" t="s">
        <v>487</v>
      </c>
      <c r="D61" s="53" t="s">
        <v>488</v>
      </c>
      <c r="E61" s="54">
        <v>1926000</v>
      </c>
      <c r="F61" s="71" t="s">
        <v>264</v>
      </c>
      <c r="G61" s="71" t="s">
        <v>98</v>
      </c>
      <c r="H61" s="74">
        <v>32831</v>
      </c>
      <c r="I61" s="75">
        <v>19</v>
      </c>
      <c r="J61" s="75">
        <v>11</v>
      </c>
      <c r="K61" s="75">
        <v>1989</v>
      </c>
      <c r="L61" s="91" t="s">
        <v>489</v>
      </c>
      <c r="M61" s="77" t="s">
        <v>87</v>
      </c>
      <c r="N61" s="92" t="s">
        <v>387</v>
      </c>
      <c r="O61" s="79" t="s">
        <v>490</v>
      </c>
      <c r="P61" s="93" t="s">
        <v>102</v>
      </c>
      <c r="Q61" s="94" t="s">
        <v>397</v>
      </c>
      <c r="R61" s="95">
        <v>230734519</v>
      </c>
      <c r="S61" s="96">
        <v>38276</v>
      </c>
      <c r="T61" s="97">
        <v>16</v>
      </c>
      <c r="U61" s="97">
        <v>10</v>
      </c>
      <c r="V61" s="97">
        <v>2004</v>
      </c>
      <c r="W61" s="98" t="s">
        <v>92</v>
      </c>
      <c r="X61" s="74">
        <v>40708</v>
      </c>
      <c r="Y61" s="87" t="str">
        <f t="shared" ref="Y61:Y84" ca="1" si="4">+DATEDIF(X61,$AE$1,"y")&amp;" "&amp;"năm"&amp;" "&amp;DATEDIF(X61,$AE$1,"ym")&amp;" "&amp;"Tháng"&amp;" "&amp;DATEDIF(X61,$AE$1,"md")&amp;" "&amp;"Ngày"</f>
        <v>4 năm 4 Tháng 26 Ngày</v>
      </c>
      <c r="Z61" s="112">
        <v>6000000</v>
      </c>
      <c r="AA61" s="68">
        <v>4074000</v>
      </c>
      <c r="AB61" s="68">
        <f t="shared" si="1"/>
        <v>4074000</v>
      </c>
      <c r="AC61" s="89" t="s">
        <v>491</v>
      </c>
      <c r="AD61" s="90"/>
    </row>
    <row r="62" spans="1:30" ht="35.1" customHeight="1">
      <c r="A62" s="71">
        <v>60</v>
      </c>
      <c r="B62" s="141" t="s">
        <v>492</v>
      </c>
      <c r="C62" s="156" t="s">
        <v>493</v>
      </c>
      <c r="D62" s="53" t="s">
        <v>494</v>
      </c>
      <c r="E62" s="54">
        <v>1926000</v>
      </c>
      <c r="F62" s="71" t="s">
        <v>264</v>
      </c>
      <c r="G62" s="71" t="s">
        <v>85</v>
      </c>
      <c r="H62" s="74">
        <v>28904</v>
      </c>
      <c r="I62" s="75">
        <v>18</v>
      </c>
      <c r="J62" s="75">
        <v>2</v>
      </c>
      <c r="K62" s="75">
        <v>1979</v>
      </c>
      <c r="L62" s="91" t="s">
        <v>495</v>
      </c>
      <c r="M62" s="77" t="s">
        <v>87</v>
      </c>
      <c r="N62" s="113" t="s">
        <v>324</v>
      </c>
      <c r="O62" s="79" t="s">
        <v>496</v>
      </c>
      <c r="P62" s="114" t="s">
        <v>90</v>
      </c>
      <c r="Q62" s="113" t="s">
        <v>497</v>
      </c>
      <c r="R62" s="157">
        <v>230512953</v>
      </c>
      <c r="S62" s="100">
        <v>34512</v>
      </c>
      <c r="T62" s="101">
        <v>27</v>
      </c>
      <c r="U62" s="101">
        <v>6</v>
      </c>
      <c r="V62" s="101">
        <v>1994</v>
      </c>
      <c r="W62" s="131" t="s">
        <v>92</v>
      </c>
      <c r="X62" s="122">
        <v>40817</v>
      </c>
      <c r="Y62" s="87" t="str">
        <f t="shared" ca="1" si="4"/>
        <v>4 năm 1 Tháng 8 Ngày</v>
      </c>
      <c r="Z62" s="88">
        <v>7700000</v>
      </c>
      <c r="AA62" s="68">
        <v>5774000</v>
      </c>
      <c r="AB62" s="68">
        <f t="shared" si="1"/>
        <v>5774000</v>
      </c>
      <c r="AC62" s="89" t="s">
        <v>498</v>
      </c>
      <c r="AD62" s="90"/>
    </row>
    <row r="63" spans="1:30" ht="35.1" customHeight="1">
      <c r="A63" s="71">
        <v>61</v>
      </c>
      <c r="B63" s="141" t="s">
        <v>499</v>
      </c>
      <c r="C63" s="156" t="s">
        <v>500</v>
      </c>
      <c r="D63" s="53" t="s">
        <v>501</v>
      </c>
      <c r="E63" s="54">
        <v>1926000</v>
      </c>
      <c r="F63" s="71" t="s">
        <v>264</v>
      </c>
      <c r="G63" s="71" t="s">
        <v>98</v>
      </c>
      <c r="H63" s="74">
        <v>31564</v>
      </c>
      <c r="I63" s="75">
        <v>1</v>
      </c>
      <c r="J63" s="75">
        <v>6</v>
      </c>
      <c r="K63" s="75">
        <v>1986</v>
      </c>
      <c r="L63" s="91" t="s">
        <v>502</v>
      </c>
      <c r="M63" s="77" t="s">
        <v>87</v>
      </c>
      <c r="N63" s="81" t="s">
        <v>387</v>
      </c>
      <c r="O63" s="79" t="s">
        <v>503</v>
      </c>
      <c r="P63" s="115" t="s">
        <v>90</v>
      </c>
      <c r="Q63" s="81" t="s">
        <v>504</v>
      </c>
      <c r="R63" s="95">
        <v>230679225</v>
      </c>
      <c r="S63" s="83">
        <v>37761</v>
      </c>
      <c r="T63" s="84">
        <v>20</v>
      </c>
      <c r="U63" s="84">
        <v>5</v>
      </c>
      <c r="V63" s="84">
        <v>2003</v>
      </c>
      <c r="W63" s="107" t="s">
        <v>92</v>
      </c>
      <c r="X63" s="122">
        <v>40817</v>
      </c>
      <c r="Y63" s="87" t="str">
        <f t="shared" ca="1" si="4"/>
        <v>4 năm 1 Tháng 8 Ngày</v>
      </c>
      <c r="Z63" s="88">
        <v>6000000</v>
      </c>
      <c r="AA63" s="68">
        <v>4074000</v>
      </c>
      <c r="AB63" s="68">
        <f t="shared" si="1"/>
        <v>4074000</v>
      </c>
      <c r="AC63" s="89"/>
      <c r="AD63" s="90"/>
    </row>
    <row r="64" spans="1:30" ht="35.1" customHeight="1">
      <c r="A64" s="71">
        <v>62</v>
      </c>
      <c r="B64" s="141" t="s">
        <v>505</v>
      </c>
      <c r="C64" s="156" t="s">
        <v>506</v>
      </c>
      <c r="D64" s="53" t="s">
        <v>507</v>
      </c>
      <c r="E64" s="54">
        <v>1926000</v>
      </c>
      <c r="F64" s="71" t="s">
        <v>264</v>
      </c>
      <c r="G64" s="71" t="s">
        <v>98</v>
      </c>
      <c r="H64" s="74">
        <v>30582</v>
      </c>
      <c r="I64" s="75">
        <v>23</v>
      </c>
      <c r="J64" s="75">
        <v>9</v>
      </c>
      <c r="K64" s="75">
        <v>1983</v>
      </c>
      <c r="L64" s="91" t="s">
        <v>508</v>
      </c>
      <c r="M64" s="77" t="s">
        <v>128</v>
      </c>
      <c r="N64" s="103" t="s">
        <v>509</v>
      </c>
      <c r="O64" s="79" t="s">
        <v>510</v>
      </c>
      <c r="P64" s="158" t="s">
        <v>128</v>
      </c>
      <c r="Q64" s="81" t="s">
        <v>511</v>
      </c>
      <c r="R64" s="95">
        <v>211756067</v>
      </c>
      <c r="S64" s="83">
        <v>36119</v>
      </c>
      <c r="T64" s="84">
        <v>20</v>
      </c>
      <c r="U64" s="84">
        <v>11</v>
      </c>
      <c r="V64" s="84">
        <v>1998</v>
      </c>
      <c r="W64" s="85" t="s">
        <v>122</v>
      </c>
      <c r="X64" s="122">
        <v>40817</v>
      </c>
      <c r="Y64" s="87" t="str">
        <f t="shared" ca="1" si="4"/>
        <v>4 năm 1 Tháng 8 Ngày</v>
      </c>
      <c r="Z64" s="88">
        <v>5000000</v>
      </c>
      <c r="AA64" s="68">
        <v>3074000</v>
      </c>
      <c r="AB64" s="68">
        <f t="shared" si="1"/>
        <v>3074000</v>
      </c>
      <c r="AC64" s="89"/>
      <c r="AD64" s="90"/>
    </row>
    <row r="65" spans="1:31" ht="35.1" customHeight="1">
      <c r="A65" s="71">
        <v>63</v>
      </c>
      <c r="B65" s="141" t="s">
        <v>328</v>
      </c>
      <c r="C65" s="156" t="s">
        <v>512</v>
      </c>
      <c r="D65" s="53" t="s">
        <v>513</v>
      </c>
      <c r="E65" s="54">
        <v>1926000</v>
      </c>
      <c r="F65" s="71" t="s">
        <v>264</v>
      </c>
      <c r="G65" s="71" t="s">
        <v>85</v>
      </c>
      <c r="H65" s="74">
        <v>29209</v>
      </c>
      <c r="I65" s="75">
        <v>20</v>
      </c>
      <c r="J65" s="75">
        <v>12</v>
      </c>
      <c r="K65" s="75">
        <v>1979</v>
      </c>
      <c r="L65" s="91" t="s">
        <v>514</v>
      </c>
      <c r="M65" s="77" t="s">
        <v>139</v>
      </c>
      <c r="N65" s="113" t="s">
        <v>515</v>
      </c>
      <c r="O65" s="79" t="s">
        <v>516</v>
      </c>
      <c r="P65" s="114" t="s">
        <v>128</v>
      </c>
      <c r="Q65" s="113" t="s">
        <v>517</v>
      </c>
      <c r="R65" s="157">
        <v>220995855</v>
      </c>
      <c r="S65" s="100">
        <v>34961</v>
      </c>
      <c r="T65" s="101">
        <v>19</v>
      </c>
      <c r="U65" s="101">
        <v>9</v>
      </c>
      <c r="V65" s="101">
        <v>1995</v>
      </c>
      <c r="W65" s="131" t="s">
        <v>518</v>
      </c>
      <c r="X65" s="122">
        <v>41028</v>
      </c>
      <c r="Y65" s="87" t="str">
        <f t="shared" ca="1" si="4"/>
        <v>3 năm 6 Tháng 11 Ngày</v>
      </c>
      <c r="Z65" s="88">
        <v>5000000</v>
      </c>
      <c r="AA65" s="68">
        <v>3074000</v>
      </c>
      <c r="AB65" s="68">
        <f t="shared" si="1"/>
        <v>3074000</v>
      </c>
      <c r="AC65" s="89" t="s">
        <v>519</v>
      </c>
      <c r="AD65" s="90"/>
    </row>
    <row r="66" spans="1:31" ht="35.1" customHeight="1">
      <c r="A66" s="71">
        <v>64</v>
      </c>
      <c r="B66" s="141" t="s">
        <v>520</v>
      </c>
      <c r="C66" s="156" t="s">
        <v>521</v>
      </c>
      <c r="D66" s="53" t="s">
        <v>522</v>
      </c>
      <c r="E66" s="54">
        <v>1926000</v>
      </c>
      <c r="F66" s="71" t="s">
        <v>264</v>
      </c>
      <c r="G66" s="71" t="s">
        <v>85</v>
      </c>
      <c r="H66" s="74">
        <v>32679</v>
      </c>
      <c r="I66" s="75">
        <v>20</v>
      </c>
      <c r="J66" s="75">
        <v>6</v>
      </c>
      <c r="K66" s="75">
        <v>1989</v>
      </c>
      <c r="L66" s="91" t="s">
        <v>523</v>
      </c>
      <c r="M66" s="77" t="s">
        <v>139</v>
      </c>
      <c r="N66" s="113" t="s">
        <v>515</v>
      </c>
      <c r="O66" s="79" t="s">
        <v>524</v>
      </c>
      <c r="P66" s="114" t="s">
        <v>139</v>
      </c>
      <c r="Q66" s="113" t="s">
        <v>525</v>
      </c>
      <c r="R66" s="95">
        <v>221215322</v>
      </c>
      <c r="S66" s="83">
        <v>38736</v>
      </c>
      <c r="T66" s="84">
        <v>19</v>
      </c>
      <c r="U66" s="84">
        <v>1</v>
      </c>
      <c r="V66" s="84">
        <v>2006</v>
      </c>
      <c r="W66" s="85" t="s">
        <v>518</v>
      </c>
      <c r="X66" s="122">
        <v>40508</v>
      </c>
      <c r="Y66" s="87" t="str">
        <f t="shared" ca="1" si="4"/>
        <v>4 năm 11 Tháng 14 Ngày</v>
      </c>
      <c r="Z66" s="88">
        <v>6000000</v>
      </c>
      <c r="AA66" s="68">
        <v>4074000</v>
      </c>
      <c r="AB66" s="68">
        <f t="shared" si="1"/>
        <v>4074000</v>
      </c>
      <c r="AC66" s="89" t="s">
        <v>526</v>
      </c>
      <c r="AD66" s="90"/>
    </row>
    <row r="67" spans="1:31" ht="35.1" customHeight="1">
      <c r="A67" s="71">
        <v>65</v>
      </c>
      <c r="B67" s="141" t="s">
        <v>527</v>
      </c>
      <c r="C67" s="156" t="s">
        <v>384</v>
      </c>
      <c r="D67" s="53" t="s">
        <v>528</v>
      </c>
      <c r="E67" s="54">
        <v>1926000</v>
      </c>
      <c r="F67" s="71" t="s">
        <v>264</v>
      </c>
      <c r="G67" s="71" t="s">
        <v>85</v>
      </c>
      <c r="H67" s="74">
        <v>31486</v>
      </c>
      <c r="I67" s="75">
        <v>15</v>
      </c>
      <c r="J67" s="75">
        <v>3</v>
      </c>
      <c r="K67" s="75">
        <v>1986</v>
      </c>
      <c r="L67" s="91" t="s">
        <v>529</v>
      </c>
      <c r="M67" s="77" t="s">
        <v>87</v>
      </c>
      <c r="N67" s="81" t="s">
        <v>530</v>
      </c>
      <c r="O67" s="79" t="s">
        <v>531</v>
      </c>
      <c r="P67" s="115" t="s">
        <v>532</v>
      </c>
      <c r="Q67" s="81" t="s">
        <v>533</v>
      </c>
      <c r="R67" s="95">
        <v>197192034</v>
      </c>
      <c r="S67" s="83">
        <v>38041</v>
      </c>
      <c r="T67" s="84">
        <v>24</v>
      </c>
      <c r="U67" s="84">
        <v>2</v>
      </c>
      <c r="V67" s="84">
        <v>2004</v>
      </c>
      <c r="W67" s="107" t="s">
        <v>375</v>
      </c>
      <c r="X67" s="122">
        <v>40370</v>
      </c>
      <c r="Y67" s="87" t="str">
        <f t="shared" ca="1" si="4"/>
        <v>5 năm 3 Tháng 29 Ngày</v>
      </c>
      <c r="Z67" s="88">
        <v>6000000</v>
      </c>
      <c r="AA67" s="68">
        <v>4074000</v>
      </c>
      <c r="AB67" s="68">
        <f t="shared" si="1"/>
        <v>4074000</v>
      </c>
      <c r="AC67" s="89" t="s">
        <v>534</v>
      </c>
      <c r="AD67" s="90"/>
    </row>
    <row r="68" spans="1:31" ht="35.1" customHeight="1">
      <c r="A68" s="71">
        <v>66</v>
      </c>
      <c r="B68" s="132" t="s">
        <v>535</v>
      </c>
      <c r="C68" s="133" t="s">
        <v>79</v>
      </c>
      <c r="D68" s="53" t="s">
        <v>536</v>
      </c>
      <c r="E68" s="54">
        <v>1926000</v>
      </c>
      <c r="F68" s="71" t="s">
        <v>264</v>
      </c>
      <c r="G68" s="125" t="s">
        <v>85</v>
      </c>
      <c r="H68" s="134">
        <v>31981</v>
      </c>
      <c r="I68" s="125">
        <v>23</v>
      </c>
      <c r="J68" s="125">
        <v>7</v>
      </c>
      <c r="K68" s="125">
        <v>1987</v>
      </c>
      <c r="L68" s="106" t="s">
        <v>537</v>
      </c>
      <c r="M68" s="135" t="s">
        <v>87</v>
      </c>
      <c r="N68" s="81" t="s">
        <v>153</v>
      </c>
      <c r="O68" s="79" t="s">
        <v>538</v>
      </c>
      <c r="P68" s="115" t="s">
        <v>90</v>
      </c>
      <c r="Q68" s="81" t="s">
        <v>539</v>
      </c>
      <c r="R68" s="95">
        <v>230700589</v>
      </c>
      <c r="S68" s="83">
        <v>38867</v>
      </c>
      <c r="T68" s="84">
        <v>30</v>
      </c>
      <c r="U68" s="84">
        <v>5</v>
      </c>
      <c r="V68" s="84">
        <v>2006</v>
      </c>
      <c r="W68" s="85" t="s">
        <v>92</v>
      </c>
      <c r="X68" s="137">
        <v>41086</v>
      </c>
      <c r="Y68" s="87" t="str">
        <f t="shared" ca="1" si="4"/>
        <v>3 năm 4 Tháng 14 Ngày</v>
      </c>
      <c r="Z68" s="138">
        <v>6000000</v>
      </c>
      <c r="AA68" s="68">
        <v>4074000</v>
      </c>
      <c r="AB68" s="68">
        <f t="shared" si="1"/>
        <v>4074000</v>
      </c>
      <c r="AC68" s="139" t="s">
        <v>540</v>
      </c>
      <c r="AD68" s="90"/>
      <c r="AE68" s="27"/>
    </row>
    <row r="69" spans="1:31" ht="35.1" customHeight="1">
      <c r="A69" s="71">
        <v>67</v>
      </c>
      <c r="B69" s="108" t="s">
        <v>541</v>
      </c>
      <c r="C69" s="109" t="s">
        <v>542</v>
      </c>
      <c r="D69" s="53" t="s">
        <v>543</v>
      </c>
      <c r="E69" s="54">
        <v>1974194</v>
      </c>
      <c r="F69" s="71" t="s">
        <v>264</v>
      </c>
      <c r="G69" s="71" t="s">
        <v>85</v>
      </c>
      <c r="H69" s="74">
        <v>27440</v>
      </c>
      <c r="I69" s="75">
        <v>15</v>
      </c>
      <c r="J69" s="75">
        <v>2</v>
      </c>
      <c r="K69" s="75">
        <v>1975</v>
      </c>
      <c r="L69" s="91" t="s">
        <v>544</v>
      </c>
      <c r="M69" s="77"/>
      <c r="N69" s="78"/>
      <c r="O69" s="79" t="s">
        <v>545</v>
      </c>
      <c r="P69" s="80"/>
      <c r="Q69" s="81" t="s">
        <v>546</v>
      </c>
      <c r="R69" s="95">
        <v>300978555</v>
      </c>
      <c r="S69" s="83">
        <v>34222</v>
      </c>
      <c r="T69" s="84">
        <v>10</v>
      </c>
      <c r="U69" s="84">
        <v>9</v>
      </c>
      <c r="V69" s="84">
        <v>1993</v>
      </c>
      <c r="W69" s="85" t="s">
        <v>547</v>
      </c>
      <c r="X69" s="74">
        <v>37503</v>
      </c>
      <c r="Y69" s="87" t="str">
        <f t="shared" ca="1" si="4"/>
        <v>13 năm 2 Tháng 5 Ngày</v>
      </c>
      <c r="Z69" s="88">
        <v>30000000</v>
      </c>
      <c r="AA69" s="68">
        <v>28025806</v>
      </c>
      <c r="AB69" s="68">
        <f t="shared" si="1"/>
        <v>28025806</v>
      </c>
      <c r="AC69" s="89" t="s">
        <v>548</v>
      </c>
      <c r="AD69" s="90" t="s">
        <v>549</v>
      </c>
    </row>
    <row r="70" spans="1:31" ht="35.1" customHeight="1">
      <c r="A70" s="71">
        <v>68</v>
      </c>
      <c r="B70" s="72" t="s">
        <v>550</v>
      </c>
      <c r="C70" s="73" t="s">
        <v>551</v>
      </c>
      <c r="D70" s="53" t="s">
        <v>552</v>
      </c>
      <c r="E70" s="54">
        <v>1926000</v>
      </c>
      <c r="F70" s="71" t="s">
        <v>264</v>
      </c>
      <c r="G70" s="125" t="s">
        <v>98</v>
      </c>
      <c r="H70" s="74">
        <v>31958</v>
      </c>
      <c r="I70" s="75">
        <v>30</v>
      </c>
      <c r="J70" s="75">
        <v>6</v>
      </c>
      <c r="K70" s="75">
        <v>1987</v>
      </c>
      <c r="L70" s="91" t="s">
        <v>553</v>
      </c>
      <c r="M70" s="77" t="s">
        <v>87</v>
      </c>
      <c r="N70" s="92" t="s">
        <v>554</v>
      </c>
      <c r="O70" s="79" t="s">
        <v>555</v>
      </c>
      <c r="P70" s="93" t="s">
        <v>102</v>
      </c>
      <c r="Q70" s="94" t="s">
        <v>556</v>
      </c>
      <c r="R70" s="95">
        <v>230651664</v>
      </c>
      <c r="S70" s="96">
        <v>37296</v>
      </c>
      <c r="T70" s="97">
        <v>9</v>
      </c>
      <c r="U70" s="97">
        <v>2</v>
      </c>
      <c r="V70" s="97">
        <v>2002</v>
      </c>
      <c r="W70" s="98" t="s">
        <v>92</v>
      </c>
      <c r="X70" s="74">
        <v>40805</v>
      </c>
      <c r="Y70" s="87" t="str">
        <f t="shared" ca="1" si="4"/>
        <v>4 năm 1 Tháng 21 Ngày</v>
      </c>
      <c r="Z70" s="112">
        <v>6000000</v>
      </c>
      <c r="AA70" s="68">
        <v>4074000</v>
      </c>
      <c r="AB70" s="68">
        <f t="shared" si="1"/>
        <v>4074000</v>
      </c>
      <c r="AC70" s="89" t="s">
        <v>557</v>
      </c>
      <c r="AD70" s="90"/>
    </row>
    <row r="71" spans="1:31" ht="35.1" customHeight="1">
      <c r="A71" s="71">
        <v>69</v>
      </c>
      <c r="B71" s="72" t="s">
        <v>558</v>
      </c>
      <c r="C71" s="73" t="s">
        <v>559</v>
      </c>
      <c r="D71" s="53" t="s">
        <v>560</v>
      </c>
      <c r="E71" s="54">
        <v>1926000</v>
      </c>
      <c r="F71" s="71" t="s">
        <v>264</v>
      </c>
      <c r="G71" s="125" t="s">
        <v>98</v>
      </c>
      <c r="H71" s="74">
        <v>32519</v>
      </c>
      <c r="I71" s="75">
        <v>11</v>
      </c>
      <c r="J71" s="75">
        <v>1</v>
      </c>
      <c r="K71" s="75">
        <v>1989</v>
      </c>
      <c r="L71" s="91" t="s">
        <v>561</v>
      </c>
      <c r="M71" s="77" t="s">
        <v>87</v>
      </c>
      <c r="N71" s="78" t="s">
        <v>562</v>
      </c>
      <c r="O71" s="79" t="s">
        <v>563</v>
      </c>
      <c r="P71" s="80" t="s">
        <v>102</v>
      </c>
      <c r="Q71" s="81" t="s">
        <v>564</v>
      </c>
      <c r="R71" s="95">
        <v>230689514</v>
      </c>
      <c r="S71" s="83">
        <v>37993</v>
      </c>
      <c r="T71" s="84">
        <v>7</v>
      </c>
      <c r="U71" s="84">
        <v>1</v>
      </c>
      <c r="V71" s="84">
        <v>2004</v>
      </c>
      <c r="W71" s="85" t="s">
        <v>92</v>
      </c>
      <c r="X71" s="74">
        <v>40826</v>
      </c>
      <c r="Y71" s="87" t="str">
        <f t="shared" ca="1" si="4"/>
        <v>4 năm 0 Tháng 30 Ngày</v>
      </c>
      <c r="Z71" s="112">
        <v>6000000</v>
      </c>
      <c r="AA71" s="68">
        <v>4074000</v>
      </c>
      <c r="AB71" s="68">
        <f t="shared" si="1"/>
        <v>4074000</v>
      </c>
      <c r="AC71" s="89" t="s">
        <v>565</v>
      </c>
      <c r="AD71" s="90"/>
    </row>
    <row r="72" spans="1:31" ht="35.1" customHeight="1">
      <c r="A72" s="71">
        <v>70</v>
      </c>
      <c r="B72" s="72" t="s">
        <v>520</v>
      </c>
      <c r="C72" s="73" t="s">
        <v>312</v>
      </c>
      <c r="D72" s="53" t="s">
        <v>566</v>
      </c>
      <c r="E72" s="54">
        <v>1926000</v>
      </c>
      <c r="F72" s="71" t="s">
        <v>264</v>
      </c>
      <c r="G72" s="71" t="s">
        <v>85</v>
      </c>
      <c r="H72" s="74">
        <v>32008</v>
      </c>
      <c r="I72" s="75">
        <v>19</v>
      </c>
      <c r="J72" s="75">
        <v>8</v>
      </c>
      <c r="K72" s="75">
        <v>1987</v>
      </c>
      <c r="L72" s="91" t="s">
        <v>434</v>
      </c>
      <c r="M72" s="77" t="s">
        <v>87</v>
      </c>
      <c r="N72" s="78" t="s">
        <v>567</v>
      </c>
      <c r="O72" s="79" t="s">
        <v>568</v>
      </c>
      <c r="P72" s="80" t="s">
        <v>102</v>
      </c>
      <c r="Q72" s="94" t="s">
        <v>569</v>
      </c>
      <c r="R72" s="95">
        <v>212601045</v>
      </c>
      <c r="S72" s="96">
        <v>37425</v>
      </c>
      <c r="T72" s="97">
        <v>18</v>
      </c>
      <c r="U72" s="97">
        <v>6</v>
      </c>
      <c r="V72" s="97">
        <v>2002</v>
      </c>
      <c r="W72" s="98" t="s">
        <v>436</v>
      </c>
      <c r="X72" s="74">
        <v>40425</v>
      </c>
      <c r="Y72" s="87" t="str">
        <f t="shared" ca="1" si="4"/>
        <v>5 năm 2 Tháng 5 Ngày</v>
      </c>
      <c r="Z72" s="112">
        <v>7500000</v>
      </c>
      <c r="AA72" s="68">
        <v>5574000</v>
      </c>
      <c r="AB72" s="68">
        <f t="shared" si="1"/>
        <v>5574000</v>
      </c>
      <c r="AC72" s="89" t="s">
        <v>570</v>
      </c>
      <c r="AD72" s="90"/>
    </row>
    <row r="73" spans="1:31" ht="35.1" customHeight="1">
      <c r="A73" s="71">
        <v>71</v>
      </c>
      <c r="B73" s="72" t="s">
        <v>571</v>
      </c>
      <c r="C73" s="73" t="s">
        <v>572</v>
      </c>
      <c r="D73" s="53" t="s">
        <v>573</v>
      </c>
      <c r="E73" s="54">
        <v>1926000</v>
      </c>
      <c r="F73" s="71" t="s">
        <v>264</v>
      </c>
      <c r="G73" s="71" t="s">
        <v>85</v>
      </c>
      <c r="H73" s="74">
        <v>32422</v>
      </c>
      <c r="I73" s="75">
        <v>6</v>
      </c>
      <c r="J73" s="75">
        <v>10</v>
      </c>
      <c r="K73" s="75">
        <v>1988</v>
      </c>
      <c r="L73" s="91" t="s">
        <v>574</v>
      </c>
      <c r="M73" s="77" t="s">
        <v>87</v>
      </c>
      <c r="N73" s="78" t="s">
        <v>417</v>
      </c>
      <c r="O73" s="79" t="s">
        <v>575</v>
      </c>
      <c r="P73" s="80" t="s">
        <v>317</v>
      </c>
      <c r="Q73" s="94" t="s">
        <v>576</v>
      </c>
      <c r="R73" s="95">
        <v>230792674</v>
      </c>
      <c r="S73" s="96">
        <v>39316</v>
      </c>
      <c r="T73" s="97">
        <v>22</v>
      </c>
      <c r="U73" s="97">
        <v>8</v>
      </c>
      <c r="V73" s="97">
        <v>2007</v>
      </c>
      <c r="W73" s="98" t="s">
        <v>92</v>
      </c>
      <c r="X73" s="74">
        <v>40766</v>
      </c>
      <c r="Y73" s="87" t="str">
        <f t="shared" ca="1" si="4"/>
        <v>4 năm 2 Tháng 29 Ngày</v>
      </c>
      <c r="Z73" s="112">
        <v>7000000</v>
      </c>
      <c r="AA73" s="68">
        <v>5074000</v>
      </c>
      <c r="AB73" s="68">
        <f t="shared" si="1"/>
        <v>5074000</v>
      </c>
      <c r="AC73" s="89" t="s">
        <v>577</v>
      </c>
      <c r="AD73" s="90"/>
    </row>
    <row r="74" spans="1:31" ht="35.1" customHeight="1">
      <c r="A74" s="71">
        <v>72</v>
      </c>
      <c r="B74" s="72" t="s">
        <v>578</v>
      </c>
      <c r="C74" s="73" t="s">
        <v>262</v>
      </c>
      <c r="D74" s="53" t="s">
        <v>579</v>
      </c>
      <c r="E74" s="54">
        <v>1926000</v>
      </c>
      <c r="F74" s="71" t="s">
        <v>264</v>
      </c>
      <c r="G74" s="125" t="s">
        <v>98</v>
      </c>
      <c r="H74" s="74">
        <v>31552</v>
      </c>
      <c r="I74" s="75">
        <v>20</v>
      </c>
      <c r="J74" s="75">
        <v>5</v>
      </c>
      <c r="K74" s="75">
        <v>1986</v>
      </c>
      <c r="L74" s="91" t="s">
        <v>580</v>
      </c>
      <c r="M74" s="77" t="s">
        <v>87</v>
      </c>
      <c r="N74" s="78" t="s">
        <v>581</v>
      </c>
      <c r="O74" s="79" t="s">
        <v>582</v>
      </c>
      <c r="P74" s="80" t="s">
        <v>317</v>
      </c>
      <c r="Q74" s="94" t="s">
        <v>342</v>
      </c>
      <c r="R74" s="95">
        <v>230629095</v>
      </c>
      <c r="S74" s="96">
        <v>36986</v>
      </c>
      <c r="T74" s="97">
        <v>5</v>
      </c>
      <c r="U74" s="97">
        <v>4</v>
      </c>
      <c r="V74" s="97">
        <v>2001</v>
      </c>
      <c r="W74" s="98" t="s">
        <v>92</v>
      </c>
      <c r="X74" s="74">
        <v>40787</v>
      </c>
      <c r="Y74" s="87" t="str">
        <f t="shared" ca="1" si="4"/>
        <v>4 năm 2 Tháng 8 Ngày</v>
      </c>
      <c r="Z74" s="112">
        <v>6000000</v>
      </c>
      <c r="AA74" s="68">
        <v>4074000</v>
      </c>
      <c r="AB74" s="68">
        <f t="shared" ref="AB74:AB84" si="5">Z74-E74</f>
        <v>4074000</v>
      </c>
      <c r="AC74" s="89" t="s">
        <v>583</v>
      </c>
      <c r="AD74" s="90"/>
    </row>
    <row r="75" spans="1:31" ht="35.1" customHeight="1">
      <c r="A75" s="71">
        <v>73</v>
      </c>
      <c r="B75" s="132" t="s">
        <v>584</v>
      </c>
      <c r="C75" s="133" t="s">
        <v>585</v>
      </c>
      <c r="D75" s="53" t="s">
        <v>586</v>
      </c>
      <c r="E75" s="54">
        <v>1926000</v>
      </c>
      <c r="F75" s="71" t="s">
        <v>264</v>
      </c>
      <c r="G75" s="71" t="s">
        <v>85</v>
      </c>
      <c r="H75" s="74">
        <v>30635</v>
      </c>
      <c r="I75" s="75">
        <v>15</v>
      </c>
      <c r="J75" s="75">
        <v>11</v>
      </c>
      <c r="K75" s="75">
        <v>1983</v>
      </c>
      <c r="L75" s="91" t="s">
        <v>587</v>
      </c>
      <c r="M75" s="77" t="s">
        <v>87</v>
      </c>
      <c r="N75" s="113" t="s">
        <v>88</v>
      </c>
      <c r="O75" s="79" t="s">
        <v>588</v>
      </c>
      <c r="P75" s="114" t="s">
        <v>90</v>
      </c>
      <c r="Q75" s="113" t="s">
        <v>589</v>
      </c>
      <c r="R75" s="95">
        <v>233061460</v>
      </c>
      <c r="S75" s="100">
        <v>36272</v>
      </c>
      <c r="T75" s="101">
        <v>22</v>
      </c>
      <c r="U75" s="101">
        <v>4</v>
      </c>
      <c r="V75" s="101">
        <v>1999</v>
      </c>
      <c r="W75" s="131" t="s">
        <v>590</v>
      </c>
      <c r="X75" s="122">
        <v>40991</v>
      </c>
      <c r="Y75" s="87" t="str">
        <f t="shared" ca="1" si="4"/>
        <v>3 năm 7 Tháng 17 Ngày</v>
      </c>
      <c r="Z75" s="138">
        <v>6000000</v>
      </c>
      <c r="AA75" s="68">
        <v>4074000</v>
      </c>
      <c r="AB75" s="68">
        <f t="shared" si="5"/>
        <v>4074000</v>
      </c>
      <c r="AC75" s="139" t="s">
        <v>591</v>
      </c>
      <c r="AD75" s="90"/>
    </row>
    <row r="76" spans="1:31" ht="35.1" customHeight="1">
      <c r="A76" s="71">
        <v>74</v>
      </c>
      <c r="B76" s="159" t="s">
        <v>592</v>
      </c>
      <c r="C76" s="160" t="s">
        <v>593</v>
      </c>
      <c r="D76" s="53" t="s">
        <v>594</v>
      </c>
      <c r="E76" s="54">
        <v>1926000</v>
      </c>
      <c r="F76" s="71" t="s">
        <v>264</v>
      </c>
      <c r="G76" s="125" t="s">
        <v>85</v>
      </c>
      <c r="H76" s="134">
        <v>32060</v>
      </c>
      <c r="I76" s="125">
        <v>10</v>
      </c>
      <c r="J76" s="125">
        <v>10</v>
      </c>
      <c r="K76" s="125">
        <v>1987</v>
      </c>
      <c r="L76" s="106" t="s">
        <v>595</v>
      </c>
      <c r="M76" s="135" t="s">
        <v>87</v>
      </c>
      <c r="N76" s="78" t="s">
        <v>596</v>
      </c>
      <c r="O76" s="79" t="s">
        <v>597</v>
      </c>
      <c r="P76" s="80" t="s">
        <v>317</v>
      </c>
      <c r="Q76" s="94" t="s">
        <v>598</v>
      </c>
      <c r="R76" s="95">
        <v>230648777</v>
      </c>
      <c r="S76" s="96">
        <v>37344</v>
      </c>
      <c r="T76" s="97">
        <v>29</v>
      </c>
      <c r="U76" s="97">
        <v>3</v>
      </c>
      <c r="V76" s="97">
        <v>2002</v>
      </c>
      <c r="W76" s="85" t="s">
        <v>92</v>
      </c>
      <c r="X76" s="137">
        <v>41017</v>
      </c>
      <c r="Y76" s="87" t="str">
        <f t="shared" ca="1" si="4"/>
        <v>3 năm 6 Tháng 22 Ngày</v>
      </c>
      <c r="Z76" s="161">
        <v>6000000</v>
      </c>
      <c r="AA76" s="68">
        <v>4074000</v>
      </c>
      <c r="AB76" s="68">
        <f t="shared" si="5"/>
        <v>4074000</v>
      </c>
      <c r="AC76" s="162" t="s">
        <v>599</v>
      </c>
      <c r="AD76" s="90"/>
    </row>
    <row r="77" spans="1:31" ht="35.1" customHeight="1">
      <c r="A77" s="71">
        <v>75</v>
      </c>
      <c r="B77" s="141" t="s">
        <v>444</v>
      </c>
      <c r="C77" s="156" t="s">
        <v>600</v>
      </c>
      <c r="D77" s="53" t="s">
        <v>601</v>
      </c>
      <c r="E77" s="54">
        <v>1926000</v>
      </c>
      <c r="F77" s="71" t="s">
        <v>264</v>
      </c>
      <c r="G77" s="71" t="s">
        <v>85</v>
      </c>
      <c r="H77" s="74">
        <v>28394</v>
      </c>
      <c r="I77" s="75">
        <v>26</v>
      </c>
      <c r="J77" s="75">
        <v>9</v>
      </c>
      <c r="K77" s="75">
        <v>1977</v>
      </c>
      <c r="L77" s="91" t="s">
        <v>602</v>
      </c>
      <c r="M77" s="77" t="s">
        <v>87</v>
      </c>
      <c r="N77" s="113" t="s">
        <v>603</v>
      </c>
      <c r="O77" s="79" t="s">
        <v>604</v>
      </c>
      <c r="P77" s="114" t="s">
        <v>102</v>
      </c>
      <c r="Q77" s="113" t="s">
        <v>605</v>
      </c>
      <c r="R77" s="157" t="s">
        <v>606</v>
      </c>
      <c r="S77" s="100">
        <v>40002</v>
      </c>
      <c r="T77" s="101">
        <v>8</v>
      </c>
      <c r="U77" s="101">
        <v>7</v>
      </c>
      <c r="V77" s="101">
        <v>2009</v>
      </c>
      <c r="W77" s="131" t="s">
        <v>607</v>
      </c>
      <c r="X77" s="74">
        <v>40609</v>
      </c>
      <c r="Y77" s="87" t="str">
        <f t="shared" ca="1" si="4"/>
        <v>4 năm 8 Tháng 2 Ngày</v>
      </c>
      <c r="Z77" s="88">
        <v>20000000</v>
      </c>
      <c r="AA77" s="68">
        <v>18074000</v>
      </c>
      <c r="AB77" s="68">
        <f t="shared" si="5"/>
        <v>18074000</v>
      </c>
      <c r="AC77" s="89" t="s">
        <v>608</v>
      </c>
      <c r="AD77" s="90"/>
    </row>
    <row r="78" spans="1:31" ht="35.1" customHeight="1">
      <c r="A78" s="71">
        <v>76</v>
      </c>
      <c r="B78" s="141" t="s">
        <v>609</v>
      </c>
      <c r="C78" s="156" t="s">
        <v>115</v>
      </c>
      <c r="D78" s="53" t="s">
        <v>610</v>
      </c>
      <c r="E78" s="54">
        <v>1926000</v>
      </c>
      <c r="F78" s="71" t="s">
        <v>264</v>
      </c>
      <c r="G78" s="71" t="s">
        <v>85</v>
      </c>
      <c r="H78" s="74">
        <v>30996</v>
      </c>
      <c r="I78" s="75">
        <v>10</v>
      </c>
      <c r="J78" s="75">
        <v>11</v>
      </c>
      <c r="K78" s="75">
        <v>1984</v>
      </c>
      <c r="L78" s="91" t="s">
        <v>611</v>
      </c>
      <c r="M78" s="77" t="s">
        <v>87</v>
      </c>
      <c r="N78" s="103" t="s">
        <v>612</v>
      </c>
      <c r="O78" s="79" t="s">
        <v>613</v>
      </c>
      <c r="P78" s="158" t="s">
        <v>317</v>
      </c>
      <c r="Q78" s="81" t="s">
        <v>596</v>
      </c>
      <c r="R78" s="95">
        <v>230603975</v>
      </c>
      <c r="S78" s="83">
        <v>40800</v>
      </c>
      <c r="T78" s="84">
        <v>14</v>
      </c>
      <c r="U78" s="84">
        <v>9</v>
      </c>
      <c r="V78" s="84">
        <v>2011</v>
      </c>
      <c r="W78" s="85" t="s">
        <v>92</v>
      </c>
      <c r="X78" s="74">
        <v>40807</v>
      </c>
      <c r="Y78" s="87" t="str">
        <f t="shared" ca="1" si="4"/>
        <v>4 năm 1 Tháng 19 Ngày</v>
      </c>
      <c r="Z78" s="88">
        <v>6000000</v>
      </c>
      <c r="AA78" s="68">
        <v>4074000</v>
      </c>
      <c r="AB78" s="68">
        <f t="shared" si="5"/>
        <v>4074000</v>
      </c>
      <c r="AC78" s="89" t="s">
        <v>614</v>
      </c>
      <c r="AD78" s="90"/>
    </row>
    <row r="79" spans="1:31" ht="35.1" customHeight="1">
      <c r="A79" s="71">
        <v>77</v>
      </c>
      <c r="B79" s="141" t="s">
        <v>615</v>
      </c>
      <c r="C79" s="156" t="s">
        <v>616</v>
      </c>
      <c r="D79" s="53" t="s">
        <v>617</v>
      </c>
      <c r="E79" s="54">
        <v>1926000</v>
      </c>
      <c r="F79" s="71" t="s">
        <v>264</v>
      </c>
      <c r="G79" s="71" t="s">
        <v>85</v>
      </c>
      <c r="H79" s="74">
        <v>31605</v>
      </c>
      <c r="I79" s="75">
        <v>12</v>
      </c>
      <c r="J79" s="75">
        <v>7</v>
      </c>
      <c r="K79" s="75">
        <v>1986</v>
      </c>
      <c r="L79" s="91" t="s">
        <v>618</v>
      </c>
      <c r="M79" s="77" t="s">
        <v>87</v>
      </c>
      <c r="N79" s="81" t="s">
        <v>387</v>
      </c>
      <c r="O79" s="79" t="s">
        <v>619</v>
      </c>
      <c r="P79" s="115" t="s">
        <v>90</v>
      </c>
      <c r="Q79" s="81" t="s">
        <v>620</v>
      </c>
      <c r="R79" s="95">
        <v>215047481</v>
      </c>
      <c r="S79" s="83">
        <v>38062</v>
      </c>
      <c r="T79" s="84">
        <v>16</v>
      </c>
      <c r="U79" s="84">
        <v>3</v>
      </c>
      <c r="V79" s="84">
        <v>2004</v>
      </c>
      <c r="W79" s="98" t="s">
        <v>122</v>
      </c>
      <c r="X79" s="74">
        <v>41183</v>
      </c>
      <c r="Y79" s="87" t="str">
        <f t="shared" ca="1" si="4"/>
        <v>3 năm 1 Tháng 8 Ngày</v>
      </c>
      <c r="Z79" s="88">
        <v>6000000</v>
      </c>
      <c r="AA79" s="68">
        <v>4074000</v>
      </c>
      <c r="AB79" s="68">
        <f t="shared" si="5"/>
        <v>4074000</v>
      </c>
      <c r="AC79" s="89"/>
      <c r="AD79" s="90"/>
    </row>
    <row r="80" spans="1:31" s="163" customFormat="1" ht="35.1" customHeight="1">
      <c r="A80" s="71">
        <v>79</v>
      </c>
      <c r="B80" s="141" t="s">
        <v>621</v>
      </c>
      <c r="C80" s="156" t="s">
        <v>622</v>
      </c>
      <c r="D80" s="53" t="s">
        <v>623</v>
      </c>
      <c r="E80" s="54">
        <v>1926000</v>
      </c>
      <c r="F80" s="71" t="s">
        <v>624</v>
      </c>
      <c r="G80" s="71" t="s">
        <v>85</v>
      </c>
      <c r="H80" s="74">
        <v>30047</v>
      </c>
      <c r="I80" s="75">
        <v>6</v>
      </c>
      <c r="J80" s="75">
        <v>4</v>
      </c>
      <c r="K80" s="75">
        <v>1982</v>
      </c>
      <c r="L80" s="91" t="s">
        <v>625</v>
      </c>
      <c r="M80" s="77"/>
      <c r="N80" s="78" t="s">
        <v>626</v>
      </c>
      <c r="O80" s="79" t="s">
        <v>627</v>
      </c>
      <c r="P80" s="80"/>
      <c r="Q80" s="78" t="s">
        <v>626</v>
      </c>
      <c r="R80" s="95">
        <v>233049434</v>
      </c>
      <c r="S80" s="127">
        <v>35669</v>
      </c>
      <c r="T80" s="128">
        <v>27</v>
      </c>
      <c r="U80" s="128">
        <v>8</v>
      </c>
      <c r="V80" s="128">
        <v>1997</v>
      </c>
      <c r="W80" s="136" t="s">
        <v>358</v>
      </c>
      <c r="X80" s="74">
        <v>40088</v>
      </c>
      <c r="Y80" s="87" t="str">
        <f t="shared" ca="1" si="4"/>
        <v>6 năm 1 Tháng 7 Ngày</v>
      </c>
      <c r="Z80" s="88">
        <v>4200000</v>
      </c>
      <c r="AA80" s="68">
        <v>2274000</v>
      </c>
      <c r="AB80" s="68">
        <f t="shared" si="5"/>
        <v>2274000</v>
      </c>
      <c r="AC80" s="89" t="s">
        <v>628</v>
      </c>
      <c r="AD80" s="90"/>
    </row>
    <row r="81" spans="1:40" s="163" customFormat="1" ht="35.1" customHeight="1">
      <c r="A81" s="71">
        <v>80</v>
      </c>
      <c r="B81" s="141" t="s">
        <v>629</v>
      </c>
      <c r="C81" s="156" t="s">
        <v>630</v>
      </c>
      <c r="D81" s="53" t="s">
        <v>631</v>
      </c>
      <c r="E81" s="54">
        <v>1926000</v>
      </c>
      <c r="F81" s="71" t="s">
        <v>624</v>
      </c>
      <c r="G81" s="71" t="s">
        <v>85</v>
      </c>
      <c r="H81" s="74">
        <v>29721</v>
      </c>
      <c r="I81" s="75">
        <v>15</v>
      </c>
      <c r="J81" s="75">
        <v>5</v>
      </c>
      <c r="K81" s="75">
        <v>1981</v>
      </c>
      <c r="L81" s="91" t="s">
        <v>632</v>
      </c>
      <c r="M81" s="77"/>
      <c r="N81" s="78" t="s">
        <v>626</v>
      </c>
      <c r="O81" s="79" t="s">
        <v>627</v>
      </c>
      <c r="P81" s="80"/>
      <c r="Q81" s="78" t="s">
        <v>626</v>
      </c>
      <c r="R81" s="95">
        <v>230544102</v>
      </c>
      <c r="S81" s="127">
        <v>35248</v>
      </c>
      <c r="T81" s="128">
        <v>2</v>
      </c>
      <c r="U81" s="128">
        <v>7</v>
      </c>
      <c r="V81" s="128">
        <v>1996</v>
      </c>
      <c r="W81" s="136" t="s">
        <v>92</v>
      </c>
      <c r="X81" s="74">
        <v>40627</v>
      </c>
      <c r="Y81" s="87" t="str">
        <f t="shared" ca="1" si="4"/>
        <v>4 năm 7 Tháng 15 Ngày</v>
      </c>
      <c r="Z81" s="88">
        <v>4200000</v>
      </c>
      <c r="AA81" s="68">
        <v>2274000</v>
      </c>
      <c r="AB81" s="68">
        <f t="shared" si="5"/>
        <v>2274000</v>
      </c>
      <c r="AC81" s="89" t="s">
        <v>633</v>
      </c>
      <c r="AD81" s="90"/>
    </row>
    <row r="82" spans="1:40" s="163" customFormat="1" ht="35.1" customHeight="1">
      <c r="A82" s="71">
        <v>81</v>
      </c>
      <c r="B82" s="141" t="s">
        <v>634</v>
      </c>
      <c r="C82" s="156" t="s">
        <v>635</v>
      </c>
      <c r="D82" s="53" t="s">
        <v>636</v>
      </c>
      <c r="E82" s="54">
        <v>1926000</v>
      </c>
      <c r="F82" s="71" t="s">
        <v>624</v>
      </c>
      <c r="G82" s="71" t="s">
        <v>85</v>
      </c>
      <c r="H82" s="74">
        <v>28569</v>
      </c>
      <c r="I82" s="75">
        <v>20</v>
      </c>
      <c r="J82" s="75">
        <v>3</v>
      </c>
      <c r="K82" s="75">
        <v>1978</v>
      </c>
      <c r="L82" s="91" t="s">
        <v>637</v>
      </c>
      <c r="M82" s="77"/>
      <c r="N82" s="78" t="s">
        <v>626</v>
      </c>
      <c r="O82" s="79" t="s">
        <v>627</v>
      </c>
      <c r="P82" s="80"/>
      <c r="Q82" s="78" t="s">
        <v>626</v>
      </c>
      <c r="R82" s="95">
        <v>231069449</v>
      </c>
      <c r="S82" s="127">
        <v>40813</v>
      </c>
      <c r="T82" s="128">
        <v>27</v>
      </c>
      <c r="U82" s="128">
        <v>9</v>
      </c>
      <c r="V82" s="128">
        <v>2011</v>
      </c>
      <c r="W82" s="136" t="s">
        <v>92</v>
      </c>
      <c r="X82" s="74">
        <v>40817</v>
      </c>
      <c r="Y82" s="87" t="str">
        <f t="shared" ca="1" si="4"/>
        <v>4 năm 1 Tháng 8 Ngày</v>
      </c>
      <c r="Z82" s="88">
        <v>4200000</v>
      </c>
      <c r="AA82" s="68">
        <v>2274000</v>
      </c>
      <c r="AB82" s="68">
        <f t="shared" si="5"/>
        <v>2274000</v>
      </c>
      <c r="AC82" s="89" t="s">
        <v>638</v>
      </c>
      <c r="AD82" s="90"/>
    </row>
    <row r="83" spans="1:40" s="163" customFormat="1" ht="35.1" customHeight="1">
      <c r="A83" s="71">
        <v>82</v>
      </c>
      <c r="B83" s="164" t="s">
        <v>639</v>
      </c>
      <c r="C83" s="165" t="s">
        <v>115</v>
      </c>
      <c r="D83" s="53" t="s">
        <v>640</v>
      </c>
      <c r="E83" s="54">
        <v>1926000</v>
      </c>
      <c r="F83" s="166" t="s">
        <v>641</v>
      </c>
      <c r="G83" s="166" t="s">
        <v>85</v>
      </c>
      <c r="H83" s="167">
        <v>27732</v>
      </c>
      <c r="I83" s="168">
        <v>4</v>
      </c>
      <c r="J83" s="168">
        <v>12</v>
      </c>
      <c r="K83" s="168">
        <v>1975</v>
      </c>
      <c r="L83" s="169" t="s">
        <v>642</v>
      </c>
      <c r="M83" s="170"/>
      <c r="N83" s="78" t="s">
        <v>626</v>
      </c>
      <c r="O83" s="79" t="s">
        <v>627</v>
      </c>
      <c r="P83" s="80"/>
      <c r="Q83" s="78" t="s">
        <v>626</v>
      </c>
      <c r="R83" s="95">
        <v>230489245</v>
      </c>
      <c r="S83" s="127">
        <v>37474</v>
      </c>
      <c r="T83" s="128">
        <v>6</v>
      </c>
      <c r="U83" s="128">
        <v>8</v>
      </c>
      <c r="V83" s="128">
        <v>2002</v>
      </c>
      <c r="W83" s="136" t="s">
        <v>92</v>
      </c>
      <c r="X83" s="137">
        <v>41054</v>
      </c>
      <c r="Y83" s="87" t="str">
        <f t="shared" ca="1" si="4"/>
        <v>3 năm 5 Tháng 15 Ngày</v>
      </c>
      <c r="Z83" s="145">
        <v>3000000</v>
      </c>
      <c r="AA83" s="68">
        <v>1074000</v>
      </c>
      <c r="AB83" s="68">
        <f t="shared" si="5"/>
        <v>1074000</v>
      </c>
      <c r="AC83" s="139" t="s">
        <v>643</v>
      </c>
      <c r="AD83" s="90"/>
    </row>
    <row r="84" spans="1:40" s="163" customFormat="1" ht="35.1" customHeight="1">
      <c r="A84" s="171">
        <v>83</v>
      </c>
      <c r="B84" s="172" t="s">
        <v>644</v>
      </c>
      <c r="C84" s="173" t="s">
        <v>645</v>
      </c>
      <c r="D84" s="53" t="s">
        <v>646</v>
      </c>
      <c r="E84" s="54">
        <v>1926000</v>
      </c>
      <c r="F84" s="171" t="s">
        <v>624</v>
      </c>
      <c r="G84" s="171" t="s">
        <v>85</v>
      </c>
      <c r="H84" s="174">
        <v>29739</v>
      </c>
      <c r="I84" s="175">
        <v>2</v>
      </c>
      <c r="J84" s="175">
        <v>6</v>
      </c>
      <c r="K84" s="175">
        <v>1981</v>
      </c>
      <c r="L84" s="176" t="s">
        <v>647</v>
      </c>
      <c r="M84" s="177"/>
      <c r="N84" s="178" t="s">
        <v>626</v>
      </c>
      <c r="O84" s="179" t="s">
        <v>627</v>
      </c>
      <c r="P84" s="180"/>
      <c r="Q84" s="178" t="s">
        <v>626</v>
      </c>
      <c r="R84" s="181">
        <v>230540641</v>
      </c>
      <c r="S84" s="182">
        <v>39861</v>
      </c>
      <c r="T84" s="183">
        <v>17</v>
      </c>
      <c r="U84" s="183">
        <v>2</v>
      </c>
      <c r="V84" s="183">
        <v>2009</v>
      </c>
      <c r="W84" s="184" t="s">
        <v>92</v>
      </c>
      <c r="X84" s="185">
        <v>41060</v>
      </c>
      <c r="Y84" s="186" t="str">
        <f t="shared" ca="1" si="4"/>
        <v>3 năm 5 Tháng 9 Ngày</v>
      </c>
      <c r="Z84" s="187">
        <v>3000000</v>
      </c>
      <c r="AA84" s="68">
        <v>1074000</v>
      </c>
      <c r="AB84" s="68">
        <f t="shared" si="5"/>
        <v>1074000</v>
      </c>
      <c r="AC84" s="188" t="s">
        <v>648</v>
      </c>
      <c r="AD84" s="189"/>
    </row>
    <row r="85" spans="1:40" s="163" customFormat="1" ht="35.1" customHeight="1">
      <c r="A85" s="190"/>
      <c r="B85" s="191"/>
      <c r="C85" s="191"/>
      <c r="D85" s="192"/>
      <c r="E85" s="193"/>
      <c r="F85" s="190"/>
      <c r="G85" s="190"/>
      <c r="H85" s="194"/>
      <c r="I85" s="195"/>
      <c r="J85" s="195"/>
      <c r="K85" s="195"/>
      <c r="L85" s="196"/>
      <c r="M85" s="196"/>
      <c r="N85" s="197"/>
      <c r="O85" s="197"/>
      <c r="P85" s="197"/>
      <c r="Q85" s="197"/>
      <c r="R85" s="198"/>
      <c r="S85" s="199"/>
      <c r="T85" s="200"/>
      <c r="U85" s="200"/>
      <c r="V85" s="200"/>
      <c r="W85" s="201"/>
      <c r="X85" s="202"/>
      <c r="Y85" s="203"/>
      <c r="Z85" s="204"/>
      <c r="AA85" s="204"/>
      <c r="AB85" s="204"/>
      <c r="AC85" s="205"/>
      <c r="AD85" s="206"/>
    </row>
    <row r="86" spans="1:40" s="163" customFormat="1" ht="35.1" customHeight="1">
      <c r="A86" s="190"/>
      <c r="B86" s="191"/>
      <c r="C86" s="191"/>
      <c r="D86" s="192"/>
      <c r="E86" s="193"/>
      <c r="F86" s="190"/>
      <c r="G86" s="190"/>
      <c r="H86" s="194"/>
      <c r="I86" s="195"/>
      <c r="J86" s="195"/>
      <c r="K86" s="195"/>
      <c r="L86" s="196"/>
      <c r="M86" s="196"/>
      <c r="N86" s="197"/>
      <c r="O86" s="197"/>
      <c r="P86" s="197"/>
      <c r="Q86" s="197"/>
      <c r="R86" s="198"/>
      <c r="S86" s="199"/>
      <c r="T86" s="200"/>
      <c r="U86" s="200"/>
      <c r="V86" s="200"/>
      <c r="W86" s="201"/>
      <c r="X86" s="202"/>
      <c r="Y86" s="203"/>
      <c r="Z86" s="204"/>
      <c r="AA86" s="204"/>
      <c r="AB86" s="204"/>
      <c r="AC86" s="205"/>
      <c r="AD86" s="206"/>
    </row>
    <row r="88" spans="1:40" ht="20.100000000000001" customHeight="1"/>
    <row r="89" spans="1:40" ht="35.1" customHeight="1">
      <c r="A89" s="71">
        <v>53</v>
      </c>
      <c r="B89" s="141" t="s">
        <v>649</v>
      </c>
      <c r="C89" s="142" t="s">
        <v>650</v>
      </c>
      <c r="D89" s="53" t="s">
        <v>651</v>
      </c>
      <c r="E89" s="54">
        <v>1926000</v>
      </c>
      <c r="F89" s="71" t="s">
        <v>264</v>
      </c>
      <c r="G89" s="71" t="s">
        <v>85</v>
      </c>
      <c r="H89" s="134">
        <v>27802</v>
      </c>
      <c r="I89" s="125">
        <v>12</v>
      </c>
      <c r="J89" s="125">
        <v>2</v>
      </c>
      <c r="K89" s="125">
        <v>1976</v>
      </c>
      <c r="L89" s="152" t="s">
        <v>652</v>
      </c>
      <c r="M89" s="143" t="s">
        <v>118</v>
      </c>
      <c r="N89" s="148" t="s">
        <v>153</v>
      </c>
      <c r="O89" s="79" t="s">
        <v>653</v>
      </c>
      <c r="P89" s="144" t="s">
        <v>317</v>
      </c>
      <c r="Q89" s="148" t="s">
        <v>654</v>
      </c>
      <c r="R89" s="149">
        <v>230510489</v>
      </c>
      <c r="S89" s="150">
        <v>37697</v>
      </c>
      <c r="T89" s="151">
        <v>17</v>
      </c>
      <c r="U89" s="151">
        <v>3</v>
      </c>
      <c r="V89" s="151">
        <v>2003</v>
      </c>
      <c r="W89" s="149" t="s">
        <v>92</v>
      </c>
      <c r="X89" s="150">
        <v>41211</v>
      </c>
      <c r="Y89" s="87" t="str">
        <f t="shared" ref="Y89:Y95" ca="1" si="6">+DATEDIF(X89,$AE$1,"y")&amp;" "&amp;"năm"&amp;" "&amp;DATEDIF(X89,$AE$1,"ym")&amp;" "&amp;"Tháng"&amp;" "&amp;DATEDIF(X89,$AE$1,"md")&amp;" "&amp;"Ngày"</f>
        <v>3 năm 0 Tháng 11 Ngày</v>
      </c>
      <c r="Z89" s="145">
        <v>6000000</v>
      </c>
      <c r="AA89" s="145"/>
      <c r="AB89" s="145"/>
      <c r="AC89" s="146"/>
      <c r="AD89" s="107"/>
    </row>
    <row r="90" spans="1:40" ht="35.1" customHeight="1">
      <c r="A90" s="71">
        <v>54</v>
      </c>
      <c r="B90" s="141" t="s">
        <v>655</v>
      </c>
      <c r="C90" s="142" t="s">
        <v>656</v>
      </c>
      <c r="D90" s="53" t="s">
        <v>657</v>
      </c>
      <c r="E90" s="54">
        <v>1926000</v>
      </c>
      <c r="F90" s="71" t="s">
        <v>264</v>
      </c>
      <c r="G90" s="71" t="s">
        <v>85</v>
      </c>
      <c r="H90" s="134">
        <v>34266</v>
      </c>
      <c r="I90" s="125">
        <v>24</v>
      </c>
      <c r="J90" s="125">
        <v>10</v>
      </c>
      <c r="K90" s="125">
        <v>1993</v>
      </c>
      <c r="L90" s="147" t="s">
        <v>658</v>
      </c>
      <c r="M90" s="143" t="s">
        <v>404</v>
      </c>
      <c r="N90" s="148" t="s">
        <v>405</v>
      </c>
      <c r="O90" s="79" t="s">
        <v>659</v>
      </c>
      <c r="P90" s="144" t="s">
        <v>128</v>
      </c>
      <c r="Q90" s="148" t="s">
        <v>91</v>
      </c>
      <c r="R90" s="149">
        <v>230867418</v>
      </c>
      <c r="S90" s="150">
        <v>41100</v>
      </c>
      <c r="T90" s="151">
        <v>10</v>
      </c>
      <c r="U90" s="151">
        <v>7</v>
      </c>
      <c r="V90" s="151">
        <v>2012</v>
      </c>
      <c r="W90" s="149" t="s">
        <v>92</v>
      </c>
      <c r="X90" s="150">
        <v>41215</v>
      </c>
      <c r="Y90" s="87" t="str">
        <f t="shared" ca="1" si="6"/>
        <v>3 năm 0 Tháng 7 Ngày</v>
      </c>
      <c r="Z90" s="145">
        <v>5000000</v>
      </c>
      <c r="AA90" s="145"/>
      <c r="AB90" s="145"/>
      <c r="AC90" s="146"/>
      <c r="AD90" s="107"/>
    </row>
    <row r="91" spans="1:40" ht="35.1" customHeight="1">
      <c r="A91" s="71">
        <v>56</v>
      </c>
      <c r="B91" s="141" t="s">
        <v>660</v>
      </c>
      <c r="C91" s="156" t="s">
        <v>95</v>
      </c>
      <c r="D91" s="53" t="s">
        <v>661</v>
      </c>
      <c r="E91" s="54">
        <v>1926000</v>
      </c>
      <c r="F91" s="71" t="s">
        <v>264</v>
      </c>
      <c r="G91" s="71" t="s">
        <v>98</v>
      </c>
      <c r="H91" s="74">
        <v>29996</v>
      </c>
      <c r="I91" s="75">
        <v>14</v>
      </c>
      <c r="J91" s="75">
        <v>2</v>
      </c>
      <c r="K91" s="75">
        <v>1982</v>
      </c>
      <c r="L91" s="91" t="s">
        <v>662</v>
      </c>
      <c r="M91" s="77" t="s">
        <v>87</v>
      </c>
      <c r="N91" s="81" t="s">
        <v>663</v>
      </c>
      <c r="O91" s="79" t="s">
        <v>664</v>
      </c>
      <c r="P91" s="115" t="s">
        <v>102</v>
      </c>
      <c r="Q91" s="81" t="s">
        <v>665</v>
      </c>
      <c r="R91" s="207">
        <v>230562766</v>
      </c>
      <c r="S91" s="208" t="s">
        <v>666</v>
      </c>
      <c r="T91" s="209">
        <v>7</v>
      </c>
      <c r="U91" s="209">
        <v>1</v>
      </c>
      <c r="V91" s="209">
        <v>2008</v>
      </c>
      <c r="W91" s="207" t="s">
        <v>92</v>
      </c>
      <c r="X91" s="210">
        <v>40156</v>
      </c>
      <c r="Y91" s="87" t="str">
        <f t="shared" ca="1" si="6"/>
        <v>5 năm 11 Tháng 0 Ngày</v>
      </c>
      <c r="Z91" s="88">
        <v>12000000</v>
      </c>
      <c r="AA91" s="88"/>
      <c r="AB91" s="88"/>
      <c r="AC91" s="89"/>
      <c r="AD91" s="90"/>
    </row>
    <row r="92" spans="1:40" ht="35.1" customHeight="1">
      <c r="A92" s="71">
        <v>58</v>
      </c>
      <c r="B92" s="141" t="s">
        <v>667</v>
      </c>
      <c r="C92" s="156" t="s">
        <v>668</v>
      </c>
      <c r="D92" s="53" t="s">
        <v>669</v>
      </c>
      <c r="E92" s="54">
        <v>1926000</v>
      </c>
      <c r="F92" s="71" t="s">
        <v>264</v>
      </c>
      <c r="G92" s="71" t="s">
        <v>98</v>
      </c>
      <c r="H92" s="74">
        <v>32443</v>
      </c>
      <c r="I92" s="75">
        <v>27</v>
      </c>
      <c r="J92" s="75">
        <v>10</v>
      </c>
      <c r="K92" s="75">
        <v>1988</v>
      </c>
      <c r="L92" s="147" t="s">
        <v>670</v>
      </c>
      <c r="M92" s="77" t="s">
        <v>87</v>
      </c>
      <c r="N92" s="113" t="s">
        <v>448</v>
      </c>
      <c r="O92" s="79" t="s">
        <v>276</v>
      </c>
      <c r="P92" s="114" t="s">
        <v>90</v>
      </c>
      <c r="Q92" s="113" t="s">
        <v>277</v>
      </c>
      <c r="R92" s="149">
        <v>230707121</v>
      </c>
      <c r="S92" s="150">
        <v>38064</v>
      </c>
      <c r="T92" s="151">
        <v>18</v>
      </c>
      <c r="U92" s="151">
        <v>3</v>
      </c>
      <c r="V92" s="151">
        <v>2004</v>
      </c>
      <c r="W92" s="149" t="s">
        <v>92</v>
      </c>
      <c r="X92" s="122">
        <v>40859</v>
      </c>
      <c r="Y92" s="87" t="str">
        <f t="shared" ca="1" si="6"/>
        <v>3 năm 11 Tháng 28 Ngày</v>
      </c>
      <c r="Z92" s="88">
        <v>6000000</v>
      </c>
      <c r="AA92" s="88"/>
      <c r="AB92" s="88"/>
      <c r="AC92" s="89"/>
      <c r="AD92" s="90"/>
    </row>
    <row r="93" spans="1:40" ht="35.1" customHeight="1">
      <c r="A93" s="71">
        <v>59</v>
      </c>
      <c r="B93" s="141" t="s">
        <v>671</v>
      </c>
      <c r="C93" s="156" t="s">
        <v>672</v>
      </c>
      <c r="D93" s="53" t="s">
        <v>673</v>
      </c>
      <c r="E93" s="54">
        <v>1926000</v>
      </c>
      <c r="F93" s="71" t="s">
        <v>264</v>
      </c>
      <c r="G93" s="71" t="s">
        <v>98</v>
      </c>
      <c r="H93" s="74">
        <v>32656</v>
      </c>
      <c r="I93" s="75">
        <v>28</v>
      </c>
      <c r="J93" s="75">
        <v>5</v>
      </c>
      <c r="K93" s="75">
        <v>1989</v>
      </c>
      <c r="L93" s="91" t="s">
        <v>674</v>
      </c>
      <c r="M93" s="77" t="s">
        <v>87</v>
      </c>
      <c r="N93" s="113" t="s">
        <v>675</v>
      </c>
      <c r="O93" s="79" t="s">
        <v>676</v>
      </c>
      <c r="P93" s="114" t="s">
        <v>90</v>
      </c>
      <c r="Q93" s="113" t="s">
        <v>564</v>
      </c>
      <c r="R93" s="95">
        <v>205343120</v>
      </c>
      <c r="S93" s="137">
        <v>38196</v>
      </c>
      <c r="T93" s="211">
        <v>28</v>
      </c>
      <c r="U93" s="211">
        <v>7</v>
      </c>
      <c r="V93" s="211">
        <v>2004</v>
      </c>
      <c r="W93" s="136" t="s">
        <v>212</v>
      </c>
      <c r="X93" s="122">
        <v>41106</v>
      </c>
      <c r="Y93" s="87" t="str">
        <f t="shared" ca="1" si="6"/>
        <v>3 năm 3 Tháng 24 Ngày</v>
      </c>
      <c r="Z93" s="88">
        <v>6000000</v>
      </c>
      <c r="AA93" s="88"/>
      <c r="AB93" s="88"/>
      <c r="AC93" s="89"/>
      <c r="AD93" s="90"/>
    </row>
    <row r="94" spans="1:40" s="213" customFormat="1" ht="35.1" customHeight="1">
      <c r="A94" s="71">
        <v>47</v>
      </c>
      <c r="B94" s="164" t="s">
        <v>677</v>
      </c>
      <c r="C94" s="165" t="s">
        <v>678</v>
      </c>
      <c r="D94" s="53" t="s">
        <v>679</v>
      </c>
      <c r="E94" s="54">
        <v>1926000</v>
      </c>
      <c r="F94" s="71" t="s">
        <v>680</v>
      </c>
      <c r="G94" s="71" t="s">
        <v>85</v>
      </c>
      <c r="H94" s="134">
        <v>21170</v>
      </c>
      <c r="I94" s="125">
        <v>16</v>
      </c>
      <c r="J94" s="125">
        <v>12</v>
      </c>
      <c r="K94" s="125">
        <v>1957</v>
      </c>
      <c r="L94" s="106" t="s">
        <v>681</v>
      </c>
      <c r="M94" s="135"/>
      <c r="N94" s="78"/>
      <c r="O94" s="79" t="s">
        <v>682</v>
      </c>
      <c r="P94" s="80"/>
      <c r="Q94" s="81" t="s">
        <v>683</v>
      </c>
      <c r="R94" s="95">
        <v>230297190</v>
      </c>
      <c r="S94" s="127">
        <v>39188</v>
      </c>
      <c r="T94" s="128">
        <v>16</v>
      </c>
      <c r="U94" s="128">
        <v>4</v>
      </c>
      <c r="V94" s="128">
        <v>2007</v>
      </c>
      <c r="W94" s="136" t="s">
        <v>92</v>
      </c>
      <c r="X94" s="137"/>
      <c r="Y94" s="87" t="str">
        <f t="shared" ca="1" si="6"/>
        <v>115 năm 10 Tháng 9 Ngày</v>
      </c>
      <c r="Z94" s="145">
        <v>24200000</v>
      </c>
      <c r="AA94" s="145"/>
      <c r="AB94" s="145"/>
      <c r="AC94" s="139" t="s">
        <v>684</v>
      </c>
      <c r="AD94" s="155" t="s">
        <v>685</v>
      </c>
      <c r="AE94" s="212"/>
      <c r="AF94" s="212"/>
      <c r="AG94" s="212"/>
      <c r="AH94" s="212"/>
      <c r="AI94" s="212"/>
      <c r="AJ94" s="212"/>
      <c r="AK94" s="212"/>
      <c r="AL94" s="212"/>
      <c r="AM94" s="212"/>
      <c r="AN94" s="212"/>
    </row>
    <row r="95" spans="1:40" ht="35.1" customHeight="1">
      <c r="A95" s="71">
        <v>78</v>
      </c>
      <c r="B95" s="141" t="s">
        <v>686</v>
      </c>
      <c r="C95" s="214" t="s">
        <v>687</v>
      </c>
      <c r="D95" s="53" t="s">
        <v>688</v>
      </c>
      <c r="E95" s="54">
        <v>1926000</v>
      </c>
      <c r="F95" s="71" t="s">
        <v>264</v>
      </c>
      <c r="G95" s="71" t="s">
        <v>85</v>
      </c>
      <c r="H95" s="74">
        <v>30548</v>
      </c>
      <c r="I95" s="75">
        <v>20</v>
      </c>
      <c r="J95" s="75">
        <v>8</v>
      </c>
      <c r="K95" s="75">
        <v>1983</v>
      </c>
      <c r="L95" s="91" t="s">
        <v>689</v>
      </c>
      <c r="M95" s="77" t="s">
        <v>118</v>
      </c>
      <c r="N95" s="81" t="s">
        <v>690</v>
      </c>
      <c r="O95" s="79" t="s">
        <v>691</v>
      </c>
      <c r="P95" s="115" t="s">
        <v>90</v>
      </c>
      <c r="Q95" s="81" t="s">
        <v>692</v>
      </c>
      <c r="R95" s="95">
        <v>212176956</v>
      </c>
      <c r="S95" s="83">
        <v>36520</v>
      </c>
      <c r="T95" s="84">
        <v>26</v>
      </c>
      <c r="U95" s="84">
        <v>12</v>
      </c>
      <c r="V95" s="84">
        <v>1999</v>
      </c>
      <c r="W95" s="98" t="s">
        <v>436</v>
      </c>
      <c r="X95" s="74">
        <v>41299</v>
      </c>
      <c r="Y95" s="87" t="str">
        <f t="shared" ca="1" si="6"/>
        <v>2 năm 9 Tháng 15 Ngày</v>
      </c>
      <c r="Z95" s="88">
        <v>4000000</v>
      </c>
      <c r="AA95" s="88"/>
      <c r="AB95" s="88"/>
      <c r="AC95" s="89" t="s">
        <v>693</v>
      </c>
      <c r="AD95" s="90" t="s">
        <v>399</v>
      </c>
    </row>
    <row r="96" spans="1:40"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35.1" customHeight="1"/>
    <row r="117" ht="35.1" customHeight="1"/>
    <row r="118" ht="35.1" customHeight="1"/>
    <row r="119" ht="35.1" customHeight="1"/>
    <row r="120" ht="35.1" customHeight="1"/>
    <row r="121" ht="35.1" customHeight="1"/>
    <row r="122" ht="35.1" customHeight="1"/>
    <row r="123" ht="35.1" customHeight="1"/>
    <row r="124" ht="35.1" customHeight="1"/>
    <row r="125" ht="35.1" customHeight="1"/>
    <row r="126" ht="35.1" customHeight="1"/>
    <row r="127" ht="35.1" customHeight="1"/>
    <row r="128" ht="35.1" customHeight="1"/>
    <row r="129" ht="35.1" customHeight="1"/>
    <row r="130" ht="35.1" customHeight="1"/>
    <row r="131" ht="35.1" customHeight="1"/>
    <row r="132" ht="35.1" customHeight="1"/>
    <row r="133" ht="35.1" customHeight="1"/>
    <row r="134" ht="35.1" customHeight="1"/>
    <row r="135" ht="35.1" customHeight="1"/>
    <row r="136" ht="35.1" customHeight="1"/>
    <row r="137" ht="35.1" customHeight="1"/>
    <row r="138" ht="35.1" customHeight="1"/>
    <row r="139" ht="35.1" customHeight="1"/>
    <row r="140" ht="35.1" customHeight="1"/>
    <row r="141" ht="35.1" customHeight="1"/>
    <row r="142" ht="35.1" customHeight="1"/>
    <row r="143" ht="35.1" customHeight="1"/>
    <row r="144" ht="35.1" customHeight="1"/>
    <row r="145" ht="35.1" customHeight="1"/>
    <row r="146" ht="35.1" customHeight="1"/>
    <row r="147" ht="35.1" customHeight="1"/>
    <row r="148" ht="35.1" customHeight="1"/>
    <row r="149" ht="35.1" customHeight="1"/>
    <row r="150" ht="35.1" customHeight="1"/>
    <row r="151" ht="35.1" customHeight="1"/>
    <row r="152" ht="35.1" customHeight="1"/>
    <row r="153" ht="35.1" customHeight="1"/>
    <row r="154" ht="35.1" customHeight="1"/>
    <row r="155" ht="35.1" customHeight="1"/>
    <row r="156" ht="35.1" customHeight="1"/>
    <row r="157" ht="35.1" customHeight="1"/>
    <row r="158" ht="35.1" customHeight="1"/>
    <row r="159" ht="35.1" customHeight="1"/>
    <row r="160" ht="35.1" customHeight="1"/>
    <row r="161" ht="35.1" customHeight="1"/>
    <row r="162" ht="35.1" customHeight="1"/>
    <row r="163" ht="35.1" customHeight="1"/>
    <row r="164" ht="35.1" customHeight="1"/>
    <row r="165" ht="35.1" customHeight="1"/>
    <row r="166" ht="35.1" customHeight="1"/>
    <row r="167" ht="35.1" customHeight="1"/>
    <row r="168" ht="35.1" customHeight="1"/>
  </sheetData>
  <mergeCells count="20">
    <mergeCell ref="A4:AD4"/>
    <mergeCell ref="A5:AD5"/>
    <mergeCell ref="A7:A8"/>
    <mergeCell ref="B7:C7"/>
    <mergeCell ref="F7:F8"/>
    <mergeCell ref="G7:G8"/>
    <mergeCell ref="H7:H8"/>
    <mergeCell ref="L7:L8"/>
    <mergeCell ref="M7:Q7"/>
    <mergeCell ref="R7:R8"/>
    <mergeCell ref="AE27:AF27"/>
    <mergeCell ref="AD7:AD8"/>
    <mergeCell ref="M8:N8"/>
    <mergeCell ref="P8:Q8"/>
    <mergeCell ref="S7:S8"/>
    <mergeCell ref="W7:W8"/>
    <mergeCell ref="X7:X8"/>
    <mergeCell ref="Y7:Y8"/>
    <mergeCell ref="Z7:Z8"/>
    <mergeCell ref="AC7:A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mâu in</vt:lpstr>
      <vt:lpstr>Thông tin</vt:lpstr>
      <vt:lpstr>Sheet3</vt:lpstr>
      <vt:lpstr>Sheet1</vt:lpstr>
      <vt:lpstr>phuluc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2015-11-09T08:54:15Z</dcterms:modified>
</cp:coreProperties>
</file>