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elcome\Desktop\"/>
    </mc:Choice>
  </mc:AlternateContent>
  <bookViews>
    <workbookView xWindow="0" yWindow="0" windowWidth="14460" windowHeight="715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5" i="1" l="1"/>
  <c r="E25" i="1"/>
  <c r="C25" i="1"/>
  <c r="B25" i="1"/>
  <c r="C24" i="1"/>
  <c r="D24" i="1"/>
  <c r="E24" i="1"/>
  <c r="B24" i="1"/>
  <c r="C23" i="1"/>
  <c r="D23" i="1"/>
  <c r="E23" i="1"/>
  <c r="B23" i="1"/>
  <c r="D22" i="1"/>
  <c r="E22" i="1"/>
  <c r="C22" i="1"/>
  <c r="B7" i="1"/>
  <c r="C11" i="1"/>
  <c r="E17" i="1"/>
  <c r="D17" i="1"/>
  <c r="E9" i="1"/>
  <c r="E19" i="1" s="1"/>
  <c r="D9" i="1"/>
  <c r="D19" i="1" s="1"/>
  <c r="C9" i="1"/>
  <c r="C21" i="1" s="1"/>
  <c r="C15" i="1"/>
  <c r="C17" i="1" s="1"/>
  <c r="E11" i="1" l="1"/>
  <c r="D11" i="1"/>
  <c r="D21" i="1"/>
  <c r="D20" i="1"/>
  <c r="E20" i="1"/>
  <c r="E21" i="1"/>
  <c r="C19" i="1"/>
  <c r="C20" i="1"/>
</calcChain>
</file>

<file path=xl/sharedStrings.xml><?xml version="1.0" encoding="utf-8"?>
<sst xmlns="http://schemas.openxmlformats.org/spreadsheetml/2006/main" count="25" uniqueCount="25">
  <si>
    <t>Doanh thu</t>
  </si>
  <si>
    <t xml:space="preserve">Hạng mục </t>
  </si>
  <si>
    <t>Chi phí vận hành</t>
  </si>
  <si>
    <t>Chiến dịch quảng cáo</t>
  </si>
  <si>
    <t>Nghiên cứu thị trường</t>
  </si>
  <si>
    <t>Tiền vốn ban đầu</t>
  </si>
  <si>
    <t>Tổng doanh thu</t>
  </si>
  <si>
    <t>Sản phẩm bán được</t>
  </si>
  <si>
    <t>Chi phí hoạt động</t>
  </si>
  <si>
    <t>Logo, làm web</t>
  </si>
  <si>
    <t>Bảo trì, sửa chữa server</t>
  </si>
  <si>
    <t>Thuế</t>
  </si>
  <si>
    <t>Chi phí ban đầu</t>
  </si>
  <si>
    <t>Thuế cấp phép</t>
  </si>
  <si>
    <t>Thuế thu nhập doanh nghiệp 10%</t>
  </si>
  <si>
    <t>Thuế giá trị gia tăng 8%</t>
  </si>
  <si>
    <t>Thuế thu nhập 5%</t>
  </si>
  <si>
    <t>Các buổi học</t>
  </si>
  <si>
    <t>Tổng chi phí ban đầu</t>
  </si>
  <si>
    <t>Tổng chi phí hoạt động</t>
  </si>
  <si>
    <t>Tổng thuế</t>
  </si>
  <si>
    <t>Phí hành nghề</t>
  </si>
  <si>
    <t xml:space="preserve">Tổng chi phí </t>
  </si>
  <si>
    <t>Dòng tiền</t>
  </si>
  <si>
    <t>Dòng tiền tích lũy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</si>
</sst>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7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">
    <xf numFmtId="0" fontId="0" fillId="0" borderId="0" xfId="0"/>
    <xf numFmtId="167" fontId="0" fillId="0" borderId="0" xfId="1" applyNumberFormat="1" applyFont="1"/>
    <xf numFmtId="167" fontId="2" fillId="0" borderId="0" xfId="1" applyNumberFormat="1" applyFont="1"/>
    <xf numFmtId="167" fontId="2" fillId="0" borderId="1" xfId="1" applyNumberFormat="1" applyFont="1" applyBorder="1"/>
    <xf numFmtId="167" fontId="0" fillId="0" borderId="1" xfId="1" applyNumberFormat="1" applyFont="1" applyBorder="1"/>
    <xf numFmtId="167" fontId="2" fillId="0" borderId="1" xfId="1" applyNumberFormat="1" applyFont="1" applyBorder="1" applyAlignment="1"/>
    <xf numFmtId="167" fontId="0" fillId="0" borderId="1" xfId="1" applyNumberFormat="1" applyFont="1" applyBorder="1" applyAlignment="1"/>
    <xf numFmtId="167" fontId="2" fillId="2" borderId="1" xfId="1" applyNumberFormat="1" applyFont="1" applyFill="1" applyBorder="1"/>
    <xf numFmtId="0" fontId="2" fillId="2" borderId="1" xfId="1" applyNumberFormat="1" applyFont="1" applyFill="1" applyBorder="1" applyAlignment="1"/>
    <xf numFmtId="167" fontId="2" fillId="2" borderId="1" xfId="1" applyNumberFormat="1" applyFont="1" applyFill="1" applyBorder="1" applyAlignment="1"/>
    <xf numFmtId="167" fontId="0" fillId="2" borderId="1" xfId="1" applyNumberFormat="1" applyFont="1" applyFill="1" applyBorder="1" applyAlignment="1"/>
    <xf numFmtId="167" fontId="0" fillId="2" borderId="1" xfId="1" applyNumberFormat="1" applyFont="1" applyFill="1" applyBorder="1"/>
    <xf numFmtId="0" fontId="0" fillId="2" borderId="1" xfId="1" applyNumberFormat="1" applyFont="1" applyFill="1" applyBorder="1" applyAlignment="1"/>
    <xf numFmtId="1" fontId="3" fillId="3" borderId="1" xfId="1" applyNumberFormat="1" applyFont="1" applyFill="1" applyBorder="1" applyAlignment="1"/>
    <xf numFmtId="167" fontId="3" fillId="3" borderId="1" xfId="1" applyNumberFormat="1" applyFont="1" applyFill="1" applyBorder="1"/>
    <xf numFmtId="0" fontId="2" fillId="2" borderId="1" xfId="1" applyNumberFormat="1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tabSelected="1" workbookViewId="0">
      <selection activeCell="I11" sqref="I11"/>
    </sheetView>
  </sheetViews>
  <sheetFormatPr defaultRowHeight="15" x14ac:dyDescent="0.25"/>
  <cols>
    <col min="1" max="1" width="32.42578125" style="1" bestFit="1" customWidth="1"/>
    <col min="2" max="2" width="15" style="1" bestFit="1" customWidth="1"/>
    <col min="3" max="3" width="13.28515625" style="1" bestFit="1" customWidth="1"/>
    <col min="4" max="4" width="13.42578125" style="1" bestFit="1" customWidth="1"/>
    <col min="5" max="5" width="12.5703125" style="1" bestFit="1" customWidth="1"/>
    <col min="6" max="16384" width="9.140625" style="1"/>
  </cols>
  <sheetData>
    <row r="1" spans="1:5" x14ac:dyDescent="0.25">
      <c r="A1" s="7" t="s">
        <v>1</v>
      </c>
      <c r="B1" s="8">
        <v>0</v>
      </c>
      <c r="C1" s="9">
        <v>1</v>
      </c>
      <c r="D1" s="9">
        <v>2</v>
      </c>
      <c r="E1" s="9">
        <v>3</v>
      </c>
    </row>
    <row r="2" spans="1:5" s="2" customFormat="1" x14ac:dyDescent="0.25">
      <c r="A2" s="3" t="s">
        <v>5</v>
      </c>
      <c r="B2" s="5">
        <v>2125743362</v>
      </c>
      <c r="C2" s="5"/>
      <c r="D2" s="5"/>
      <c r="E2" s="5"/>
    </row>
    <row r="3" spans="1:5" x14ac:dyDescent="0.25">
      <c r="A3" s="7" t="s">
        <v>12</v>
      </c>
      <c r="B3" s="10"/>
      <c r="C3" s="10"/>
      <c r="D3" s="10"/>
      <c r="E3" s="10"/>
    </row>
    <row r="4" spans="1:5" x14ac:dyDescent="0.25">
      <c r="A4" s="11" t="s">
        <v>9</v>
      </c>
      <c r="B4" s="10">
        <v>7500000</v>
      </c>
      <c r="C4" s="10"/>
      <c r="D4" s="10"/>
      <c r="E4" s="10"/>
    </row>
    <row r="5" spans="1:5" x14ac:dyDescent="0.25">
      <c r="A5" s="11" t="s">
        <v>4</v>
      </c>
      <c r="B5" s="10">
        <v>43000000</v>
      </c>
      <c r="C5" s="12"/>
      <c r="D5" s="12"/>
      <c r="E5" s="12">
        <v>0</v>
      </c>
    </row>
    <row r="6" spans="1:5" x14ac:dyDescent="0.25">
      <c r="A6" s="11" t="s">
        <v>13</v>
      </c>
      <c r="B6" s="10">
        <v>5300000</v>
      </c>
      <c r="C6" s="12"/>
      <c r="D6" s="12"/>
      <c r="E6" s="12"/>
    </row>
    <row r="7" spans="1:5" s="2" customFormat="1" x14ac:dyDescent="0.25">
      <c r="A7" s="7" t="s">
        <v>18</v>
      </c>
      <c r="B7" s="9">
        <f>SUM(B4:B6)</f>
        <v>55800000</v>
      </c>
      <c r="C7" s="8"/>
      <c r="D7" s="8"/>
      <c r="E7" s="8"/>
    </row>
    <row r="8" spans="1:5" x14ac:dyDescent="0.25">
      <c r="A8" s="3" t="s">
        <v>0</v>
      </c>
      <c r="B8" s="6"/>
      <c r="C8" s="6"/>
      <c r="D8" s="6"/>
      <c r="E8" s="6"/>
    </row>
    <row r="9" spans="1:5" x14ac:dyDescent="0.25">
      <c r="A9" s="4" t="s">
        <v>17</v>
      </c>
      <c r="B9" s="6"/>
      <c r="C9" s="6">
        <f>100*100000+100*250000+100*400000</f>
        <v>75000000</v>
      </c>
      <c r="D9" s="6">
        <f>160*100000+140*250000+100*400000</f>
        <v>91000000</v>
      </c>
      <c r="E9" s="6">
        <f>335*100000+225*250000+140*400000</f>
        <v>145750000</v>
      </c>
    </row>
    <row r="10" spans="1:5" x14ac:dyDescent="0.25">
      <c r="A10" s="4" t="s">
        <v>7</v>
      </c>
      <c r="B10" s="6"/>
      <c r="C10" s="6">
        <v>13200000</v>
      </c>
      <c r="D10" s="6">
        <v>15300000</v>
      </c>
      <c r="E10" s="6">
        <v>15300000</v>
      </c>
    </row>
    <row r="11" spans="1:5" s="2" customFormat="1" x14ac:dyDescent="0.25">
      <c r="A11" s="3" t="s">
        <v>6</v>
      </c>
      <c r="B11" s="5"/>
      <c r="C11" s="5">
        <f>SUM(C9:C10)</f>
        <v>88200000</v>
      </c>
      <c r="D11" s="5">
        <f t="shared" ref="D11:E11" si="0">SUM(D9:D10)</f>
        <v>106300000</v>
      </c>
      <c r="E11" s="5">
        <f t="shared" si="0"/>
        <v>161050000</v>
      </c>
    </row>
    <row r="12" spans="1:5" x14ac:dyDescent="0.25">
      <c r="A12" s="7" t="s">
        <v>8</v>
      </c>
      <c r="B12" s="10"/>
      <c r="C12" s="10"/>
      <c r="D12" s="10"/>
      <c r="E12" s="10"/>
    </row>
    <row r="13" spans="1:5" x14ac:dyDescent="0.25">
      <c r="A13" s="11" t="s">
        <v>2</v>
      </c>
      <c r="B13" s="10"/>
      <c r="C13" s="10">
        <v>62687500</v>
      </c>
      <c r="D13" s="10">
        <v>17300000</v>
      </c>
      <c r="E13" s="10">
        <v>17300000</v>
      </c>
    </row>
    <row r="14" spans="1:5" x14ac:dyDescent="0.25">
      <c r="A14" s="11" t="s">
        <v>21</v>
      </c>
      <c r="B14" s="10"/>
      <c r="C14" s="10">
        <v>2000000</v>
      </c>
      <c r="D14" s="10">
        <v>2000000</v>
      </c>
      <c r="E14" s="10">
        <v>2000000</v>
      </c>
    </row>
    <row r="15" spans="1:5" x14ac:dyDescent="0.25">
      <c r="A15" s="11" t="s">
        <v>3</v>
      </c>
      <c r="B15" s="10"/>
      <c r="C15" s="10">
        <f>7826250*12</f>
        <v>93915000</v>
      </c>
      <c r="D15" s="10">
        <v>58968000</v>
      </c>
      <c r="E15" s="10">
        <v>58968000</v>
      </c>
    </row>
    <row r="16" spans="1:5" x14ac:dyDescent="0.25">
      <c r="A16" s="11" t="s">
        <v>10</v>
      </c>
      <c r="B16" s="10"/>
      <c r="C16" s="10">
        <v>5700000</v>
      </c>
      <c r="D16" s="10">
        <v>5700000</v>
      </c>
      <c r="E16" s="10">
        <v>5700000</v>
      </c>
    </row>
    <row r="17" spans="1:5" s="2" customFormat="1" x14ac:dyDescent="0.25">
      <c r="A17" s="7" t="s">
        <v>19</v>
      </c>
      <c r="B17" s="9"/>
      <c r="C17" s="9">
        <f>SUM(C13:C16)</f>
        <v>164302500</v>
      </c>
      <c r="D17" s="9">
        <f>SUM(D13:D16)</f>
        <v>83968000</v>
      </c>
      <c r="E17" s="9">
        <f>SUM(E13:E16)</f>
        <v>83968000</v>
      </c>
    </row>
    <row r="18" spans="1:5" x14ac:dyDescent="0.25">
      <c r="A18" s="3" t="s">
        <v>11</v>
      </c>
      <c r="B18" s="6"/>
      <c r="C18" s="6"/>
      <c r="D18" s="6"/>
      <c r="E18" s="6"/>
    </row>
    <row r="19" spans="1:5" x14ac:dyDescent="0.25">
      <c r="A19" s="4" t="s">
        <v>14</v>
      </c>
      <c r="B19" s="6"/>
      <c r="C19" s="6">
        <f>0.1*C9</f>
        <v>7500000</v>
      </c>
      <c r="D19" s="6">
        <f t="shared" ref="D19:E19" si="1">0.1*D9</f>
        <v>9100000</v>
      </c>
      <c r="E19" s="6">
        <f t="shared" si="1"/>
        <v>14575000</v>
      </c>
    </row>
    <row r="20" spans="1:5" x14ac:dyDescent="0.25">
      <c r="A20" s="4" t="s">
        <v>15</v>
      </c>
      <c r="B20" s="6"/>
      <c r="C20" s="6">
        <f>0.08*C9</f>
        <v>6000000</v>
      </c>
      <c r="D20" s="6">
        <f t="shared" ref="D20:E20" si="2">0.08*D9</f>
        <v>7280000</v>
      </c>
      <c r="E20" s="6">
        <f t="shared" si="2"/>
        <v>11660000</v>
      </c>
    </row>
    <row r="21" spans="1:5" x14ac:dyDescent="0.25">
      <c r="A21" s="4" t="s">
        <v>16</v>
      </c>
      <c r="B21" s="6"/>
      <c r="C21" s="6">
        <f>0.05*C9</f>
        <v>3750000</v>
      </c>
      <c r="D21" s="6">
        <f t="shared" ref="D21:E21" si="3">0.05*D9</f>
        <v>4550000</v>
      </c>
      <c r="E21" s="6">
        <f t="shared" si="3"/>
        <v>7287500</v>
      </c>
    </row>
    <row r="22" spans="1:5" s="2" customFormat="1" x14ac:dyDescent="0.25">
      <c r="A22" s="3" t="s">
        <v>20</v>
      </c>
      <c r="B22" s="5"/>
      <c r="C22" s="5">
        <f>SUM(C19:C21)</f>
        <v>17250000</v>
      </c>
      <c r="D22" s="5">
        <f t="shared" ref="D22:E22" si="4">SUM(D19:D21)</f>
        <v>20930000</v>
      </c>
      <c r="E22" s="5">
        <f t="shared" si="4"/>
        <v>33522500</v>
      </c>
    </row>
    <row r="23" spans="1:5" s="2" customFormat="1" x14ac:dyDescent="0.25">
      <c r="A23" s="7" t="s">
        <v>22</v>
      </c>
      <c r="B23" s="9">
        <f>B7+B17</f>
        <v>55800000</v>
      </c>
      <c r="C23" s="9">
        <f t="shared" ref="C23:E23" si="5">C7+C17</f>
        <v>164302500</v>
      </c>
      <c r="D23" s="9">
        <f t="shared" si="5"/>
        <v>83968000</v>
      </c>
      <c r="E23" s="9">
        <f t="shared" si="5"/>
        <v>83968000</v>
      </c>
    </row>
    <row r="24" spans="1:5" x14ac:dyDescent="0.25">
      <c r="A24" s="14" t="s">
        <v>23</v>
      </c>
      <c r="B24" s="13">
        <f>B11-B23</f>
        <v>-55800000</v>
      </c>
      <c r="C24" s="13">
        <f t="shared" ref="C24:E24" si="6">C11-C23</f>
        <v>-76102500</v>
      </c>
      <c r="D24" s="13">
        <f t="shared" si="6"/>
        <v>22332000</v>
      </c>
      <c r="E24" s="13">
        <f t="shared" si="6"/>
        <v>77082000</v>
      </c>
    </row>
    <row r="25" spans="1:5" x14ac:dyDescent="0.25">
      <c r="A25" s="7" t="s">
        <v>24</v>
      </c>
      <c r="B25" s="15">
        <f>B24</f>
        <v>-55800000</v>
      </c>
      <c r="C25" s="15">
        <f>B25+C24</f>
        <v>-131902500</v>
      </c>
      <c r="D25" s="15">
        <f t="shared" ref="D25:E25" si="7">C25+D24</f>
        <v>-109570500</v>
      </c>
      <c r="E25" s="15">
        <f t="shared" si="7"/>
        <v>-32488500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Welcome</dc:creator>
  <cp:lastModifiedBy>Welcome</cp:lastModifiedBy>
  <dcterms:created xsi:type="dcterms:W3CDTF">2024-07-30T13:39:26Z</dcterms:created>
  <dcterms:modified xsi:type="dcterms:W3CDTF">2024-07-30T16:37:04Z</dcterms:modified>
</cp:coreProperties>
</file>