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ntt Chart" sheetId="1" r:id="rId4"/>
    <sheet state="visible" name="Trang tính1" sheetId="2" r:id="rId5"/>
  </sheets>
  <definedNames/>
  <calcPr/>
  <extLst>
    <ext uri="GoogleSheetsCustomDataVersion2">
      <go:sheetsCustomData xmlns:go="http://customooxmlschemas.google.com/" r:id="rId6" roundtripDataChecksum="cVWzxNbvsekgsIyZx4WiUwT15+JWzGtSjfksCqy+xIw="/>
    </ext>
  </extLst>
</workbook>
</file>

<file path=xl/sharedStrings.xml><?xml version="1.0" encoding="utf-8"?>
<sst xmlns="http://schemas.openxmlformats.org/spreadsheetml/2006/main" count="192" uniqueCount="135">
  <si>
    <t>Quản lý dự án phát triển ứng dụng web tìm nhà trọ</t>
  </si>
  <si>
    <t xml:space="preserve">Team Name: </t>
  </si>
  <si>
    <t>Nhóm 09</t>
  </si>
  <si>
    <t>Project Date Start:</t>
  </si>
  <si>
    <t xml:space="preserve">Project Manager: </t>
  </si>
  <si>
    <t>Display Week:</t>
  </si>
  <si>
    <t>TASK</t>
  </si>
  <si>
    <t>ASSIGNED TO</t>
  </si>
  <si>
    <t>PROGRESS</t>
  </si>
  <si>
    <t>START</t>
  </si>
  <si>
    <t>DAYS</t>
  </si>
  <si>
    <t>END</t>
  </si>
  <si>
    <t>Tuần 1: Khởi tạo dự án</t>
  </si>
  <si>
    <t>1.Thiết lập kênh hội nghị Google meet</t>
  </si>
  <si>
    <t>Team</t>
  </si>
  <si>
    <t>2. Xây dựng đội và bầu trưởng nhóm</t>
  </si>
  <si>
    <t>3. Đề xuất 1 dự án</t>
  </si>
  <si>
    <t>4. Xác định tính khả thi của dự án</t>
  </si>
  <si>
    <t>5. Viết thuyết minh đề xuất dự án</t>
  </si>
  <si>
    <t>Tuần 2 + tuần 3: Lập kế hoạch dự án</t>
  </si>
  <si>
    <t>1. Xác định phạm vi của dự án</t>
  </si>
  <si>
    <t>2. Xây dựng kế hoạch thực hiện</t>
  </si>
  <si>
    <t>3. Lập bảng cấu trúc phâ rã công việc (WBS)</t>
  </si>
  <si>
    <t>4. Xây dựng kế hoạch quản lý chi phí dự án</t>
  </si>
  <si>
    <t>5. Xây dựng kế hoạch quản lý lịch biểu, nhân sự, giao tiếp và truyền thông</t>
  </si>
  <si>
    <t>6. Xác định rủi ro của dự án</t>
  </si>
  <si>
    <t>Tuần 4 tới tuần 7: Thực hiện dự án</t>
  </si>
  <si>
    <t>1. Khảo sát hệ thống</t>
  </si>
  <si>
    <t>1.1. Quan sát</t>
  </si>
  <si>
    <t>Hường</t>
  </si>
  <si>
    <t>1.2. Phỏng vấn</t>
  </si>
  <si>
    <t>Hải</t>
  </si>
  <si>
    <t>1.3. Điều tra, thăm dò</t>
  </si>
  <si>
    <t>Diệp</t>
  </si>
  <si>
    <t>1.4. Nghiên cứu tài liệu</t>
  </si>
  <si>
    <t>Long</t>
  </si>
  <si>
    <t>2. Phân tích chức năng</t>
  </si>
  <si>
    <t>2.1. Phân tích từng chức năng</t>
  </si>
  <si>
    <t>2.2. Sơ đồ phân cấp chức năng</t>
  </si>
  <si>
    <t>2.3. Mô tả chi tiết chức năng mức lá</t>
  </si>
  <si>
    <t>Diệp, Hải</t>
  </si>
  <si>
    <t xml:space="preserve">2.4. Mô hình luồng dữ liệu mức khung cảnh </t>
  </si>
  <si>
    <t xml:space="preserve">2.5. Mô hình luồng dữ liệu mức đỉnh </t>
  </si>
  <si>
    <t>2.6. Mô hình dữ liệu mức dưới đỉnh</t>
  </si>
  <si>
    <t>Diệp + Hải</t>
  </si>
  <si>
    <t>3. Thiết kế cơ sở dữ liệu</t>
  </si>
  <si>
    <t>3.1. Xây dựng mô hình thực thể liên kết</t>
  </si>
  <si>
    <t>3.2. Xác định các thực thể, định dạng tương ứng</t>
  </si>
  <si>
    <t>3.2.1. Xác định liên kết giữa các thực thể</t>
  </si>
  <si>
    <t>Diêp</t>
  </si>
  <si>
    <t>3.2.2. Mô hình liên kết thực thể</t>
  </si>
  <si>
    <t>3.2.3. Chuyển mô hình thành bản ghi logic</t>
  </si>
  <si>
    <t>3.3. Thiết kế cơ sở dữ liệu vật lý</t>
  </si>
  <si>
    <t>3.3.1.Lập từ điển dữ liệu</t>
  </si>
  <si>
    <t>3.3.2.Mô hình dữ liệu vật lý</t>
  </si>
  <si>
    <t>4. Thiết kế giao diện</t>
  </si>
  <si>
    <t>4.1. Thiết kế giao diện Trang chủ</t>
  </si>
  <si>
    <t>4.2. Thiết kế giao diện trang chức năng</t>
  </si>
  <si>
    <t>4.2.1. Thiết kế trang Trang chủ</t>
  </si>
  <si>
    <t>4.2.2. Thiết kế trang Đăng nhập - Đăng ký</t>
  </si>
  <si>
    <t>4.2.3. Thiết kế trang Tìm kiếm - Tìm phòng trọ</t>
  </si>
  <si>
    <t>4.2.4. Thiết kế trang Xem chi tiết phòng trọ</t>
  </si>
  <si>
    <t>4.2.5. Thiết kế trang Thuê trọ</t>
  </si>
  <si>
    <t>4.2.6. Thiết kế trang Liên hệ với chủ nhà</t>
  </si>
  <si>
    <t>4.2.7. Thiết kế trang Đánh giá và Nhận xét</t>
  </si>
  <si>
    <t>4.3. Thiết kế giao diện quản lý dành cho Admin</t>
  </si>
  <si>
    <t>4.3.1. Thiết kế trang Quản lý tài khoản</t>
  </si>
  <si>
    <t>4.3.2. Thiết kế trang Quản lý phòng trọ</t>
  </si>
  <si>
    <t>4.3.3. Thiết kế trang Quản lý thuê phòng trọ</t>
  </si>
  <si>
    <t>4.3.4. Thiết kế trang Báo cáo thống kê</t>
  </si>
  <si>
    <t>5. Lập trình và tích hợp hệ thống</t>
  </si>
  <si>
    <t>5.1. Viết code xử lý phần user</t>
  </si>
  <si>
    <t>5.1.1. Xử lý chức năng Đăng nhập, Đăng ký</t>
  </si>
  <si>
    <t>5.1.2. Xử lý chức năng Xem phòng trọ</t>
  </si>
  <si>
    <t>5.1.3. Xử lý chức năng Quản lý thông tin khách hàng</t>
  </si>
  <si>
    <t>5.1.4. Xử lý chức năng Thuê trọ trực tuyến</t>
  </si>
  <si>
    <t>5.2. Viết code xử lý phần Admin</t>
  </si>
  <si>
    <t>5.2.1. Xử lý chức năng Đăng nhập</t>
  </si>
  <si>
    <t>5.2.2. Xử lý chức năng Quản lý người dùng</t>
  </si>
  <si>
    <t>5.2.3. Xử lý chức năng Quản lý phòng trọ</t>
  </si>
  <si>
    <t>5.2.4. Xử lý chức năng Quản lý thuê trọ</t>
  </si>
  <si>
    <t>5.2.5. Xử lý chức năng Báo cáo thống kê</t>
  </si>
  <si>
    <t>6. Kiểm thử và sửa lỗi</t>
  </si>
  <si>
    <t>6.1. Kiểm tra chức năng phía người dùng(User)</t>
  </si>
  <si>
    <t>6.1.1. Đăng nhập thành viên</t>
  </si>
  <si>
    <t>6.1.2. Xem phòng thuê của khách hàng</t>
  </si>
  <si>
    <t>6.1.3. Thông tin khách hàng</t>
  </si>
  <si>
    <t>6.1.4. Thuê phòng</t>
  </si>
  <si>
    <t>Hải, Hường</t>
  </si>
  <si>
    <t>6.2. Kiểm tra chức năng quản lý (Admin)</t>
  </si>
  <si>
    <t>6.2.1. Đăng nhập vào trang quản lý</t>
  </si>
  <si>
    <t>6.2.2. Quản lý người dùng</t>
  </si>
  <si>
    <t>6.2.3. Quản lý phòng trọ</t>
  </si>
  <si>
    <t>6.2.4. Quản lý thuê trọ</t>
  </si>
  <si>
    <t>6.2.5. Báo cáo thống kê</t>
  </si>
  <si>
    <t>6.3. Giảm cấu trúc dư thừa</t>
  </si>
  <si>
    <t>6.3.1. Check code validator</t>
  </si>
  <si>
    <t>Hải, Diệp</t>
  </si>
  <si>
    <t>6.3.2. Html validator</t>
  </si>
  <si>
    <t>6.3.3. Css validator</t>
  </si>
  <si>
    <t>Tuần 8: Kết thúc dự án</t>
  </si>
  <si>
    <t>1. Nghiệm thu kết quả</t>
  </si>
  <si>
    <t>2. Đưa trang web vào hoạt động</t>
  </si>
  <si>
    <t>2.1.  Lập bản hướng dẫn cài đặt Website</t>
  </si>
  <si>
    <t>Diệp, Hường</t>
  </si>
  <si>
    <t>2.2.  Upload trang web lên host</t>
  </si>
  <si>
    <t xml:space="preserve">2.3.  Báo cáo kết quả duyệt dự án </t>
  </si>
  <si>
    <t>3. Kiểm toán(Tính toán chi phí)</t>
  </si>
  <si>
    <t>4. Hoàn thành toàn bộ báo cáo</t>
  </si>
  <si>
    <t>5. Chuyển giao</t>
  </si>
  <si>
    <t>5.1. Đào tạo cách sử dụng và quản trị Website</t>
  </si>
  <si>
    <t>Diệp, Hải, Hường</t>
  </si>
  <si>
    <t>6. Viết lại tài liệu đóng dự án bài tập lớn</t>
  </si>
  <si>
    <t>Project Name</t>
  </si>
  <si>
    <t>Phát triển ứng dụng Web tìm nhà trọ</t>
  </si>
  <si>
    <t>Project Sponsor</t>
  </si>
  <si>
    <t>Group 9</t>
  </si>
  <si>
    <t>Project Manager</t>
  </si>
  <si>
    <t>Nguyễn Phương Long</t>
  </si>
  <si>
    <t>Project Type</t>
  </si>
  <si>
    <t>Information Technology Project</t>
  </si>
  <si>
    <t>Project Fields</t>
  </si>
  <si>
    <t>Application Type</t>
  </si>
  <si>
    <t>Email Address</t>
  </si>
  <si>
    <t>nhom9@gmail.com</t>
  </si>
  <si>
    <t>Phone Number</t>
  </si>
  <si>
    <t>Organizational Unit</t>
  </si>
  <si>
    <t>Process Impacted</t>
  </si>
  <si>
    <t>Monthly data reporting</t>
  </si>
  <si>
    <t>Expected Start Date</t>
  </si>
  <si>
    <t>09/13/2023 (mm/dd/yy)</t>
  </si>
  <si>
    <t>Expected Completion Date</t>
  </si>
  <si>
    <t>10/25/2023 (mm/dd/yy)</t>
  </si>
  <si>
    <t>Estimated Costs</t>
  </si>
  <si>
    <t>$25,000.00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</si>
</sst>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/m/yyyy"/>
    <numFmt numFmtId="165" formatCode="dd/MM/yyyy"/>
    <numFmt numFmtId="166" formatCode="d"/>
    <numFmt numFmtId="167" formatCode="d/m"/>
  </numFmts>
  <fonts count="19">
    <font>
      <sz val="10.0"/>
      <color rgb="FF000000"/>
      <name val="Arial"/>
      <scheme val="minor"/>
    </font>
    <font>
      <b/>
      <sz val="14.0"/>
      <color rgb="FF1155CC"/>
      <name val="Roboto"/>
    </font>
    <font>
      <b/>
      <sz val="16.0"/>
      <color rgb="FF1155CC"/>
      <name val="Roboto"/>
    </font>
    <font>
      <color theme="1"/>
      <name val="Roboto"/>
    </font>
    <font>
      <b/>
      <sz val="14.0"/>
      <color theme="1"/>
      <name val="Roboto"/>
    </font>
    <font>
      <b/>
      <color theme="1"/>
      <name val="Roboto"/>
    </font>
    <font>
      <b/>
      <sz val="8.0"/>
      <color theme="1"/>
      <name val="Roboto"/>
    </font>
    <font/>
    <font>
      <b/>
      <sz val="10.0"/>
      <color theme="0"/>
      <name val="Roboto"/>
    </font>
    <font>
      <b/>
      <sz val="10.0"/>
      <color theme="1"/>
      <name val="Roboto"/>
    </font>
    <font>
      <sz val="10.0"/>
      <color theme="1"/>
      <name val="Roboto"/>
    </font>
    <font>
      <color theme="1"/>
      <name val="Arial"/>
    </font>
    <font>
      <sz val="11.0"/>
      <color rgb="FF000000"/>
      <name val="Inconsolata"/>
    </font>
    <font>
      <sz val="9.0"/>
      <color rgb="FF000000"/>
      <name val="Arial"/>
    </font>
    <font>
      <b/>
      <sz val="10.0"/>
      <color rgb="FF000000"/>
      <name val="Roboto"/>
    </font>
    <font>
      <sz val="10.0"/>
      <color rgb="FF000000"/>
      <name val="Roboto"/>
    </font>
    <font>
      <b/>
      <sz val="11.0"/>
      <color rgb="FF161616"/>
      <name val="Helvetica Neue"/>
    </font>
    <font>
      <sz val="11.0"/>
      <color rgb="FF161616"/>
      <name val="Helvetica Neue"/>
    </font>
    <font>
      <u/>
      <sz val="11.0"/>
      <color rgb="FF0A1D42"/>
      <name val="Helvetica Neue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999999"/>
        <bgColor rgb="FF999999"/>
      </patternFill>
    </fill>
    <fill>
      <patternFill patternType="solid">
        <fgColor rgb="FF6FA8DC"/>
        <bgColor rgb="FF6FA8DC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3D85C6"/>
        <bgColor rgb="FF3D85C6"/>
      </patternFill>
    </fill>
  </fills>
  <borders count="16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B7B7B7"/>
      </left>
      <top style="thin">
        <color rgb="FFB7B7B7"/>
      </top>
      <bottom style="thin">
        <color rgb="FFB7B7B7"/>
      </bottom>
    </border>
    <border>
      <top style="thin">
        <color rgb="FFB7B7B7"/>
      </top>
      <bottom style="thin">
        <color rgb="FFB7B7B7"/>
      </bottom>
    </border>
    <border>
      <right style="thin">
        <color rgb="FFB7B7B7"/>
      </right>
      <top style="thin">
        <color rgb="FFB7B7B7"/>
      </top>
      <bottom style="thin">
        <color rgb="FFB7B7B7"/>
      </bottom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</border>
    <border>
      <top style="thin">
        <color rgb="FFB7B7B7"/>
      </top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bottom style="thin">
        <color rgb="FFB7B7B7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000000"/>
      </top>
      <bottom style="thin">
        <color rgb="FFC0C0C0"/>
      </bottom>
    </border>
  </borders>
  <cellStyleXfs count="1">
    <xf borderId="0" fillId="0" fontId="0" numFmtId="0" applyAlignment="1" applyFont="1"/>
  </cellStyleXfs>
  <cellXfs count="8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bottom" wrapText="0"/>
    </xf>
    <xf borderId="0" fillId="2" fontId="2" numFmtId="0" xfId="0" applyAlignment="1" applyFont="1">
      <alignment horizontal="center" shrinkToFit="0" vertical="bottom" wrapText="0"/>
    </xf>
    <xf borderId="0" fillId="2" fontId="3" numFmtId="0" xfId="0" applyAlignment="1" applyFont="1">
      <alignment shrinkToFit="0" vertical="bottom" wrapText="0"/>
    </xf>
    <xf borderId="0" fillId="2" fontId="4" numFmtId="0" xfId="0" applyAlignment="1" applyFont="1">
      <alignment shrinkToFit="0" vertical="bottom" wrapText="0"/>
    </xf>
    <xf borderId="0" fillId="2" fontId="4" numFmtId="164" xfId="0" applyAlignment="1" applyFont="1" applyNumberFormat="1">
      <alignment horizontal="left" shrinkToFit="0" vertical="bottom" wrapText="0"/>
    </xf>
    <xf borderId="0" fillId="0" fontId="3" numFmtId="0" xfId="0" applyFont="1"/>
    <xf borderId="1" fillId="2" fontId="4" numFmtId="0" xfId="0" applyAlignment="1" applyBorder="1" applyFont="1">
      <alignment shrinkToFit="0" vertical="bottom" wrapText="0"/>
    </xf>
    <xf borderId="0" fillId="2" fontId="4" numFmtId="0" xfId="0" applyAlignment="1" applyFont="1">
      <alignment horizontal="left" shrinkToFit="0" vertical="bottom" wrapText="0"/>
    </xf>
    <xf borderId="0" fillId="2" fontId="3" numFmtId="164" xfId="0" applyAlignment="1" applyFont="1" applyNumberFormat="1">
      <alignment shrinkToFit="0" vertical="bottom" wrapText="0"/>
    </xf>
    <xf borderId="0" fillId="0" fontId="5" numFmtId="0" xfId="0" applyAlignment="1" applyFont="1">
      <alignment shrinkToFit="0" vertical="bottom" wrapText="0"/>
    </xf>
    <xf borderId="0" fillId="0" fontId="5" numFmtId="10" xfId="0" applyAlignment="1" applyFont="1" applyNumberFormat="1">
      <alignment shrinkToFit="0" vertical="bottom" wrapText="0"/>
    </xf>
    <xf borderId="2" fillId="0" fontId="6" numFmtId="165" xfId="0" applyAlignment="1" applyBorder="1" applyFont="1" applyNumberFormat="1">
      <alignment horizontal="left" shrinkToFit="0" vertical="bottom" wrapText="0"/>
    </xf>
    <xf borderId="3" fillId="0" fontId="7" numFmtId="0" xfId="0" applyBorder="1" applyFont="1"/>
    <xf borderId="4" fillId="0" fontId="7" numFmtId="0" xfId="0" applyBorder="1" applyFont="1"/>
    <xf borderId="0" fillId="0" fontId="3" numFmtId="0" xfId="0" applyAlignment="1" applyFont="1">
      <alignment shrinkToFit="0" vertical="bottom" wrapText="0"/>
    </xf>
    <xf borderId="0" fillId="0" fontId="3" numFmtId="10" xfId="0" applyAlignment="1" applyFont="1" applyNumberFormat="1">
      <alignment shrinkToFit="0" vertical="bottom" wrapText="0"/>
    </xf>
    <xf borderId="5" fillId="0" fontId="6" numFmtId="166" xfId="0" applyAlignment="1" applyBorder="1" applyFont="1" applyNumberFormat="1">
      <alignment horizontal="center" shrinkToFit="0" vertical="bottom" wrapText="0"/>
    </xf>
    <xf borderId="0" fillId="0" fontId="6" numFmtId="166" xfId="0" applyAlignment="1" applyFont="1" applyNumberFormat="1">
      <alignment horizontal="center" shrinkToFit="0" vertical="bottom" wrapText="0"/>
    </xf>
    <xf borderId="6" fillId="0" fontId="6" numFmtId="166" xfId="0" applyAlignment="1" applyBorder="1" applyFont="1" applyNumberFormat="1">
      <alignment horizontal="center" shrinkToFit="0" vertical="bottom" wrapText="0"/>
    </xf>
    <xf borderId="6" fillId="2" fontId="6" numFmtId="166" xfId="0" applyAlignment="1" applyBorder="1" applyFont="1" applyNumberFormat="1">
      <alignment horizontal="center" shrinkToFit="0" vertical="bottom" wrapText="0"/>
    </xf>
    <xf borderId="0" fillId="3" fontId="8" numFmtId="0" xfId="0" applyAlignment="1" applyFill="1" applyFont="1">
      <alignment shrinkToFit="0" vertical="bottom" wrapText="0"/>
    </xf>
    <xf borderId="0" fillId="3" fontId="8" numFmtId="10" xfId="0" applyAlignment="1" applyFont="1" applyNumberFormat="1">
      <alignment horizontal="center" shrinkToFit="0" vertical="bottom" wrapText="0"/>
    </xf>
    <xf borderId="0" fillId="3" fontId="8" numFmtId="0" xfId="0" applyAlignment="1" applyFont="1">
      <alignment horizontal="center" shrinkToFit="0" vertical="bottom" wrapText="0"/>
    </xf>
    <xf borderId="7" fillId="4" fontId="9" numFmtId="0" xfId="0" applyAlignment="1" applyBorder="1" applyFill="1" applyFont="1">
      <alignment shrinkToFit="0" vertical="bottom" wrapText="0"/>
    </xf>
    <xf borderId="8" fillId="4" fontId="9" numFmtId="0" xfId="0" applyAlignment="1" applyBorder="1" applyFont="1">
      <alignment shrinkToFit="0" vertical="bottom" wrapText="0"/>
    </xf>
    <xf borderId="8" fillId="4" fontId="9" numFmtId="10" xfId="0" applyAlignment="1" applyBorder="1" applyFont="1" applyNumberFormat="1">
      <alignment horizontal="right" shrinkToFit="0" vertical="bottom" wrapText="0"/>
    </xf>
    <xf borderId="8" fillId="4" fontId="9" numFmtId="10" xfId="0" applyAlignment="1" applyBorder="1" applyFont="1" applyNumberFormat="1">
      <alignment shrinkToFit="0" vertical="bottom" wrapText="0"/>
    </xf>
    <xf borderId="8" fillId="4" fontId="10" numFmtId="164" xfId="0" applyAlignment="1" applyBorder="1" applyFont="1" applyNumberFormat="1">
      <alignment horizontal="right" shrinkToFit="0" vertical="bottom" wrapText="0"/>
    </xf>
    <xf borderId="8" fillId="4" fontId="9" numFmtId="0" xfId="0" applyAlignment="1" applyBorder="1" applyFont="1">
      <alignment horizontal="center" shrinkToFit="0" vertical="bottom" wrapText="0"/>
    </xf>
    <xf borderId="8" fillId="4" fontId="9" numFmtId="164" xfId="0" applyAlignment="1" applyBorder="1" applyFont="1" applyNumberFormat="1">
      <alignment horizontal="right" shrinkToFit="0" vertical="bottom" wrapText="0"/>
    </xf>
    <xf borderId="9" fillId="4" fontId="9" numFmtId="0" xfId="0" applyAlignment="1" applyBorder="1" applyFont="1">
      <alignment shrinkToFit="0" vertical="bottom" wrapText="0"/>
    </xf>
    <xf borderId="7" fillId="0" fontId="10" numFmtId="0" xfId="0" applyAlignment="1" applyBorder="1" applyFont="1">
      <alignment shrinkToFit="0" vertical="bottom" wrapText="0"/>
    </xf>
    <xf borderId="8" fillId="0" fontId="10" numFmtId="0" xfId="0" applyAlignment="1" applyBorder="1" applyFont="1">
      <alignment shrinkToFit="0" vertical="bottom" wrapText="0"/>
    </xf>
    <xf borderId="8" fillId="0" fontId="10" numFmtId="10" xfId="0" applyAlignment="1" applyBorder="1" applyFont="1" applyNumberFormat="1">
      <alignment horizontal="right" shrinkToFit="0" vertical="bottom" wrapText="0"/>
    </xf>
    <xf borderId="8" fillId="5" fontId="9" numFmtId="10" xfId="0" applyAlignment="1" applyBorder="1" applyFill="1" applyFont="1" applyNumberFormat="1">
      <alignment shrinkToFit="0" vertical="bottom" wrapText="0"/>
    </xf>
    <xf borderId="8" fillId="0" fontId="10" numFmtId="164" xfId="0" applyAlignment="1" applyBorder="1" applyFont="1" applyNumberFormat="1">
      <alignment horizontal="right" shrinkToFit="0" vertical="bottom" wrapText="0"/>
    </xf>
    <xf borderId="8" fillId="0" fontId="10" numFmtId="0" xfId="0" applyAlignment="1" applyBorder="1" applyFont="1">
      <alignment horizontal="center" shrinkToFit="0" vertical="bottom" wrapText="0"/>
    </xf>
    <xf borderId="8" fillId="5" fontId="10" numFmtId="0" xfId="0" applyAlignment="1" applyBorder="1" applyFont="1">
      <alignment shrinkToFit="0" vertical="bottom" wrapText="0"/>
    </xf>
    <xf borderId="9" fillId="5" fontId="10" numFmtId="0" xfId="0" applyAlignment="1" applyBorder="1" applyFont="1">
      <alignment shrinkToFit="0" vertical="bottom" wrapText="0"/>
    </xf>
    <xf borderId="0" fillId="0" fontId="11" numFmtId="0" xfId="0" applyFont="1"/>
    <xf borderId="8" fillId="4" fontId="10" numFmtId="0" xfId="0" applyAlignment="1" applyBorder="1" applyFont="1">
      <alignment shrinkToFit="0" vertical="bottom" wrapText="0"/>
    </xf>
    <xf borderId="9" fillId="4" fontId="10" numFmtId="0" xfId="0" applyAlignment="1" applyBorder="1" applyFont="1">
      <alignment shrinkToFit="0" vertical="bottom" wrapText="0"/>
    </xf>
    <xf borderId="7" fillId="6" fontId="9" numFmtId="0" xfId="0" applyAlignment="1" applyBorder="1" applyFill="1" applyFont="1">
      <alignment shrinkToFit="0" vertical="bottom" wrapText="0"/>
    </xf>
    <xf borderId="8" fillId="6" fontId="10" numFmtId="0" xfId="0" applyAlignment="1" applyBorder="1" applyFont="1">
      <alignment shrinkToFit="0" vertical="bottom" wrapText="0"/>
    </xf>
    <xf borderId="8" fillId="6" fontId="10" numFmtId="10" xfId="0" applyAlignment="1" applyBorder="1" applyFont="1" applyNumberFormat="1">
      <alignment horizontal="right" shrinkToFit="0" vertical="bottom" wrapText="0"/>
    </xf>
    <xf borderId="8" fillId="6" fontId="9" numFmtId="10" xfId="0" applyAlignment="1" applyBorder="1" applyFont="1" applyNumberFormat="1">
      <alignment shrinkToFit="0" vertical="bottom" wrapText="0"/>
    </xf>
    <xf borderId="8" fillId="6" fontId="10" numFmtId="164" xfId="0" applyAlignment="1" applyBorder="1" applyFont="1" applyNumberFormat="1">
      <alignment horizontal="right" shrinkToFit="0" vertical="bottom" wrapText="0"/>
    </xf>
    <xf borderId="8" fillId="6" fontId="10" numFmtId="0" xfId="0" applyAlignment="1" applyBorder="1" applyFont="1">
      <alignment horizontal="center" shrinkToFit="0" vertical="bottom" wrapText="0"/>
    </xf>
    <xf borderId="0" fillId="6" fontId="12" numFmtId="164" xfId="0" applyAlignment="1" applyFont="1" applyNumberFormat="1">
      <alignment horizontal="right"/>
    </xf>
    <xf borderId="0" fillId="2" fontId="13" numFmtId="10" xfId="0" applyFont="1" applyNumberFormat="1"/>
    <xf borderId="8" fillId="0" fontId="3" numFmtId="164" xfId="0" applyAlignment="1" applyBorder="1" applyFont="1" applyNumberFormat="1">
      <alignment horizontal="right" vertical="bottom"/>
    </xf>
    <xf borderId="10" fillId="0" fontId="14" numFmtId="0" xfId="0" applyAlignment="1" applyBorder="1" applyFont="1">
      <alignment shrinkToFit="0" wrapText="1"/>
    </xf>
    <xf borderId="9" fillId="0" fontId="10" numFmtId="0" xfId="0" applyAlignment="1" applyBorder="1" applyFont="1">
      <alignment shrinkToFit="0" vertical="bottom" wrapText="0"/>
    </xf>
    <xf borderId="8" fillId="0" fontId="9" numFmtId="10" xfId="0" applyAlignment="1" applyBorder="1" applyFont="1" applyNumberFormat="1">
      <alignment shrinkToFit="0" vertical="bottom" wrapText="0"/>
    </xf>
    <xf borderId="10" fillId="0" fontId="15" numFmtId="0" xfId="0" applyAlignment="1" applyBorder="1" applyFont="1">
      <alignment shrinkToFit="0" wrapText="1"/>
    </xf>
    <xf borderId="9" fillId="6" fontId="10" numFmtId="0" xfId="0" applyAlignment="1" applyBorder="1" applyFont="1">
      <alignment shrinkToFit="0" vertical="bottom" wrapText="0"/>
    </xf>
    <xf borderId="11" fillId="5" fontId="10" numFmtId="0" xfId="0" applyAlignment="1" applyBorder="1" applyFont="1">
      <alignment shrinkToFit="0" vertical="bottom" wrapText="0"/>
    </xf>
    <xf borderId="0" fillId="5" fontId="10" numFmtId="0" xfId="0" applyAlignment="1" applyFont="1">
      <alignment shrinkToFit="0" vertical="bottom" wrapText="0"/>
    </xf>
    <xf borderId="0" fillId="2" fontId="12" numFmtId="164" xfId="0" applyAlignment="1" applyFont="1" applyNumberFormat="1">
      <alignment horizontal="right"/>
    </xf>
    <xf borderId="0" fillId="0" fontId="15" numFmtId="0" xfId="0" applyAlignment="1" applyFont="1">
      <alignment shrinkToFit="0" wrapText="1"/>
    </xf>
    <xf borderId="8" fillId="0" fontId="7" numFmtId="0" xfId="0" applyBorder="1" applyFont="1"/>
    <xf borderId="8" fillId="6" fontId="9" numFmtId="0" xfId="0" applyAlignment="1" applyBorder="1" applyFont="1">
      <alignment horizontal="center" shrinkToFit="0" vertical="bottom" wrapText="0"/>
    </xf>
    <xf borderId="8" fillId="6" fontId="9" numFmtId="164" xfId="0" applyAlignment="1" applyBorder="1" applyFont="1" applyNumberFormat="1">
      <alignment horizontal="right" shrinkToFit="0" vertical="bottom" wrapText="0"/>
    </xf>
    <xf borderId="0" fillId="6" fontId="10" numFmtId="0" xfId="0" applyAlignment="1" applyFont="1">
      <alignment shrinkToFit="0" vertical="bottom" wrapText="0"/>
    </xf>
    <xf borderId="8" fillId="0" fontId="9" numFmtId="0" xfId="0" applyAlignment="1" applyBorder="1" applyFont="1">
      <alignment shrinkToFit="0" vertical="bottom" wrapText="0"/>
    </xf>
    <xf borderId="0" fillId="0" fontId="12" numFmtId="164" xfId="0" applyAlignment="1" applyFont="1" applyNumberFormat="1">
      <alignment horizontal="right"/>
    </xf>
    <xf borderId="8" fillId="0" fontId="9" numFmtId="0" xfId="0" applyAlignment="1" applyBorder="1" applyFont="1">
      <alignment horizontal="center" shrinkToFit="0" vertical="bottom" wrapText="0"/>
    </xf>
    <xf borderId="8" fillId="0" fontId="9" numFmtId="164" xfId="0" applyAlignment="1" applyBorder="1" applyFont="1" applyNumberFormat="1">
      <alignment horizontal="right" shrinkToFit="0" vertical="bottom" wrapText="0"/>
    </xf>
    <xf borderId="0" fillId="0" fontId="10" numFmtId="0" xfId="0" applyAlignment="1" applyFont="1">
      <alignment shrinkToFit="0" vertical="bottom" wrapText="0"/>
    </xf>
    <xf borderId="12" fillId="5" fontId="10" numFmtId="0" xfId="0" applyAlignment="1" applyBorder="1" applyFont="1">
      <alignment shrinkToFit="0" vertical="bottom" wrapText="0"/>
    </xf>
    <xf borderId="12" fillId="0" fontId="10" numFmtId="0" xfId="0" applyAlignment="1" applyBorder="1" applyFont="1">
      <alignment shrinkToFit="0" vertical="bottom" wrapText="0"/>
    </xf>
    <xf borderId="8" fillId="0" fontId="3" numFmtId="0" xfId="0" applyAlignment="1" applyBorder="1" applyFont="1">
      <alignment horizontal="center" vertical="bottom"/>
    </xf>
    <xf borderId="8" fillId="7" fontId="10" numFmtId="10" xfId="0" applyAlignment="1" applyBorder="1" applyFill="1" applyFont="1" applyNumberFormat="1">
      <alignment horizontal="right" shrinkToFit="0" vertical="bottom" wrapText="0"/>
    </xf>
    <xf borderId="13" fillId="4" fontId="9" numFmtId="0" xfId="0" applyAlignment="1" applyBorder="1" applyFont="1">
      <alignment shrinkToFit="0" vertical="bottom" wrapText="0"/>
    </xf>
    <xf borderId="7" fillId="0" fontId="9" numFmtId="0" xfId="0" applyAlignment="1" applyBorder="1" applyFont="1">
      <alignment shrinkToFit="0" vertical="bottom" wrapText="0"/>
    </xf>
    <xf borderId="0" fillId="0" fontId="10" numFmtId="0" xfId="0" applyFont="1"/>
    <xf borderId="0" fillId="0" fontId="10" numFmtId="164" xfId="0" applyFont="1" applyNumberFormat="1"/>
    <xf borderId="0" fillId="0" fontId="11" numFmtId="167" xfId="0" applyFont="1" applyNumberFormat="1"/>
    <xf borderId="14" fillId="0" fontId="16" numFmtId="0" xfId="0" applyAlignment="1" applyBorder="1" applyFont="1">
      <alignment horizontal="center"/>
    </xf>
    <xf borderId="15" fillId="0" fontId="17" numFmtId="0" xfId="0" applyAlignment="1" applyBorder="1" applyFont="1">
      <alignment horizontal="center"/>
    </xf>
    <xf borderId="14" fillId="0" fontId="17" numFmtId="0" xfId="0" applyAlignment="1" applyBorder="1" applyFont="1">
      <alignment horizontal="center"/>
    </xf>
    <xf borderId="14" fillId="0" fontId="18" numFmtId="0" xfId="0" applyAlignment="1" applyBorder="1" applyFont="1">
      <alignment horizontal="center"/>
    </xf>
  </cellXfs>
  <cellStyles count="1">
    <cellStyle xfId="0" name="Normal" builtinId="0"/>
  </cellStyles>
  <dxfs count="2">
    <dxf>
      <font/>
      <fill>
        <patternFill patternType="solid">
          <fgColor rgb="FF0B5394"/>
          <bgColor rgb="FF0B5394"/>
        </patternFill>
      </fill>
      <border/>
    </dxf>
    <dxf>
      <font>
        <color theme="0"/>
      </font>
      <fill>
        <patternFill patternType="solid">
          <fgColor rgb="FFFF0000"/>
          <bgColor rgb="FFFF0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7.0" ySplit="6.0" topLeftCell="H7" activePane="bottomRight" state="frozen"/>
      <selection activeCell="H1" sqref="H1" pane="topRight"/>
      <selection activeCell="A7" sqref="A7" pane="bottomLeft"/>
      <selection activeCell="H7" sqref="H7" pane="bottomRight"/>
    </sheetView>
  </sheetViews>
  <sheetFormatPr customHeight="1" defaultColWidth="12.63" defaultRowHeight="15.0"/>
  <cols>
    <col customWidth="1" min="1" max="1" width="62.5"/>
    <col customWidth="1" min="2" max="2" width="21.63"/>
    <col customWidth="1" min="3" max="3" width="10.88"/>
    <col customWidth="1" min="4" max="4" width="12.25"/>
    <col customWidth="1" min="6" max="6" width="6.38"/>
    <col customWidth="1" min="8" max="55" width="3.25"/>
  </cols>
  <sheetData>
    <row r="1" ht="20.25" customHeight="1">
      <c r="A1" s="1" t="s">
        <v>0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</row>
    <row r="2" ht="15.75" customHeight="1">
      <c r="A2" s="4" t="s">
        <v>1</v>
      </c>
      <c r="B2" s="4" t="s">
        <v>2</v>
      </c>
      <c r="C2" s="4" t="s">
        <v>3</v>
      </c>
      <c r="E2" s="5">
        <v>45187.0</v>
      </c>
      <c r="F2" s="6"/>
      <c r="G2" s="6"/>
      <c r="H2" s="7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</row>
    <row r="3" ht="15.75" customHeight="1">
      <c r="A3" s="8" t="s">
        <v>4</v>
      </c>
      <c r="B3" s="4"/>
      <c r="C3" s="8" t="s">
        <v>5</v>
      </c>
      <c r="E3" s="8">
        <v>2.0</v>
      </c>
      <c r="F3" s="6"/>
      <c r="G3" s="6"/>
      <c r="H3" s="9"/>
      <c r="I3" s="9"/>
      <c r="J3" s="9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</row>
    <row r="4" ht="15.75" customHeight="1">
      <c r="A4" s="10"/>
      <c r="B4" s="10"/>
      <c r="C4" s="11"/>
      <c r="D4" s="11"/>
      <c r="E4" s="10"/>
      <c r="F4" s="10"/>
      <c r="G4" s="10"/>
      <c r="H4" s="12">
        <f>H5</f>
        <v>45195</v>
      </c>
      <c r="I4" s="13"/>
      <c r="J4" s="13"/>
      <c r="K4" s="13"/>
      <c r="L4" s="13"/>
      <c r="M4" s="14"/>
      <c r="N4" s="12">
        <f>N5</f>
        <v>45201</v>
      </c>
      <c r="O4" s="13"/>
      <c r="P4" s="13"/>
      <c r="Q4" s="13"/>
      <c r="R4" s="13"/>
      <c r="S4" s="13"/>
      <c r="T4" s="14"/>
      <c r="U4" s="12">
        <f>U5</f>
        <v>45208</v>
      </c>
      <c r="V4" s="13"/>
      <c r="W4" s="13"/>
      <c r="X4" s="13"/>
      <c r="Y4" s="13"/>
      <c r="Z4" s="13"/>
      <c r="AA4" s="14"/>
      <c r="AB4" s="12">
        <f>AB5</f>
        <v>45215</v>
      </c>
      <c r="AC4" s="13"/>
      <c r="AD4" s="13"/>
      <c r="AE4" s="13"/>
      <c r="AF4" s="13"/>
      <c r="AG4" s="13"/>
      <c r="AH4" s="14"/>
      <c r="AI4" s="12">
        <f>AI5</f>
        <v>45222</v>
      </c>
      <c r="AJ4" s="13"/>
      <c r="AK4" s="13"/>
      <c r="AL4" s="13"/>
      <c r="AM4" s="13"/>
      <c r="AN4" s="13"/>
      <c r="AO4" s="14"/>
      <c r="AP4" s="12">
        <f>AP5</f>
        <v>45229</v>
      </c>
      <c r="AQ4" s="13"/>
      <c r="AR4" s="13"/>
      <c r="AS4" s="13"/>
      <c r="AT4" s="13"/>
      <c r="AU4" s="13"/>
      <c r="AV4" s="14"/>
      <c r="AW4" s="12">
        <f>AW5</f>
        <v>45236</v>
      </c>
      <c r="AX4" s="13"/>
      <c r="AY4" s="13"/>
      <c r="AZ4" s="13"/>
      <c r="BA4" s="13"/>
      <c r="BB4" s="13"/>
      <c r="BC4" s="14"/>
    </row>
    <row r="5" ht="15.75" customHeight="1">
      <c r="A5" s="15"/>
      <c r="B5" s="15"/>
      <c r="C5" s="16"/>
      <c r="D5" s="16"/>
      <c r="E5" s="15"/>
      <c r="F5" s="15"/>
      <c r="G5" s="15"/>
      <c r="H5" s="17">
        <f>$E$2-WEEKDAY(E2,2)+(E3-1)*7+2</f>
        <v>45195</v>
      </c>
      <c r="I5" s="18">
        <f t="shared" ref="I5:BC5" si="1">H5+1</f>
        <v>45196</v>
      </c>
      <c r="J5" s="18">
        <f t="shared" si="1"/>
        <v>45197</v>
      </c>
      <c r="K5" s="18">
        <f t="shared" si="1"/>
        <v>45198</v>
      </c>
      <c r="L5" s="18">
        <f t="shared" si="1"/>
        <v>45199</v>
      </c>
      <c r="M5" s="18">
        <f t="shared" si="1"/>
        <v>45200</v>
      </c>
      <c r="N5" s="17">
        <f t="shared" si="1"/>
        <v>45201</v>
      </c>
      <c r="O5" s="18">
        <f t="shared" si="1"/>
        <v>45202</v>
      </c>
      <c r="P5" s="18">
        <f t="shared" si="1"/>
        <v>45203</v>
      </c>
      <c r="Q5" s="18">
        <f t="shared" si="1"/>
        <v>45204</v>
      </c>
      <c r="R5" s="18">
        <f t="shared" si="1"/>
        <v>45205</v>
      </c>
      <c r="S5" s="18">
        <f t="shared" si="1"/>
        <v>45206</v>
      </c>
      <c r="T5" s="19">
        <f t="shared" si="1"/>
        <v>45207</v>
      </c>
      <c r="U5" s="17">
        <f t="shared" si="1"/>
        <v>45208</v>
      </c>
      <c r="V5" s="18">
        <f t="shared" si="1"/>
        <v>45209</v>
      </c>
      <c r="W5" s="18">
        <f t="shared" si="1"/>
        <v>45210</v>
      </c>
      <c r="X5" s="18">
        <f t="shared" si="1"/>
        <v>45211</v>
      </c>
      <c r="Y5" s="18">
        <f t="shared" si="1"/>
        <v>45212</v>
      </c>
      <c r="Z5" s="18">
        <f t="shared" si="1"/>
        <v>45213</v>
      </c>
      <c r="AA5" s="19">
        <f t="shared" si="1"/>
        <v>45214</v>
      </c>
      <c r="AB5" s="17">
        <f t="shared" si="1"/>
        <v>45215</v>
      </c>
      <c r="AC5" s="18">
        <f t="shared" si="1"/>
        <v>45216</v>
      </c>
      <c r="AD5" s="18">
        <f t="shared" si="1"/>
        <v>45217</v>
      </c>
      <c r="AE5" s="18">
        <f t="shared" si="1"/>
        <v>45218</v>
      </c>
      <c r="AF5" s="18">
        <f t="shared" si="1"/>
        <v>45219</v>
      </c>
      <c r="AG5" s="18">
        <f t="shared" si="1"/>
        <v>45220</v>
      </c>
      <c r="AH5" s="19">
        <f t="shared" si="1"/>
        <v>45221</v>
      </c>
      <c r="AI5" s="17">
        <f t="shared" si="1"/>
        <v>45222</v>
      </c>
      <c r="AJ5" s="18">
        <f t="shared" si="1"/>
        <v>45223</v>
      </c>
      <c r="AK5" s="18">
        <f t="shared" si="1"/>
        <v>45224</v>
      </c>
      <c r="AL5" s="18">
        <f t="shared" si="1"/>
        <v>45225</v>
      </c>
      <c r="AM5" s="18">
        <f t="shared" si="1"/>
        <v>45226</v>
      </c>
      <c r="AN5" s="18">
        <f t="shared" si="1"/>
        <v>45227</v>
      </c>
      <c r="AO5" s="19">
        <f t="shared" si="1"/>
        <v>45228</v>
      </c>
      <c r="AP5" s="17">
        <f t="shared" si="1"/>
        <v>45229</v>
      </c>
      <c r="AQ5" s="18">
        <f t="shared" si="1"/>
        <v>45230</v>
      </c>
      <c r="AR5" s="18">
        <f t="shared" si="1"/>
        <v>45231</v>
      </c>
      <c r="AS5" s="18">
        <f t="shared" si="1"/>
        <v>45232</v>
      </c>
      <c r="AT5" s="18">
        <f t="shared" si="1"/>
        <v>45233</v>
      </c>
      <c r="AU5" s="18">
        <f t="shared" si="1"/>
        <v>45234</v>
      </c>
      <c r="AV5" s="20">
        <f t="shared" si="1"/>
        <v>45235</v>
      </c>
      <c r="AW5" s="17">
        <f t="shared" si="1"/>
        <v>45236</v>
      </c>
      <c r="AX5" s="18">
        <f t="shared" si="1"/>
        <v>45237</v>
      </c>
      <c r="AY5" s="18">
        <f t="shared" si="1"/>
        <v>45238</v>
      </c>
      <c r="AZ5" s="18">
        <f t="shared" si="1"/>
        <v>45239</v>
      </c>
      <c r="BA5" s="18">
        <f t="shared" si="1"/>
        <v>45240</v>
      </c>
      <c r="BB5" s="18">
        <f t="shared" si="1"/>
        <v>45241</v>
      </c>
      <c r="BC5" s="19">
        <f t="shared" si="1"/>
        <v>45242</v>
      </c>
    </row>
    <row r="6" ht="15.75" customHeight="1">
      <c r="A6" s="21" t="s">
        <v>6</v>
      </c>
      <c r="B6" s="21" t="s">
        <v>7</v>
      </c>
      <c r="C6" s="22" t="s">
        <v>8</v>
      </c>
      <c r="E6" s="23" t="s">
        <v>9</v>
      </c>
      <c r="F6" s="23" t="s">
        <v>10</v>
      </c>
      <c r="G6" s="23" t="s">
        <v>11</v>
      </c>
      <c r="H6" s="23" t="str">
        <f t="shared" ref="H6:BC6" si="2">TEXT(H5,"ddd")</f>
        <v>Th 3</v>
      </c>
      <c r="I6" s="23" t="str">
        <f t="shared" si="2"/>
        <v>Th 4</v>
      </c>
      <c r="J6" s="23" t="str">
        <f t="shared" si="2"/>
        <v>Th 5</v>
      </c>
      <c r="K6" s="23" t="str">
        <f t="shared" si="2"/>
        <v>Th 6</v>
      </c>
      <c r="L6" s="23" t="str">
        <f t="shared" si="2"/>
        <v>Th 7</v>
      </c>
      <c r="M6" s="23" t="str">
        <f t="shared" si="2"/>
        <v>CN</v>
      </c>
      <c r="N6" s="23" t="str">
        <f t="shared" si="2"/>
        <v>Th 2</v>
      </c>
      <c r="O6" s="23" t="str">
        <f t="shared" si="2"/>
        <v>Th 3</v>
      </c>
      <c r="P6" s="23" t="str">
        <f t="shared" si="2"/>
        <v>Th 4</v>
      </c>
      <c r="Q6" s="23" t="str">
        <f t="shared" si="2"/>
        <v>Th 5</v>
      </c>
      <c r="R6" s="23" t="str">
        <f t="shared" si="2"/>
        <v>Th 6</v>
      </c>
      <c r="S6" s="23" t="str">
        <f t="shared" si="2"/>
        <v>Th 7</v>
      </c>
      <c r="T6" s="23" t="str">
        <f t="shared" si="2"/>
        <v>CN</v>
      </c>
      <c r="U6" s="23" t="str">
        <f t="shared" si="2"/>
        <v>Th 2</v>
      </c>
      <c r="V6" s="23" t="str">
        <f t="shared" si="2"/>
        <v>Th 3</v>
      </c>
      <c r="W6" s="23" t="str">
        <f t="shared" si="2"/>
        <v>Th 4</v>
      </c>
      <c r="X6" s="23" t="str">
        <f t="shared" si="2"/>
        <v>Th 5</v>
      </c>
      <c r="Y6" s="23" t="str">
        <f t="shared" si="2"/>
        <v>Th 6</v>
      </c>
      <c r="Z6" s="23" t="str">
        <f t="shared" si="2"/>
        <v>Th 7</v>
      </c>
      <c r="AA6" s="23" t="str">
        <f t="shared" si="2"/>
        <v>CN</v>
      </c>
      <c r="AB6" s="23" t="str">
        <f t="shared" si="2"/>
        <v>Th 2</v>
      </c>
      <c r="AC6" s="23" t="str">
        <f t="shared" si="2"/>
        <v>Th 3</v>
      </c>
      <c r="AD6" s="23" t="str">
        <f t="shared" si="2"/>
        <v>Th 4</v>
      </c>
      <c r="AE6" s="23" t="str">
        <f t="shared" si="2"/>
        <v>Th 5</v>
      </c>
      <c r="AF6" s="23" t="str">
        <f t="shared" si="2"/>
        <v>Th 6</v>
      </c>
      <c r="AG6" s="23" t="str">
        <f t="shared" si="2"/>
        <v>Th 7</v>
      </c>
      <c r="AH6" s="23" t="str">
        <f t="shared" si="2"/>
        <v>CN</v>
      </c>
      <c r="AI6" s="23" t="str">
        <f t="shared" si="2"/>
        <v>Th 2</v>
      </c>
      <c r="AJ6" s="23" t="str">
        <f t="shared" si="2"/>
        <v>Th 3</v>
      </c>
      <c r="AK6" s="23" t="str">
        <f t="shared" si="2"/>
        <v>Th 4</v>
      </c>
      <c r="AL6" s="23" t="str">
        <f t="shared" si="2"/>
        <v>Th 5</v>
      </c>
      <c r="AM6" s="23" t="str">
        <f t="shared" si="2"/>
        <v>Th 6</v>
      </c>
      <c r="AN6" s="23" t="str">
        <f t="shared" si="2"/>
        <v>Th 7</v>
      </c>
      <c r="AO6" s="23" t="str">
        <f t="shared" si="2"/>
        <v>CN</v>
      </c>
      <c r="AP6" s="23" t="str">
        <f t="shared" si="2"/>
        <v>Th 2</v>
      </c>
      <c r="AQ6" s="23" t="str">
        <f t="shared" si="2"/>
        <v>Th 3</v>
      </c>
      <c r="AR6" s="23" t="str">
        <f t="shared" si="2"/>
        <v>Th 4</v>
      </c>
      <c r="AS6" s="23" t="str">
        <f t="shared" si="2"/>
        <v>Th 5</v>
      </c>
      <c r="AT6" s="23" t="str">
        <f t="shared" si="2"/>
        <v>Th 6</v>
      </c>
      <c r="AU6" s="23" t="str">
        <f t="shared" si="2"/>
        <v>Th 7</v>
      </c>
      <c r="AV6" s="23" t="str">
        <f t="shared" si="2"/>
        <v>CN</v>
      </c>
      <c r="AW6" s="23" t="str">
        <f t="shared" si="2"/>
        <v>Th 2</v>
      </c>
      <c r="AX6" s="23" t="str">
        <f t="shared" si="2"/>
        <v>Th 3</v>
      </c>
      <c r="AY6" s="23" t="str">
        <f t="shared" si="2"/>
        <v>Th 4</v>
      </c>
      <c r="AZ6" s="23" t="str">
        <f t="shared" si="2"/>
        <v>Th 5</v>
      </c>
      <c r="BA6" s="23" t="str">
        <f t="shared" si="2"/>
        <v>Th 6</v>
      </c>
      <c r="BB6" s="23" t="str">
        <f t="shared" si="2"/>
        <v>Th 7</v>
      </c>
      <c r="BC6" s="23" t="str">
        <f t="shared" si="2"/>
        <v>CN</v>
      </c>
    </row>
    <row r="7" ht="15.75" customHeight="1">
      <c r="A7" s="24" t="s">
        <v>12</v>
      </c>
      <c r="B7" s="25"/>
      <c r="C7" s="26">
        <f>AVERAGE(C8:C19)</f>
        <v>1</v>
      </c>
      <c r="D7" s="27" t="str">
        <f>IFERROR(__xludf.DUMMYFUNCTION("IFERROR(sparkline(C7,{""charttype"",""bar"";""color1"",""gray"";""max"",1}))"),"")</f>
        <v/>
      </c>
      <c r="E7" s="28">
        <v>45187.0</v>
      </c>
      <c r="F7" s="29">
        <v>5.0</v>
      </c>
      <c r="G7" s="30">
        <f>E7+F7-1</f>
        <v>45191</v>
      </c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31"/>
    </row>
    <row r="8" ht="15.75" customHeight="1">
      <c r="A8" s="32" t="s">
        <v>13</v>
      </c>
      <c r="B8" s="33" t="s">
        <v>14</v>
      </c>
      <c r="C8" s="34">
        <v>1.0</v>
      </c>
      <c r="D8" s="35" t="str">
        <f>IFERROR(__xludf.DUMMYFUNCTION("IFERROR(sparkline(C8,{""charttype"",""bar"";""max"",1;""color1"",""gray""}))"),"")</f>
        <v/>
      </c>
      <c r="E8" s="36">
        <v>45187.0</v>
      </c>
      <c r="F8" s="37">
        <v>1.0</v>
      </c>
      <c r="G8" s="36">
        <v>45187.0</v>
      </c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8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38"/>
      <c r="BB8" s="38"/>
      <c r="BC8" s="39"/>
    </row>
    <row r="9" ht="15.75" customHeight="1">
      <c r="A9" s="32" t="s">
        <v>15</v>
      </c>
      <c r="B9" s="33" t="s">
        <v>14</v>
      </c>
      <c r="C9" s="34">
        <v>1.0</v>
      </c>
      <c r="D9" s="35" t="str">
        <f>IFERROR(__xludf.DUMMYFUNCTION("IFERROR(sparkline(C9,{""charttype"",""bar"";""max"",1;""color1"",""gray""}))"),"")</f>
        <v/>
      </c>
      <c r="E9" s="36">
        <v>45188.0</v>
      </c>
      <c r="F9" s="37">
        <v>1.0</v>
      </c>
      <c r="G9" s="36">
        <v>45188.0</v>
      </c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38"/>
      <c r="AN9" s="38"/>
      <c r="AO9" s="38"/>
      <c r="AP9" s="38"/>
      <c r="AQ9" s="38"/>
      <c r="AR9" s="38"/>
      <c r="AS9" s="38"/>
      <c r="AT9" s="38"/>
      <c r="AU9" s="38"/>
      <c r="AV9" s="38"/>
      <c r="AW9" s="38"/>
      <c r="AX9" s="38"/>
      <c r="AY9" s="38"/>
      <c r="AZ9" s="38"/>
      <c r="BA9" s="38"/>
      <c r="BB9" s="38"/>
      <c r="BC9" s="39"/>
    </row>
    <row r="10" ht="15.75" customHeight="1">
      <c r="A10" s="40" t="s">
        <v>16</v>
      </c>
      <c r="B10" s="33" t="s">
        <v>14</v>
      </c>
      <c r="C10" s="34">
        <v>1.0</v>
      </c>
      <c r="D10" s="35" t="str">
        <f>IFERROR(__xludf.DUMMYFUNCTION("IFERROR(sparkline(C10,{""charttype"",""bar"";""max"",1;""color1"",""gray""}))"),"")</f>
        <v/>
      </c>
      <c r="E10" s="36">
        <v>45189.0</v>
      </c>
      <c r="F10" s="37">
        <v>1.0</v>
      </c>
      <c r="G10" s="36">
        <v>45189.0</v>
      </c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38"/>
      <c r="AK10" s="38"/>
      <c r="AL10" s="38"/>
      <c r="AM10" s="38"/>
      <c r="AN10" s="38"/>
      <c r="AO10" s="38"/>
      <c r="AP10" s="38"/>
      <c r="AQ10" s="38"/>
      <c r="AR10" s="38"/>
      <c r="AS10" s="38"/>
      <c r="AT10" s="38"/>
      <c r="AU10" s="38"/>
      <c r="AV10" s="38"/>
      <c r="AW10" s="38"/>
      <c r="AX10" s="38"/>
      <c r="AY10" s="38"/>
      <c r="AZ10" s="38"/>
      <c r="BA10" s="38"/>
      <c r="BB10" s="38"/>
      <c r="BC10" s="39"/>
    </row>
    <row r="11" ht="15.75" customHeight="1">
      <c r="A11" s="32" t="s">
        <v>17</v>
      </c>
      <c r="B11" s="33" t="s">
        <v>14</v>
      </c>
      <c r="C11" s="34">
        <v>1.0</v>
      </c>
      <c r="D11" s="35" t="str">
        <f>IFERROR(__xludf.DUMMYFUNCTION("IFERROR(sparkline(C11,{""charttype"",""bar"";""max"",1;""color1"",""gray""}))"),"")</f>
        <v/>
      </c>
      <c r="E11" s="36">
        <v>45190.0</v>
      </c>
      <c r="F11" s="37">
        <v>1.0</v>
      </c>
      <c r="G11" s="36">
        <v>45190.0</v>
      </c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8"/>
      <c r="AJ11" s="38"/>
      <c r="AK11" s="38"/>
      <c r="AL11" s="38"/>
      <c r="AM11" s="38"/>
      <c r="AN11" s="38"/>
      <c r="AO11" s="38"/>
      <c r="AP11" s="38"/>
      <c r="AQ11" s="38"/>
      <c r="AR11" s="38"/>
      <c r="AS11" s="38"/>
      <c r="AT11" s="38"/>
      <c r="AU11" s="38"/>
      <c r="AV11" s="38"/>
      <c r="AW11" s="38"/>
      <c r="AX11" s="38"/>
      <c r="AY11" s="38"/>
      <c r="AZ11" s="38"/>
      <c r="BA11" s="38"/>
      <c r="BB11" s="38"/>
      <c r="BC11" s="39"/>
    </row>
    <row r="12" ht="15.75" customHeight="1">
      <c r="A12" s="32" t="s">
        <v>18</v>
      </c>
      <c r="B12" s="33" t="s">
        <v>14</v>
      </c>
      <c r="C12" s="34">
        <v>1.0</v>
      </c>
      <c r="D12" s="35" t="str">
        <f>IFERROR(__xludf.DUMMYFUNCTION("IFERROR(sparkline(C12,{""charttype"",""bar"";""max"",1;""color1"",""gray""}))"),"")</f>
        <v/>
      </c>
      <c r="E12" s="36">
        <v>45191.0</v>
      </c>
      <c r="F12" s="37">
        <v>1.0</v>
      </c>
      <c r="G12" s="36">
        <v>45191.0</v>
      </c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38"/>
      <c r="AN12" s="38"/>
      <c r="AO12" s="38"/>
      <c r="AP12" s="38"/>
      <c r="AQ12" s="38"/>
      <c r="AR12" s="38"/>
      <c r="AS12" s="38"/>
      <c r="AT12" s="38"/>
      <c r="AU12" s="38"/>
      <c r="AV12" s="38"/>
      <c r="AW12" s="38"/>
      <c r="AX12" s="38"/>
      <c r="AY12" s="38"/>
      <c r="AZ12" s="38"/>
      <c r="BA12" s="38"/>
      <c r="BB12" s="38"/>
      <c r="BC12" s="39"/>
    </row>
    <row r="13" ht="15.75" customHeight="1">
      <c r="A13" s="24" t="s">
        <v>19</v>
      </c>
      <c r="B13" s="25"/>
      <c r="C13" s="26">
        <f>AVERAGE(C14:C42)</f>
        <v>1</v>
      </c>
      <c r="D13" s="27" t="str">
        <f>IFERROR(__xludf.DUMMYFUNCTION("IFERROR(sparkline(C13,{""charttype"",""bar"";""color1"",""gray"";""max"",1}))"),"")</f>
        <v/>
      </c>
      <c r="E13" s="28">
        <v>45194.0</v>
      </c>
      <c r="F13" s="29">
        <v>10.0</v>
      </c>
      <c r="G13" s="30">
        <f>G19</f>
        <v>45205</v>
      </c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2"/>
    </row>
    <row r="14" ht="15.75" customHeight="1">
      <c r="A14" s="32" t="s">
        <v>20</v>
      </c>
      <c r="B14" s="33" t="s">
        <v>14</v>
      </c>
      <c r="C14" s="34">
        <v>1.0</v>
      </c>
      <c r="D14" s="35" t="str">
        <f>IFERROR(__xludf.DUMMYFUNCTION("IFERROR(sparkline(C14,{""charttype"",""bar"";""max"",1;""color1"",""gray""}))"),"")</f>
        <v/>
      </c>
      <c r="E14" s="36">
        <f>E13</f>
        <v>45194</v>
      </c>
      <c r="F14" s="37">
        <v>2.0</v>
      </c>
      <c r="G14" s="36">
        <f t="shared" ref="G14:G19" si="3">E14+F14-1</f>
        <v>45195</v>
      </c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38"/>
      <c r="AP14" s="38"/>
      <c r="AQ14" s="38"/>
      <c r="AR14" s="38"/>
      <c r="AS14" s="38"/>
      <c r="AT14" s="38"/>
      <c r="AU14" s="38"/>
      <c r="AV14" s="38"/>
      <c r="AW14" s="38"/>
      <c r="AX14" s="38"/>
      <c r="AY14" s="38"/>
      <c r="AZ14" s="38"/>
      <c r="BA14" s="38"/>
      <c r="BB14" s="38"/>
      <c r="BC14" s="39"/>
    </row>
    <row r="15" ht="15.75" customHeight="1">
      <c r="A15" s="32" t="s">
        <v>21</v>
      </c>
      <c r="B15" s="33" t="s">
        <v>14</v>
      </c>
      <c r="C15" s="34">
        <v>1.0</v>
      </c>
      <c r="D15" s="35" t="str">
        <f>IFERROR(__xludf.DUMMYFUNCTION("IFERROR(sparkline(C15,{""charttype"",""bar"";""max"",1;""color1"",""gray""}))"),"")</f>
        <v/>
      </c>
      <c r="E15" s="36">
        <f t="shared" ref="E15:E16" si="4">G14+1</f>
        <v>45196</v>
      </c>
      <c r="F15" s="37">
        <v>2.0</v>
      </c>
      <c r="G15" s="36">
        <f t="shared" si="3"/>
        <v>45197</v>
      </c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8"/>
      <c r="AS15" s="38"/>
      <c r="AT15" s="38"/>
      <c r="AU15" s="38"/>
      <c r="AV15" s="38"/>
      <c r="AW15" s="38"/>
      <c r="AX15" s="38"/>
      <c r="AY15" s="38"/>
      <c r="AZ15" s="38"/>
      <c r="BA15" s="38"/>
      <c r="BB15" s="38"/>
      <c r="BC15" s="39"/>
    </row>
    <row r="16" ht="15.75" customHeight="1">
      <c r="A16" s="32" t="s">
        <v>22</v>
      </c>
      <c r="B16" s="33" t="s">
        <v>14</v>
      </c>
      <c r="C16" s="34">
        <v>1.0</v>
      </c>
      <c r="D16" s="35" t="str">
        <f>IFERROR(__xludf.DUMMYFUNCTION("IFERROR(sparkline(C16,{""charttype"",""bar"";""max"",1;""color1"",""gray""}))"),"")</f>
        <v/>
      </c>
      <c r="E16" s="36">
        <f t="shared" si="4"/>
        <v>45198</v>
      </c>
      <c r="F16" s="37">
        <v>1.0</v>
      </c>
      <c r="G16" s="36">
        <f t="shared" si="3"/>
        <v>45198</v>
      </c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N16" s="38"/>
      <c r="AO16" s="38"/>
      <c r="AP16" s="38"/>
      <c r="AQ16" s="38"/>
      <c r="AR16" s="38"/>
      <c r="AS16" s="38"/>
      <c r="AT16" s="38"/>
      <c r="AU16" s="38"/>
      <c r="AV16" s="38"/>
      <c r="AW16" s="38"/>
      <c r="AX16" s="38"/>
      <c r="AY16" s="38"/>
      <c r="AZ16" s="38"/>
      <c r="BA16" s="38"/>
      <c r="BB16" s="38"/>
      <c r="BC16" s="39"/>
    </row>
    <row r="17" ht="15.75" customHeight="1">
      <c r="A17" s="32" t="s">
        <v>23</v>
      </c>
      <c r="B17" s="33" t="s">
        <v>14</v>
      </c>
      <c r="C17" s="34">
        <v>1.0</v>
      </c>
      <c r="D17" s="35" t="str">
        <f>IFERROR(__xludf.DUMMYFUNCTION("IFERROR(sparkline(C17,{""charttype"",""bar"";""max"",1;""color1"",""gray""}))"),"")</f>
        <v/>
      </c>
      <c r="E17" s="36">
        <v>45201.0</v>
      </c>
      <c r="F17" s="37">
        <v>2.0</v>
      </c>
      <c r="G17" s="36">
        <f t="shared" si="3"/>
        <v>45202</v>
      </c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8"/>
      <c r="AO17" s="38"/>
      <c r="AP17" s="38"/>
      <c r="AQ17" s="38"/>
      <c r="AR17" s="38"/>
      <c r="AS17" s="38"/>
      <c r="AT17" s="38"/>
      <c r="AU17" s="38"/>
      <c r="AV17" s="38"/>
      <c r="AW17" s="38"/>
      <c r="AX17" s="38"/>
      <c r="AY17" s="38"/>
      <c r="AZ17" s="38"/>
      <c r="BA17" s="38"/>
      <c r="BB17" s="38"/>
      <c r="BC17" s="39"/>
    </row>
    <row r="18" ht="15.75" customHeight="1">
      <c r="A18" s="32" t="s">
        <v>24</v>
      </c>
      <c r="B18" s="33" t="s">
        <v>14</v>
      </c>
      <c r="C18" s="34">
        <v>1.0</v>
      </c>
      <c r="D18" s="35" t="str">
        <f>IFERROR(__xludf.DUMMYFUNCTION("IFERROR(sparkline(C18,{""charttype"",""bar"";""max"",1;""color1"",""gray""}))"),"")</f>
        <v/>
      </c>
      <c r="E18" s="36">
        <f t="shared" ref="E18:E19" si="5">If(WEEKDAY(G17)=7,G17+2,G17+1)</f>
        <v>45203</v>
      </c>
      <c r="F18" s="37">
        <v>1.0</v>
      </c>
      <c r="G18" s="36">
        <f t="shared" si="3"/>
        <v>45203</v>
      </c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  <c r="AN18" s="38"/>
      <c r="AO18" s="38"/>
      <c r="AP18" s="38"/>
      <c r="AQ18" s="38"/>
      <c r="AR18" s="38"/>
      <c r="AS18" s="38"/>
      <c r="AT18" s="38"/>
      <c r="AU18" s="38"/>
      <c r="AV18" s="38"/>
      <c r="AW18" s="38"/>
      <c r="AX18" s="38"/>
      <c r="AY18" s="38"/>
      <c r="AZ18" s="38"/>
      <c r="BA18" s="38"/>
      <c r="BB18" s="38"/>
      <c r="BC18" s="39"/>
    </row>
    <row r="19" ht="15.75" customHeight="1">
      <c r="A19" s="32" t="s">
        <v>25</v>
      </c>
      <c r="B19" s="33" t="s">
        <v>14</v>
      </c>
      <c r="C19" s="34">
        <v>1.0</v>
      </c>
      <c r="D19" s="35" t="str">
        <f>IFERROR(__xludf.DUMMYFUNCTION("IFERROR(sparkline(C19,{""charttype"",""bar"";""max"",1;""color1"",""gray""}))"),"")</f>
        <v/>
      </c>
      <c r="E19" s="36">
        <f t="shared" si="5"/>
        <v>45204</v>
      </c>
      <c r="F19" s="37">
        <v>2.0</v>
      </c>
      <c r="G19" s="36">
        <f t="shared" si="3"/>
        <v>45205</v>
      </c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8"/>
      <c r="AM19" s="38"/>
      <c r="AN19" s="38"/>
      <c r="AO19" s="38"/>
      <c r="AP19" s="38"/>
      <c r="AQ19" s="38"/>
      <c r="AR19" s="38"/>
      <c r="AS19" s="38"/>
      <c r="AT19" s="38"/>
      <c r="AU19" s="38"/>
      <c r="AV19" s="38"/>
      <c r="AW19" s="38"/>
      <c r="AX19" s="38"/>
      <c r="AY19" s="38"/>
      <c r="AZ19" s="38"/>
      <c r="BA19" s="38"/>
      <c r="BB19" s="38"/>
      <c r="BC19" s="39"/>
    </row>
    <row r="20" ht="15.75" customHeight="1">
      <c r="A20" s="24" t="s">
        <v>26</v>
      </c>
      <c r="B20" s="25"/>
      <c r="C20" s="26">
        <f>AVERAGE(C21:C74)</f>
        <v>1</v>
      </c>
      <c r="D20" s="27" t="str">
        <f>IFERROR(__xludf.DUMMYFUNCTION("IFERROR(sparkline(C20,{""charttype"",""bar"";""max"",1;""color1"",""gray""}))"),"")</f>
        <v/>
      </c>
      <c r="E20" s="30">
        <v>45208.0</v>
      </c>
      <c r="F20" s="29">
        <v>18.0</v>
      </c>
      <c r="G20" s="30">
        <f>max(G21:G84)</f>
        <v>45232</v>
      </c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31"/>
    </row>
    <row r="21" ht="15.75" customHeight="1">
      <c r="A21" s="43" t="s">
        <v>27</v>
      </c>
      <c r="B21" s="44"/>
      <c r="C21" s="45"/>
      <c r="D21" s="46" t="str">
        <f t="array" ref="D21">IFERROR(sparkline(C21,{"charttype","bar";"max",1;"color1","gray"}))</f>
        <v/>
      </c>
      <c r="E21" s="47"/>
      <c r="F21" s="48"/>
      <c r="G21" s="47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8"/>
      <c r="AL21" s="38"/>
      <c r="AM21" s="38"/>
      <c r="AN21" s="38"/>
      <c r="AO21" s="38"/>
      <c r="AP21" s="38"/>
      <c r="AQ21" s="38"/>
      <c r="AR21" s="38"/>
      <c r="AS21" s="38"/>
      <c r="AT21" s="38"/>
      <c r="AU21" s="38"/>
      <c r="AV21" s="38"/>
      <c r="AW21" s="38"/>
      <c r="AX21" s="38"/>
      <c r="AY21" s="38"/>
      <c r="AZ21" s="38"/>
      <c r="BA21" s="38"/>
      <c r="BB21" s="38"/>
      <c r="BC21" s="39"/>
    </row>
    <row r="22" ht="15.75" customHeight="1">
      <c r="A22" s="32" t="s">
        <v>28</v>
      </c>
      <c r="B22" s="33" t="s">
        <v>29</v>
      </c>
      <c r="C22" s="34">
        <v>1.0</v>
      </c>
      <c r="D22" s="46" t="str">
        <f>IFERROR(__xludf.DUMMYFUNCTION("IFERROR(sparkline(C22,{""charttype"",""bar"";""max"",1;""color1"",""gray""}))"),"")</f>
        <v/>
      </c>
      <c r="E22" s="36">
        <v>45208.0</v>
      </c>
      <c r="F22" s="37">
        <v>2.0</v>
      </c>
      <c r="G22" s="36">
        <v>45209.0</v>
      </c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38"/>
      <c r="AL22" s="38"/>
      <c r="AM22" s="38"/>
      <c r="AN22" s="38"/>
      <c r="AO22" s="38"/>
      <c r="AP22" s="38"/>
      <c r="AQ22" s="38"/>
      <c r="AR22" s="38"/>
      <c r="AS22" s="38"/>
      <c r="AT22" s="38"/>
      <c r="AU22" s="38"/>
      <c r="AV22" s="38"/>
      <c r="AW22" s="38"/>
      <c r="AX22" s="38"/>
      <c r="AY22" s="38"/>
      <c r="AZ22" s="38"/>
      <c r="BA22" s="38"/>
      <c r="BB22" s="38"/>
      <c r="BC22" s="39"/>
    </row>
    <row r="23" ht="15.75" customHeight="1">
      <c r="A23" s="32" t="s">
        <v>30</v>
      </c>
      <c r="B23" s="33" t="s">
        <v>31</v>
      </c>
      <c r="C23" s="34">
        <v>1.0</v>
      </c>
      <c r="D23" s="46" t="str">
        <f>IFERROR(__xludf.DUMMYFUNCTION("IFERROR(sparkline(C23,{""charttype"",""bar"";""max"",1;""color1"",""gray""}))"),"")</f>
        <v/>
      </c>
      <c r="E23" s="36">
        <v>45208.0</v>
      </c>
      <c r="F23" s="37">
        <v>2.0</v>
      </c>
      <c r="G23" s="36">
        <v>45209.0</v>
      </c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8"/>
      <c r="AM23" s="38"/>
      <c r="AN23" s="38"/>
      <c r="AO23" s="38"/>
      <c r="AP23" s="38"/>
      <c r="AQ23" s="38"/>
      <c r="AR23" s="38"/>
      <c r="AS23" s="38"/>
      <c r="AT23" s="38"/>
      <c r="AU23" s="38"/>
      <c r="AV23" s="38"/>
      <c r="AW23" s="38"/>
      <c r="AX23" s="38"/>
      <c r="AY23" s="38"/>
      <c r="AZ23" s="38"/>
      <c r="BA23" s="38"/>
      <c r="BB23" s="38"/>
      <c r="BC23" s="39"/>
    </row>
    <row r="24" ht="15.75" customHeight="1">
      <c r="A24" s="32" t="s">
        <v>32</v>
      </c>
      <c r="B24" s="33" t="s">
        <v>33</v>
      </c>
      <c r="C24" s="34">
        <v>1.0</v>
      </c>
      <c r="D24" s="46" t="str">
        <f>IFERROR(__xludf.DUMMYFUNCTION("IFERROR(sparkline(C24,{""charttype"",""bar"";""max"",1;""color1"",""gray""}))"),"")</f>
        <v/>
      </c>
      <c r="E24" s="36">
        <v>45208.0</v>
      </c>
      <c r="F24" s="37">
        <v>2.0</v>
      </c>
      <c r="G24" s="36">
        <v>45209.0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8"/>
      <c r="AK24" s="38"/>
      <c r="AL24" s="38"/>
      <c r="AM24" s="38"/>
      <c r="AN24" s="38"/>
      <c r="AO24" s="38"/>
      <c r="AP24" s="38"/>
      <c r="AQ24" s="38"/>
      <c r="AR24" s="38"/>
      <c r="AS24" s="38"/>
      <c r="AT24" s="38"/>
      <c r="AU24" s="38"/>
      <c r="AV24" s="38"/>
      <c r="AW24" s="38"/>
      <c r="AX24" s="38"/>
      <c r="AY24" s="38"/>
      <c r="AZ24" s="38"/>
      <c r="BA24" s="38"/>
      <c r="BB24" s="38"/>
      <c r="BC24" s="39"/>
    </row>
    <row r="25" ht="15.75" customHeight="1">
      <c r="A25" s="32" t="s">
        <v>34</v>
      </c>
      <c r="B25" s="33" t="s">
        <v>35</v>
      </c>
      <c r="C25" s="34">
        <v>1.0</v>
      </c>
      <c r="D25" s="46" t="str">
        <f>IFERROR(__xludf.DUMMYFUNCTION("IFERROR(sparkline(C25,{""charttype"",""bar"";""max"",1;""color1"",""gray""}))"),"")</f>
        <v/>
      </c>
      <c r="E25" s="36">
        <v>45208.0</v>
      </c>
      <c r="F25" s="37">
        <v>2.0</v>
      </c>
      <c r="G25" s="36">
        <v>45209.0</v>
      </c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8"/>
      <c r="AL25" s="38"/>
      <c r="AM25" s="38"/>
      <c r="AN25" s="38"/>
      <c r="AO25" s="38"/>
      <c r="AP25" s="38"/>
      <c r="AQ25" s="38"/>
      <c r="AR25" s="38"/>
      <c r="AS25" s="38"/>
      <c r="AT25" s="38"/>
      <c r="AU25" s="38"/>
      <c r="AV25" s="38"/>
      <c r="AW25" s="38"/>
      <c r="AX25" s="38"/>
      <c r="AY25" s="38"/>
      <c r="AZ25" s="38"/>
      <c r="BA25" s="38"/>
      <c r="BB25" s="38"/>
      <c r="BC25" s="39"/>
    </row>
    <row r="26" ht="15.75" customHeight="1">
      <c r="A26" s="43" t="s">
        <v>36</v>
      </c>
      <c r="B26" s="44"/>
      <c r="C26" s="45"/>
      <c r="D26" s="46"/>
      <c r="E26" s="49"/>
      <c r="F26" s="48"/>
      <c r="G26" s="47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8"/>
      <c r="AL26" s="38"/>
      <c r="AM26" s="38"/>
      <c r="AN26" s="38"/>
      <c r="AO26" s="38"/>
      <c r="AP26" s="38"/>
      <c r="AQ26" s="38"/>
      <c r="AR26" s="38"/>
      <c r="AS26" s="38"/>
      <c r="AT26" s="38"/>
      <c r="AU26" s="38"/>
      <c r="AV26" s="38"/>
      <c r="AW26" s="38"/>
      <c r="AX26" s="38"/>
      <c r="AY26" s="38"/>
      <c r="AZ26" s="38"/>
      <c r="BA26" s="38"/>
      <c r="BB26" s="38"/>
      <c r="BC26" s="39"/>
    </row>
    <row r="27" ht="15.75" customHeight="1">
      <c r="A27" s="32" t="s">
        <v>37</v>
      </c>
      <c r="B27" s="33" t="s">
        <v>35</v>
      </c>
      <c r="C27" s="34">
        <v>1.0</v>
      </c>
      <c r="D27" s="50" t="str">
        <f>IFERROR(__xludf.DUMMYFUNCTION("IFERROR(sparkline(C27,{""charttype"",""bar"";""max"",1;""color1"",""gray""}))"),"")</f>
        <v/>
      </c>
      <c r="E27" s="36">
        <v>45210.0</v>
      </c>
      <c r="F27" s="37">
        <v>1.0</v>
      </c>
      <c r="G27" s="36">
        <v>45210.0</v>
      </c>
      <c r="H27" s="33"/>
      <c r="I27" s="33"/>
      <c r="J27" s="33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  <c r="AU27" s="38"/>
      <c r="AV27" s="38"/>
      <c r="AW27" s="38"/>
      <c r="AX27" s="38"/>
      <c r="AY27" s="38"/>
      <c r="AZ27" s="38"/>
      <c r="BA27" s="38"/>
      <c r="BB27" s="38"/>
      <c r="BC27" s="39"/>
    </row>
    <row r="28" ht="15.75" customHeight="1">
      <c r="A28" s="32" t="s">
        <v>38</v>
      </c>
      <c r="B28" s="33" t="s">
        <v>29</v>
      </c>
      <c r="C28" s="34">
        <v>1.0</v>
      </c>
      <c r="D28" s="50" t="str">
        <f>IFERROR(__xludf.DUMMYFUNCTION("IFERROR(sparkline(C28,{""charttype"",""bar"";""max"",1;""color1"",""gray""}))"),"")</f>
        <v/>
      </c>
      <c r="E28" s="36">
        <v>45211.0</v>
      </c>
      <c r="F28" s="37">
        <v>1.0</v>
      </c>
      <c r="G28" s="36">
        <v>45211.0</v>
      </c>
      <c r="H28" s="33"/>
      <c r="I28" s="33"/>
      <c r="J28" s="33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38"/>
      <c r="AW28" s="38"/>
      <c r="AX28" s="38"/>
      <c r="AY28" s="38"/>
      <c r="AZ28" s="38"/>
      <c r="BA28" s="38"/>
      <c r="BB28" s="38"/>
      <c r="BC28" s="39"/>
    </row>
    <row r="29" ht="15.75" customHeight="1">
      <c r="A29" s="32" t="s">
        <v>39</v>
      </c>
      <c r="B29" s="33" t="s">
        <v>40</v>
      </c>
      <c r="C29" s="34">
        <v>1.0</v>
      </c>
      <c r="D29" s="50" t="str">
        <f>IFERROR(__xludf.DUMMYFUNCTION("IFERROR(sparkline(C29,{""charttype"",""bar"";""max"",1;""color1"",""gray""}))"),"")</f>
        <v/>
      </c>
      <c r="E29" s="36">
        <v>45212.0</v>
      </c>
      <c r="F29" s="37">
        <v>1.0</v>
      </c>
      <c r="G29" s="36">
        <v>45212.0</v>
      </c>
      <c r="H29" s="33"/>
      <c r="I29" s="33"/>
      <c r="J29" s="33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  <c r="AJ29" s="38"/>
      <c r="AK29" s="38"/>
      <c r="AL29" s="38"/>
      <c r="AM29" s="38"/>
      <c r="AN29" s="38"/>
      <c r="AO29" s="38"/>
      <c r="AP29" s="38"/>
      <c r="AQ29" s="38"/>
      <c r="AR29" s="38"/>
      <c r="AS29" s="38"/>
      <c r="AT29" s="38"/>
      <c r="AU29" s="38"/>
      <c r="AV29" s="38"/>
      <c r="AW29" s="38"/>
      <c r="AX29" s="38"/>
      <c r="AY29" s="38"/>
      <c r="AZ29" s="38"/>
      <c r="BA29" s="38"/>
      <c r="BB29" s="38"/>
      <c r="BC29" s="39"/>
    </row>
    <row r="30" ht="1.5" customHeight="1">
      <c r="A30" s="32" t="s">
        <v>41</v>
      </c>
      <c r="B30" s="33" t="s">
        <v>35</v>
      </c>
      <c r="C30" s="34">
        <v>1.0</v>
      </c>
      <c r="D30" s="50" t="str">
        <f>IFERROR(__xludf.DUMMYFUNCTION("IFERROR(sparkline(C30,{""charttype"",""bar"";""max"",1;""color1"",""gray""}))"),"")</f>
        <v/>
      </c>
      <c r="E30" s="36">
        <v>45215.0</v>
      </c>
      <c r="F30" s="37">
        <v>1.0</v>
      </c>
      <c r="G30" s="36">
        <v>45215.0</v>
      </c>
      <c r="H30" s="33"/>
      <c r="I30" s="33"/>
      <c r="J30" s="33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8"/>
      <c r="AL30" s="38"/>
      <c r="AM30" s="38"/>
      <c r="AN30" s="38"/>
      <c r="AO30" s="38"/>
      <c r="AP30" s="38"/>
      <c r="AQ30" s="38"/>
      <c r="AR30" s="38"/>
      <c r="AS30" s="38"/>
      <c r="AT30" s="38"/>
      <c r="AU30" s="38"/>
      <c r="AV30" s="38"/>
      <c r="AW30" s="38"/>
      <c r="AX30" s="38"/>
      <c r="AY30" s="38"/>
      <c r="AZ30" s="38"/>
      <c r="BA30" s="38"/>
      <c r="BB30" s="38"/>
      <c r="BC30" s="39"/>
    </row>
    <row r="31" ht="15.75" customHeight="1">
      <c r="A31" s="32" t="s">
        <v>42</v>
      </c>
      <c r="B31" s="33" t="s">
        <v>29</v>
      </c>
      <c r="C31" s="34">
        <v>1.0</v>
      </c>
      <c r="D31" s="50" t="str">
        <f>IFERROR(__xludf.DUMMYFUNCTION("IFERROR(sparkline(C31,{""charttype"",""bar"";""max"",1;""color1"",""gray""}))"),"")</f>
        <v/>
      </c>
      <c r="E31" s="36">
        <v>45215.0</v>
      </c>
      <c r="F31" s="37">
        <v>1.0</v>
      </c>
      <c r="G31" s="36">
        <v>45215.0</v>
      </c>
      <c r="H31" s="33"/>
      <c r="I31" s="33"/>
      <c r="J31" s="33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8"/>
      <c r="AJ31" s="38"/>
      <c r="AK31" s="38"/>
      <c r="AL31" s="38"/>
      <c r="AM31" s="38"/>
      <c r="AN31" s="38"/>
      <c r="AO31" s="38"/>
      <c r="AP31" s="38"/>
      <c r="AQ31" s="38"/>
      <c r="AR31" s="38"/>
      <c r="AS31" s="38"/>
      <c r="AT31" s="38"/>
      <c r="AU31" s="38"/>
      <c r="AV31" s="38"/>
      <c r="AW31" s="38"/>
      <c r="AX31" s="38"/>
      <c r="AY31" s="38"/>
      <c r="AZ31" s="38"/>
      <c r="BA31" s="38"/>
      <c r="BB31" s="38"/>
      <c r="BC31" s="39"/>
    </row>
    <row r="32" ht="15.75" customHeight="1">
      <c r="A32" s="32" t="s">
        <v>43</v>
      </c>
      <c r="B32" s="33" t="s">
        <v>44</v>
      </c>
      <c r="C32" s="34">
        <v>1.0</v>
      </c>
      <c r="D32" s="50" t="str">
        <f>IFERROR(__xludf.DUMMYFUNCTION("IFERROR(sparkline(C32,{""charttype"",""bar"";""max"",1;""color1"",""gray""}))"),"")</f>
        <v/>
      </c>
      <c r="E32" s="36">
        <v>45215.0</v>
      </c>
      <c r="F32" s="37">
        <v>1.0</v>
      </c>
      <c r="G32" s="36">
        <v>45215.0</v>
      </c>
      <c r="H32" s="51">
        <v>45218.0</v>
      </c>
      <c r="I32" s="33"/>
      <c r="J32" s="33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8"/>
      <c r="AJ32" s="38"/>
      <c r="AK32" s="38"/>
      <c r="AL32" s="38"/>
      <c r="AM32" s="38"/>
      <c r="AN32" s="38"/>
      <c r="AO32" s="38"/>
      <c r="AP32" s="38"/>
      <c r="AQ32" s="38"/>
      <c r="AR32" s="38"/>
      <c r="AS32" s="38"/>
      <c r="AT32" s="38"/>
      <c r="AU32" s="38"/>
      <c r="AV32" s="38"/>
      <c r="AW32" s="38"/>
      <c r="AX32" s="38"/>
      <c r="AY32" s="38"/>
      <c r="AZ32" s="38"/>
      <c r="BA32" s="38"/>
      <c r="BB32" s="38"/>
      <c r="BC32" s="39"/>
    </row>
    <row r="33" ht="15.75" customHeight="1">
      <c r="A33" s="43" t="s">
        <v>45</v>
      </c>
      <c r="B33" s="44"/>
      <c r="C33" s="45"/>
      <c r="D33" s="46" t="str">
        <f t="array" ref="D33">IFERROR(sparkline(C33,{"charttype","bar";"max",1;"color1","gray"}))</f>
        <v/>
      </c>
      <c r="E33" s="49"/>
      <c r="F33" s="48"/>
      <c r="G33" s="47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  <c r="AK33" s="38"/>
      <c r="AL33" s="38"/>
      <c r="AM33" s="38"/>
      <c r="AN33" s="38"/>
      <c r="AO33" s="38"/>
      <c r="AP33" s="38"/>
      <c r="AQ33" s="38"/>
      <c r="AR33" s="38"/>
      <c r="AS33" s="38"/>
      <c r="AT33" s="38"/>
      <c r="AU33" s="38"/>
      <c r="AV33" s="38"/>
      <c r="AW33" s="38"/>
      <c r="AX33" s="38"/>
      <c r="AY33" s="38"/>
      <c r="AZ33" s="38"/>
      <c r="BA33" s="38"/>
      <c r="BB33" s="38"/>
      <c r="BC33" s="39"/>
    </row>
    <row r="34" ht="15.75" customHeight="1">
      <c r="A34" s="52" t="s">
        <v>46</v>
      </c>
      <c r="B34" s="33" t="s">
        <v>35</v>
      </c>
      <c r="C34" s="34">
        <v>1.0</v>
      </c>
      <c r="D34" s="50" t="str">
        <f>IFERROR(__xludf.DUMMYFUNCTION("IFERROR(sparkline(C34,{""charttype"",""bar"";""max"",1;""color1"",""gray""}))"),"")</f>
        <v/>
      </c>
      <c r="E34" s="36">
        <v>45216.0</v>
      </c>
      <c r="F34" s="37">
        <v>1.0</v>
      </c>
      <c r="G34" s="36">
        <v>45216.0</v>
      </c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53"/>
    </row>
    <row r="35" ht="15.75" customHeight="1">
      <c r="A35" s="52" t="s">
        <v>47</v>
      </c>
      <c r="B35" s="33"/>
      <c r="C35" s="34"/>
      <c r="D35" s="54"/>
      <c r="E35" s="36"/>
      <c r="F35" s="37"/>
      <c r="G35" s="36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53"/>
    </row>
    <row r="36" ht="15.75" customHeight="1">
      <c r="A36" s="55" t="s">
        <v>48</v>
      </c>
      <c r="B36" s="33" t="s">
        <v>49</v>
      </c>
      <c r="C36" s="34">
        <v>1.0</v>
      </c>
      <c r="D36" s="50" t="str">
        <f>IFERROR(__xludf.DUMMYFUNCTION("IFERROR(sparkline(C36,{""charttype"",""bar"";""max"",1;""color1"",""gray""}))"),"")</f>
        <v/>
      </c>
      <c r="E36" s="36">
        <v>45217.0</v>
      </c>
      <c r="F36" s="37">
        <v>1.0</v>
      </c>
      <c r="G36" s="36">
        <v>45217.0</v>
      </c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53"/>
    </row>
    <row r="37" ht="15.75" customHeight="1">
      <c r="A37" s="55" t="s">
        <v>50</v>
      </c>
      <c r="B37" s="33" t="s">
        <v>29</v>
      </c>
      <c r="C37" s="34">
        <v>1.0</v>
      </c>
      <c r="D37" s="50" t="str">
        <f>IFERROR(__xludf.DUMMYFUNCTION("IFERROR(sparkline(C37,{""charttype"",""bar"";""max"",1;""color1"",""gray""}))"),"")</f>
        <v/>
      </c>
      <c r="E37" s="36">
        <v>45217.0</v>
      </c>
      <c r="F37" s="37">
        <v>1.0</v>
      </c>
      <c r="G37" s="36">
        <v>45217.0</v>
      </c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53"/>
    </row>
    <row r="38" ht="15.75" customHeight="1">
      <c r="A38" s="55" t="s">
        <v>51</v>
      </c>
      <c r="B38" s="40" t="s">
        <v>29</v>
      </c>
      <c r="C38" s="34">
        <v>1.0</v>
      </c>
      <c r="D38" s="50" t="str">
        <f>IFERROR(__xludf.DUMMYFUNCTION("IFERROR(sparkline(C38,{""charttype"",""bar"";""max"",1;""color1"",""gray""}))"),"")</f>
        <v/>
      </c>
      <c r="E38" s="36">
        <v>45217.0</v>
      </c>
      <c r="F38" s="37">
        <v>1.0</v>
      </c>
      <c r="G38" s="36">
        <v>45217.0</v>
      </c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53"/>
    </row>
    <row r="39" ht="15.75" customHeight="1">
      <c r="A39" s="52" t="s">
        <v>52</v>
      </c>
      <c r="B39" s="33"/>
      <c r="C39" s="34"/>
      <c r="D39" s="54"/>
      <c r="E39" s="36"/>
      <c r="F39" s="37"/>
      <c r="G39" s="36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53"/>
    </row>
    <row r="40" ht="15.75" customHeight="1">
      <c r="A40" s="55" t="s">
        <v>53</v>
      </c>
      <c r="B40" s="33" t="s">
        <v>31</v>
      </c>
      <c r="C40" s="34">
        <v>1.0</v>
      </c>
      <c r="D40" s="50" t="str">
        <f>IFERROR(__xludf.DUMMYFUNCTION("IFERROR(sparkline(C40,{""charttype"",""bar"";""max"",1;""color1"",""gray""}))"),"")</f>
        <v/>
      </c>
      <c r="E40" s="36">
        <v>45218.0</v>
      </c>
      <c r="F40" s="37">
        <v>1.0</v>
      </c>
      <c r="G40" s="36">
        <v>45218.0</v>
      </c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53"/>
    </row>
    <row r="41" ht="15.75" customHeight="1">
      <c r="A41" s="55" t="s">
        <v>54</v>
      </c>
      <c r="B41" s="33" t="s">
        <v>31</v>
      </c>
      <c r="C41" s="34">
        <v>1.0</v>
      </c>
      <c r="D41" s="50" t="str">
        <f>IFERROR(__xludf.DUMMYFUNCTION("IFERROR(sparkline(C41,{""charttype"",""bar"";""max"",1;""color1"",""gray""}))"),"")</f>
        <v/>
      </c>
      <c r="E41" s="36">
        <v>45218.0</v>
      </c>
      <c r="F41" s="37">
        <v>1.0</v>
      </c>
      <c r="G41" s="36">
        <v>45218.0</v>
      </c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53"/>
    </row>
    <row r="42" ht="15.75" customHeight="1">
      <c r="A42" s="43" t="s">
        <v>55</v>
      </c>
      <c r="B42" s="44"/>
      <c r="C42" s="45"/>
      <c r="D42" s="46" t="str">
        <f t="array" ref="D42">IFERROR(sparkline(C42,{"charttype","bar";"max",1;"color1","gray"}))</f>
        <v/>
      </c>
      <c r="E42" s="47"/>
      <c r="F42" s="48"/>
      <c r="G42" s="47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  <c r="AA42" s="44"/>
      <c r="AB42" s="44"/>
      <c r="AC42" s="44"/>
      <c r="AD42" s="44"/>
      <c r="AE42" s="44"/>
      <c r="AF42" s="44"/>
      <c r="AG42" s="44"/>
      <c r="AH42" s="44"/>
      <c r="AI42" s="44"/>
      <c r="AJ42" s="44"/>
      <c r="AK42" s="44"/>
      <c r="AL42" s="44"/>
      <c r="AM42" s="44"/>
      <c r="AN42" s="44"/>
      <c r="AO42" s="44"/>
      <c r="AP42" s="44"/>
      <c r="AQ42" s="44"/>
      <c r="AR42" s="44"/>
      <c r="AS42" s="44"/>
      <c r="AT42" s="44"/>
      <c r="AU42" s="44"/>
      <c r="AV42" s="44"/>
      <c r="AW42" s="44"/>
      <c r="AX42" s="44"/>
      <c r="AY42" s="44"/>
      <c r="AZ42" s="44"/>
      <c r="BA42" s="44"/>
      <c r="BB42" s="44"/>
      <c r="BC42" s="56"/>
    </row>
    <row r="43" ht="15.75" customHeight="1">
      <c r="A43" s="52" t="s">
        <v>56</v>
      </c>
      <c r="B43" s="33" t="s">
        <v>29</v>
      </c>
      <c r="C43" s="34">
        <v>1.0</v>
      </c>
      <c r="D43" s="35" t="str">
        <f>IFERROR(__xludf.DUMMYFUNCTION("IFERROR(sparkline(C43,{""charttype"",""bar"";""max"",1;""color1"",""gray""}))"),"")</f>
        <v/>
      </c>
      <c r="E43" s="36">
        <v>45219.0</v>
      </c>
      <c r="F43" s="37">
        <v>1.0</v>
      </c>
      <c r="G43" s="36">
        <v>45219.0</v>
      </c>
      <c r="H43" s="33"/>
      <c r="I43" s="33"/>
      <c r="J43" s="33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  <c r="AK43" s="38"/>
      <c r="AL43" s="38"/>
      <c r="AM43" s="38"/>
      <c r="AN43" s="38"/>
      <c r="AO43" s="38"/>
      <c r="AP43" s="38"/>
      <c r="AQ43" s="38"/>
      <c r="AR43" s="38"/>
      <c r="AS43" s="38"/>
      <c r="AT43" s="38"/>
      <c r="AU43" s="38"/>
      <c r="AV43" s="38"/>
      <c r="AW43" s="38"/>
      <c r="AX43" s="38"/>
      <c r="AY43" s="38"/>
      <c r="AZ43" s="38"/>
      <c r="BA43" s="38"/>
      <c r="BB43" s="38"/>
      <c r="BC43" s="39"/>
    </row>
    <row r="44" ht="15.75" customHeight="1">
      <c r="A44" s="52" t="s">
        <v>57</v>
      </c>
      <c r="B44" s="33"/>
      <c r="C44" s="34"/>
      <c r="D44" s="35" t="str">
        <f t="array" ref="D44">IFERROR(sparkline(C44,{"charttype","bar";"max",1;"color1","gray"}))</f>
        <v/>
      </c>
      <c r="F44" s="37"/>
      <c r="G44" s="36"/>
      <c r="H44" s="33"/>
      <c r="I44" s="33"/>
      <c r="J44" s="33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  <c r="AK44" s="38"/>
      <c r="AL44" s="38"/>
      <c r="AM44" s="38"/>
      <c r="AN44" s="38"/>
      <c r="AO44" s="38"/>
      <c r="AP44" s="38"/>
      <c r="AQ44" s="57"/>
      <c r="AR44" s="57"/>
      <c r="AS44" s="57"/>
      <c r="AT44" s="57"/>
      <c r="AU44" s="57"/>
      <c r="AV44" s="38"/>
      <c r="AW44" s="38"/>
      <c r="AX44" s="38"/>
      <c r="AY44" s="38"/>
      <c r="AZ44" s="38"/>
      <c r="BA44" s="38"/>
      <c r="BB44" s="38"/>
      <c r="BC44" s="39"/>
    </row>
    <row r="45" ht="15.75" customHeight="1">
      <c r="A45" s="55" t="s">
        <v>58</v>
      </c>
      <c r="B45" s="33" t="s">
        <v>29</v>
      </c>
      <c r="C45" s="34">
        <v>1.0</v>
      </c>
      <c r="D45" s="35" t="str">
        <f>IFERROR(__xludf.DUMMYFUNCTION("IFERROR(sparkline(C45,{""charttype"",""bar"";""max"",1;""color1"",""gray""}))"),"")</f>
        <v/>
      </c>
      <c r="E45" s="36">
        <v>45222.0</v>
      </c>
      <c r="F45" s="37">
        <v>3.0</v>
      </c>
      <c r="G45" s="36">
        <v>45224.0</v>
      </c>
      <c r="H45" s="33"/>
      <c r="I45" s="33"/>
      <c r="J45" s="33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58"/>
      <c r="AR45" s="58"/>
      <c r="AS45" s="58"/>
      <c r="AT45" s="58"/>
      <c r="AU45" s="58"/>
      <c r="AV45" s="38"/>
      <c r="AW45" s="38"/>
      <c r="AX45" s="38"/>
      <c r="AY45" s="38"/>
      <c r="AZ45" s="38"/>
      <c r="BA45" s="38"/>
      <c r="BB45" s="38"/>
      <c r="BC45" s="39"/>
    </row>
    <row r="46" ht="15.75" customHeight="1">
      <c r="A46" s="55" t="s">
        <v>59</v>
      </c>
      <c r="B46" s="33" t="s">
        <v>29</v>
      </c>
      <c r="C46" s="34">
        <v>1.0</v>
      </c>
      <c r="D46" s="35" t="str">
        <f>IFERROR(__xludf.DUMMYFUNCTION("IFERROR(sparkline(C46,{""charttype"",""bar"";""max"",1;""color1"",""gray""}))"),"")</f>
        <v/>
      </c>
      <c r="E46" s="36">
        <v>45222.0</v>
      </c>
      <c r="F46" s="37">
        <v>3.0</v>
      </c>
      <c r="G46" s="36">
        <v>45224.0</v>
      </c>
      <c r="H46" s="33"/>
      <c r="I46" s="33"/>
      <c r="J46" s="33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  <c r="AI46" s="38"/>
      <c r="AJ46" s="38"/>
      <c r="AK46" s="38"/>
      <c r="AL46" s="38"/>
      <c r="AM46" s="38"/>
      <c r="AN46" s="38"/>
      <c r="AO46" s="38"/>
      <c r="AP46" s="38"/>
      <c r="AQ46" s="58"/>
      <c r="AR46" s="58"/>
      <c r="AS46" s="58"/>
      <c r="AT46" s="58"/>
      <c r="AU46" s="58"/>
      <c r="AV46" s="38"/>
      <c r="AW46" s="38"/>
      <c r="AX46" s="38"/>
      <c r="AY46" s="38"/>
      <c r="AZ46" s="38"/>
      <c r="BA46" s="38"/>
      <c r="BB46" s="38"/>
      <c r="BC46" s="39"/>
    </row>
    <row r="47" ht="15.75" customHeight="1">
      <c r="A47" s="55" t="s">
        <v>60</v>
      </c>
      <c r="B47" s="33" t="s">
        <v>29</v>
      </c>
      <c r="C47" s="34">
        <v>1.0</v>
      </c>
      <c r="D47" s="35" t="str">
        <f>IFERROR(__xludf.DUMMYFUNCTION("IFERROR(sparkline(C47,{""charttype"",""bar"";""max"",1;""color1"",""gray""}))"),"")</f>
        <v/>
      </c>
      <c r="E47" s="36">
        <v>45222.0</v>
      </c>
      <c r="F47" s="37">
        <v>3.0</v>
      </c>
      <c r="G47" s="36">
        <v>45224.0</v>
      </c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  <c r="AI47" s="38"/>
      <c r="AJ47" s="38"/>
      <c r="AK47" s="38"/>
      <c r="AL47" s="38"/>
      <c r="AM47" s="38"/>
      <c r="AN47" s="38"/>
      <c r="AO47" s="38"/>
      <c r="AP47" s="38"/>
      <c r="AQ47" s="58"/>
      <c r="AR47" s="58"/>
      <c r="AS47" s="58"/>
      <c r="AT47" s="58"/>
      <c r="AU47" s="58"/>
      <c r="AV47" s="38"/>
      <c r="AW47" s="38"/>
      <c r="AX47" s="38"/>
      <c r="AY47" s="38"/>
      <c r="AZ47" s="38"/>
      <c r="BA47" s="38"/>
      <c r="BB47" s="38"/>
      <c r="BC47" s="39"/>
    </row>
    <row r="48" ht="15.75" customHeight="1">
      <c r="A48" s="55" t="s">
        <v>61</v>
      </c>
      <c r="B48" s="33" t="s">
        <v>35</v>
      </c>
      <c r="C48" s="34">
        <v>1.0</v>
      </c>
      <c r="D48" s="35" t="str">
        <f>IFERROR(__xludf.DUMMYFUNCTION("IFERROR(sparkline(C48,{""charttype"",""bar"";""max"",1;""color1"",""gray""}))"),"")</f>
        <v/>
      </c>
      <c r="E48" s="36">
        <v>45222.0</v>
      </c>
      <c r="F48" s="37">
        <v>3.0</v>
      </c>
      <c r="G48" s="36">
        <v>45224.0</v>
      </c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38"/>
      <c r="AE48" s="38"/>
      <c r="AF48" s="38"/>
      <c r="AG48" s="38"/>
      <c r="AH48" s="38"/>
      <c r="AI48" s="38"/>
      <c r="AJ48" s="38"/>
      <c r="AK48" s="38"/>
      <c r="AL48" s="38"/>
      <c r="AM48" s="38"/>
      <c r="AN48" s="38"/>
      <c r="AO48" s="38"/>
      <c r="AP48" s="38"/>
      <c r="AQ48" s="58"/>
      <c r="AR48" s="58"/>
      <c r="AS48" s="58"/>
      <c r="AT48" s="58"/>
      <c r="AU48" s="58"/>
      <c r="AV48" s="38"/>
      <c r="AW48" s="38"/>
      <c r="AX48" s="38"/>
      <c r="AY48" s="38"/>
      <c r="AZ48" s="38"/>
      <c r="BA48" s="38"/>
      <c r="BB48" s="38"/>
      <c r="BC48" s="39"/>
    </row>
    <row r="49" ht="15.75" customHeight="1">
      <c r="A49" s="55" t="s">
        <v>62</v>
      </c>
      <c r="B49" s="33" t="s">
        <v>35</v>
      </c>
      <c r="C49" s="34">
        <v>1.0</v>
      </c>
      <c r="D49" s="35" t="str">
        <f>IFERROR(__xludf.DUMMYFUNCTION("IFERROR(sparkline(C49,{""charttype"",""bar"";""max"",1;""color1"",""gray""}))"),"")</f>
        <v/>
      </c>
      <c r="E49" s="36">
        <v>45222.0</v>
      </c>
      <c r="F49" s="37">
        <v>3.0</v>
      </c>
      <c r="G49" s="36">
        <v>45224.0</v>
      </c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  <c r="AM49" s="38"/>
      <c r="AN49" s="38"/>
      <c r="AO49" s="38"/>
      <c r="AP49" s="38"/>
      <c r="AQ49" s="58"/>
      <c r="AR49" s="58"/>
      <c r="AS49" s="58"/>
      <c r="AT49" s="58"/>
      <c r="AU49" s="58"/>
      <c r="AV49" s="38"/>
      <c r="AW49" s="38"/>
      <c r="AX49" s="38"/>
      <c r="AY49" s="38"/>
      <c r="AZ49" s="38"/>
      <c r="BA49" s="38"/>
      <c r="BB49" s="38"/>
      <c r="BC49" s="39"/>
    </row>
    <row r="50" ht="15.75" customHeight="1">
      <c r="A50" s="55" t="s">
        <v>63</v>
      </c>
      <c r="B50" s="33" t="s">
        <v>35</v>
      </c>
      <c r="C50" s="34">
        <v>1.0</v>
      </c>
      <c r="D50" s="35" t="str">
        <f>IFERROR(__xludf.DUMMYFUNCTION("IFERROR(sparkline(C50,{""charttype"",""bar"";""max"",1;""color1"",""gray""}))"),"")</f>
        <v/>
      </c>
      <c r="E50" s="36">
        <v>45222.0</v>
      </c>
      <c r="F50" s="37">
        <v>3.0</v>
      </c>
      <c r="G50" s="36">
        <v>45224.0</v>
      </c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38"/>
      <c r="AN50" s="38"/>
      <c r="AO50" s="38"/>
      <c r="AP50" s="38"/>
      <c r="AQ50" s="58"/>
      <c r="AR50" s="58"/>
      <c r="AS50" s="58"/>
      <c r="AT50" s="58"/>
      <c r="AU50" s="58"/>
      <c r="AV50" s="38"/>
      <c r="AW50" s="38"/>
      <c r="AX50" s="38"/>
      <c r="AY50" s="38"/>
      <c r="AZ50" s="38"/>
      <c r="BA50" s="38"/>
      <c r="BB50" s="38"/>
      <c r="BC50" s="39"/>
    </row>
    <row r="51" ht="15.75" customHeight="1">
      <c r="A51" s="55" t="s">
        <v>64</v>
      </c>
      <c r="B51" s="33" t="s">
        <v>35</v>
      </c>
      <c r="C51" s="34">
        <v>1.0</v>
      </c>
      <c r="D51" s="35" t="str">
        <f>IFERROR(__xludf.DUMMYFUNCTION("IFERROR(sparkline(C51,{""charttype"",""bar"";""max"",1;""color1"",""gray""}))"),"")</f>
        <v/>
      </c>
      <c r="E51" s="36">
        <v>45222.0</v>
      </c>
      <c r="F51" s="37">
        <v>3.0</v>
      </c>
      <c r="G51" s="36">
        <v>45224.0</v>
      </c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38"/>
      <c r="AF51" s="38"/>
      <c r="AG51" s="38"/>
      <c r="AH51" s="38"/>
      <c r="AI51" s="38"/>
      <c r="AJ51" s="38"/>
      <c r="AK51" s="38"/>
      <c r="AL51" s="38"/>
      <c r="AM51" s="38"/>
      <c r="AN51" s="38"/>
      <c r="AO51" s="38"/>
      <c r="AP51" s="38"/>
      <c r="AQ51" s="58"/>
      <c r="AR51" s="58"/>
      <c r="AS51" s="58"/>
      <c r="AT51" s="58"/>
      <c r="AU51" s="58"/>
      <c r="AV51" s="38"/>
      <c r="AW51" s="38"/>
      <c r="AX51" s="38"/>
      <c r="AY51" s="38"/>
      <c r="AZ51" s="38"/>
      <c r="BA51" s="38"/>
      <c r="BB51" s="38"/>
      <c r="BC51" s="39"/>
    </row>
    <row r="52" ht="15.75" customHeight="1">
      <c r="A52" s="52" t="s">
        <v>65</v>
      </c>
      <c r="B52" s="33"/>
      <c r="C52" s="34"/>
      <c r="D52" s="35"/>
      <c r="E52" s="59"/>
      <c r="F52" s="37"/>
      <c r="G52" s="36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38"/>
      <c r="AE52" s="38"/>
      <c r="AF52" s="38"/>
      <c r="AG52" s="38"/>
      <c r="AH52" s="38"/>
      <c r="AI52" s="38"/>
      <c r="AJ52" s="38"/>
      <c r="AK52" s="38"/>
      <c r="AL52" s="38"/>
      <c r="AM52" s="38"/>
      <c r="AN52" s="38"/>
      <c r="AO52" s="38"/>
      <c r="AP52" s="38"/>
      <c r="AQ52" s="58"/>
      <c r="AR52" s="58"/>
      <c r="AS52" s="58"/>
      <c r="AT52" s="58"/>
      <c r="AU52" s="58"/>
      <c r="AV52" s="38"/>
      <c r="AW52" s="38"/>
      <c r="AX52" s="38"/>
      <c r="AY52" s="38"/>
      <c r="AZ52" s="38"/>
      <c r="BA52" s="38"/>
      <c r="BB52" s="38"/>
      <c r="BC52" s="39"/>
    </row>
    <row r="53" ht="15.75" customHeight="1">
      <c r="A53" s="55" t="s">
        <v>66</v>
      </c>
      <c r="B53" s="33" t="s">
        <v>31</v>
      </c>
      <c r="C53" s="34">
        <v>1.0</v>
      </c>
      <c r="D53" s="50" t="str">
        <f>IFERROR(__xludf.DUMMYFUNCTION("IFERROR(sparkline(C53,{""charttype"",""bar"";""max"",1;""color1"",""gray""}))"),"")</f>
        <v/>
      </c>
      <c r="E53" s="36">
        <v>45222.0</v>
      </c>
      <c r="F53" s="37">
        <v>3.0</v>
      </c>
      <c r="G53" s="36">
        <v>45224.0</v>
      </c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8"/>
      <c r="AF53" s="38"/>
      <c r="AG53" s="38"/>
      <c r="AH53" s="38"/>
      <c r="AI53" s="38"/>
      <c r="AJ53" s="38"/>
      <c r="AK53" s="38"/>
      <c r="AL53" s="38"/>
      <c r="AM53" s="38"/>
      <c r="AN53" s="38"/>
      <c r="AO53" s="38"/>
      <c r="AP53" s="38"/>
      <c r="AQ53" s="58"/>
      <c r="AR53" s="58"/>
      <c r="AS53" s="58"/>
      <c r="AT53" s="58"/>
      <c r="AU53" s="58"/>
      <c r="AV53" s="38"/>
      <c r="AW53" s="38"/>
      <c r="AX53" s="38"/>
      <c r="AY53" s="38"/>
      <c r="AZ53" s="38"/>
      <c r="BA53" s="38"/>
      <c r="BB53" s="38"/>
      <c r="BC53" s="39"/>
    </row>
    <row r="54" ht="15.75" customHeight="1">
      <c r="A54" s="55" t="s">
        <v>67</v>
      </c>
      <c r="B54" s="33" t="s">
        <v>31</v>
      </c>
      <c r="C54" s="34">
        <v>1.0</v>
      </c>
      <c r="D54" s="50" t="str">
        <f>IFERROR(__xludf.DUMMYFUNCTION("IFERROR(sparkline(C54,{""charttype"",""bar"";""max"",1;""color1"",""gray""}))"),"")</f>
        <v/>
      </c>
      <c r="E54" s="36">
        <v>45222.0</v>
      </c>
      <c r="F54" s="37">
        <v>3.0</v>
      </c>
      <c r="G54" s="36">
        <v>45224.0</v>
      </c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  <c r="AG54" s="38"/>
      <c r="AH54" s="38"/>
      <c r="AI54" s="38"/>
      <c r="AJ54" s="38"/>
      <c r="AK54" s="38"/>
      <c r="AL54" s="38"/>
      <c r="AM54" s="38"/>
      <c r="AN54" s="38"/>
      <c r="AO54" s="38"/>
      <c r="AP54" s="38"/>
      <c r="AQ54" s="58"/>
      <c r="AR54" s="58"/>
      <c r="AS54" s="58"/>
      <c r="AT54" s="58"/>
      <c r="AU54" s="58"/>
      <c r="AV54" s="38"/>
      <c r="AW54" s="38"/>
      <c r="AX54" s="38"/>
      <c r="AY54" s="38"/>
      <c r="AZ54" s="38"/>
      <c r="BA54" s="38"/>
      <c r="BB54" s="38"/>
      <c r="BC54" s="39"/>
    </row>
    <row r="55" ht="15.75" customHeight="1">
      <c r="A55" s="55" t="s">
        <v>68</v>
      </c>
      <c r="B55" s="33" t="s">
        <v>33</v>
      </c>
      <c r="C55" s="34">
        <v>1.0</v>
      </c>
      <c r="D55" s="50" t="str">
        <f>IFERROR(__xludf.DUMMYFUNCTION("IFERROR(sparkline(C55,{""charttype"",""bar"";""max"",1;""color1"",""gray""}))"),"")</f>
        <v/>
      </c>
      <c r="E55" s="36">
        <v>45222.0</v>
      </c>
      <c r="F55" s="37">
        <v>3.0</v>
      </c>
      <c r="G55" s="36">
        <v>45224.0</v>
      </c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  <c r="AB55" s="38"/>
      <c r="AC55" s="38"/>
      <c r="AD55" s="38"/>
      <c r="AE55" s="38"/>
      <c r="AF55" s="38"/>
      <c r="AG55" s="38"/>
      <c r="AH55" s="38"/>
      <c r="AI55" s="38"/>
      <c r="AJ55" s="38"/>
      <c r="AK55" s="38"/>
      <c r="AL55" s="38"/>
      <c r="AM55" s="38"/>
      <c r="AN55" s="38"/>
      <c r="AO55" s="38"/>
      <c r="AP55" s="38"/>
      <c r="AQ55" s="58"/>
      <c r="AR55" s="58"/>
      <c r="AS55" s="58"/>
      <c r="AT55" s="58"/>
      <c r="AU55" s="58"/>
      <c r="AV55" s="38"/>
      <c r="AW55" s="38"/>
      <c r="AX55" s="38"/>
      <c r="AY55" s="38"/>
      <c r="AZ55" s="38"/>
      <c r="BA55" s="38"/>
      <c r="BB55" s="38"/>
      <c r="BC55" s="39"/>
    </row>
    <row r="56" ht="15.75" customHeight="1">
      <c r="A56" s="60" t="s">
        <v>69</v>
      </c>
      <c r="B56" s="33" t="s">
        <v>33</v>
      </c>
      <c r="C56" s="34">
        <v>1.0</v>
      </c>
      <c r="D56" s="50" t="str">
        <f>IFERROR(__xludf.DUMMYFUNCTION("IFERROR(sparkline(C56,{""charttype"",""bar"";""max"",1;""color1"",""gray""}))"),"")</f>
        <v/>
      </c>
      <c r="E56" s="36">
        <v>45222.0</v>
      </c>
      <c r="F56" s="37">
        <v>3.0</v>
      </c>
      <c r="G56" s="36">
        <v>45224.0</v>
      </c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  <c r="AB56" s="38"/>
      <c r="AC56" s="38"/>
      <c r="AD56" s="38"/>
      <c r="AE56" s="38"/>
      <c r="AF56" s="38"/>
      <c r="AG56" s="38"/>
      <c r="AH56" s="38"/>
      <c r="AI56" s="38"/>
      <c r="AJ56" s="38"/>
      <c r="AK56" s="38"/>
      <c r="AL56" s="38"/>
      <c r="AM56" s="38"/>
      <c r="AN56" s="38"/>
      <c r="AO56" s="38"/>
      <c r="AP56" s="38"/>
      <c r="AQ56" s="58"/>
      <c r="AR56" s="58"/>
      <c r="AS56" s="58"/>
      <c r="AT56" s="58"/>
      <c r="AU56" s="58"/>
      <c r="AV56" s="38"/>
      <c r="AW56" s="38"/>
      <c r="AX56" s="38"/>
      <c r="AY56" s="38"/>
      <c r="AZ56" s="38"/>
      <c r="BA56" s="38"/>
      <c r="BB56" s="38"/>
      <c r="BC56" s="39"/>
    </row>
    <row r="57" ht="15.75" customHeight="1">
      <c r="A57" s="43" t="s">
        <v>70</v>
      </c>
      <c r="B57" s="61"/>
      <c r="C57" s="45">
        <v>1.0</v>
      </c>
      <c r="D57" s="46" t="str">
        <f>IFERROR(__xludf.DUMMYFUNCTION("IFERROR(sparkline(C57,{""charttype"",""bar"";""max"",1;""color1"",""gray""}))"),"")</f>
        <v/>
      </c>
      <c r="E57" s="49"/>
      <c r="F57" s="62"/>
      <c r="G57" s="63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4"/>
      <c r="AB57" s="44"/>
      <c r="AC57" s="44"/>
      <c r="AD57" s="44"/>
      <c r="AE57" s="44"/>
      <c r="AF57" s="44"/>
      <c r="AG57" s="44"/>
      <c r="AH57" s="44"/>
      <c r="AI57" s="44"/>
      <c r="AJ57" s="44"/>
      <c r="AK57" s="44"/>
      <c r="AL57" s="44"/>
      <c r="AM57" s="44"/>
      <c r="AN57" s="44"/>
      <c r="AO57" s="44"/>
      <c r="AP57" s="44"/>
      <c r="AQ57" s="64"/>
      <c r="AR57" s="64"/>
      <c r="AS57" s="64"/>
      <c r="AT57" s="64"/>
      <c r="AU57" s="64"/>
      <c r="AV57" s="44"/>
      <c r="AW57" s="44"/>
      <c r="AX57" s="44"/>
      <c r="AY57" s="44"/>
      <c r="AZ57" s="44"/>
      <c r="BA57" s="44"/>
      <c r="BB57" s="44"/>
      <c r="BC57" s="56"/>
    </row>
    <row r="58" ht="15.75" customHeight="1">
      <c r="A58" s="52" t="s">
        <v>71</v>
      </c>
      <c r="B58" s="33"/>
      <c r="C58" s="34"/>
      <c r="D58" s="35" t="str">
        <f t="array" ref="D58">IFERROR(sparkline(C58,{"charttype","bar";"max",1;"color1","gray"}))</f>
        <v/>
      </c>
      <c r="E58" s="59"/>
      <c r="F58" s="37"/>
      <c r="G58" s="36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8"/>
      <c r="AE58" s="38"/>
      <c r="AF58" s="38"/>
      <c r="AG58" s="38"/>
      <c r="AH58" s="38"/>
      <c r="AI58" s="38"/>
      <c r="AJ58" s="38"/>
      <c r="AK58" s="38"/>
      <c r="AL58" s="38"/>
      <c r="AM58" s="38"/>
      <c r="AN58" s="38"/>
      <c r="AO58" s="38"/>
      <c r="AP58" s="38"/>
      <c r="AQ58" s="38"/>
      <c r="AR58" s="38"/>
      <c r="AS58" s="38"/>
      <c r="AT58" s="38"/>
      <c r="AU58" s="38"/>
      <c r="AV58" s="38"/>
      <c r="AW58" s="38"/>
      <c r="AX58" s="38"/>
      <c r="AY58" s="38"/>
      <c r="AZ58" s="38"/>
      <c r="BA58" s="38"/>
      <c r="BB58" s="38"/>
      <c r="BC58" s="39"/>
    </row>
    <row r="59" ht="15.75" customHeight="1">
      <c r="A59" s="55" t="s">
        <v>72</v>
      </c>
      <c r="B59" s="33" t="s">
        <v>29</v>
      </c>
      <c r="C59" s="34">
        <v>1.0</v>
      </c>
      <c r="D59" s="50" t="str">
        <f>IFERROR(__xludf.DUMMYFUNCTION("IFERROR(sparkline(C59,{""charttype"",""bar"";""max"",1;""color1"",""gray""}))"),"")</f>
        <v/>
      </c>
      <c r="E59" s="36">
        <v>45225.0</v>
      </c>
      <c r="F59" s="37">
        <v>2.0</v>
      </c>
      <c r="G59" s="36">
        <v>45226.0</v>
      </c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  <c r="AE59" s="38"/>
      <c r="AF59" s="38"/>
      <c r="AG59" s="38"/>
      <c r="AH59" s="38"/>
      <c r="AI59" s="38"/>
      <c r="AJ59" s="38"/>
      <c r="AK59" s="38"/>
      <c r="AL59" s="38"/>
      <c r="AM59" s="38"/>
      <c r="AN59" s="38"/>
      <c r="AO59" s="38"/>
      <c r="AP59" s="38"/>
      <c r="AQ59" s="38"/>
      <c r="AR59" s="38"/>
      <c r="AS59" s="38"/>
      <c r="AT59" s="38"/>
      <c r="AU59" s="38"/>
      <c r="AV59" s="38"/>
      <c r="AW59" s="38"/>
      <c r="AX59" s="38"/>
      <c r="AY59" s="38"/>
      <c r="AZ59" s="38"/>
      <c r="BA59" s="38"/>
      <c r="BB59" s="38"/>
      <c r="BC59" s="39"/>
    </row>
    <row r="60" ht="15.75" customHeight="1">
      <c r="A60" s="55" t="s">
        <v>73</v>
      </c>
      <c r="B60" s="33" t="s">
        <v>29</v>
      </c>
      <c r="C60" s="34">
        <v>1.0</v>
      </c>
      <c r="D60" s="50" t="str">
        <f>IFERROR(__xludf.DUMMYFUNCTION("IFERROR(sparkline(C60,{""charttype"",""bar"";""max"",1;""color1"",""gray""}))"),"")</f>
        <v/>
      </c>
      <c r="E60" s="36">
        <v>45225.0</v>
      </c>
      <c r="F60" s="37">
        <v>2.0</v>
      </c>
      <c r="G60" s="36">
        <v>45226.0</v>
      </c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8"/>
      <c r="AD60" s="38"/>
      <c r="AE60" s="38"/>
      <c r="AF60" s="38"/>
      <c r="AG60" s="38"/>
      <c r="AH60" s="38"/>
      <c r="AI60" s="38"/>
      <c r="AJ60" s="38"/>
      <c r="AK60" s="38"/>
      <c r="AL60" s="38"/>
      <c r="AM60" s="38"/>
      <c r="AN60" s="38"/>
      <c r="AO60" s="38"/>
      <c r="AP60" s="38"/>
      <c r="AQ60" s="38"/>
      <c r="AR60" s="38"/>
      <c r="AS60" s="38"/>
      <c r="AT60" s="38"/>
      <c r="AU60" s="38"/>
      <c r="AV60" s="38"/>
      <c r="AW60" s="38"/>
      <c r="AX60" s="38"/>
      <c r="AY60" s="38"/>
      <c r="AZ60" s="38"/>
      <c r="BA60" s="38"/>
      <c r="BB60" s="38"/>
      <c r="BC60" s="39"/>
    </row>
    <row r="61" ht="15.75" customHeight="1">
      <c r="A61" s="55" t="s">
        <v>74</v>
      </c>
      <c r="B61" s="33" t="s">
        <v>35</v>
      </c>
      <c r="C61" s="34">
        <v>1.0</v>
      </c>
      <c r="D61" s="50" t="str">
        <f>IFERROR(__xludf.DUMMYFUNCTION("IFERROR(sparkline(C61,{""charttype"",""bar"";""max"",1;""color1"",""gray""}))"),"")</f>
        <v/>
      </c>
      <c r="E61" s="36">
        <v>45225.0</v>
      </c>
      <c r="F61" s="37">
        <v>2.0</v>
      </c>
      <c r="G61" s="36">
        <v>45226.0</v>
      </c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  <c r="AB61" s="38"/>
      <c r="AC61" s="38"/>
      <c r="AD61" s="38"/>
      <c r="AE61" s="38"/>
      <c r="AF61" s="38"/>
      <c r="AG61" s="38"/>
      <c r="AH61" s="38"/>
      <c r="AI61" s="38"/>
      <c r="AJ61" s="38"/>
      <c r="AK61" s="38"/>
      <c r="AL61" s="38"/>
      <c r="AM61" s="38"/>
      <c r="AN61" s="38"/>
      <c r="AO61" s="38"/>
      <c r="AP61" s="38"/>
      <c r="AQ61" s="38"/>
      <c r="AR61" s="38"/>
      <c r="AS61" s="38"/>
      <c r="AT61" s="38"/>
      <c r="AU61" s="38"/>
      <c r="AV61" s="38"/>
      <c r="AW61" s="38"/>
      <c r="AX61" s="38"/>
      <c r="AY61" s="38"/>
      <c r="AZ61" s="38"/>
      <c r="BA61" s="38"/>
      <c r="BB61" s="38"/>
      <c r="BC61" s="39"/>
    </row>
    <row r="62" ht="15.75" customHeight="1">
      <c r="A62" s="55" t="s">
        <v>75</v>
      </c>
      <c r="B62" s="33" t="s">
        <v>35</v>
      </c>
      <c r="C62" s="34">
        <v>1.0</v>
      </c>
      <c r="D62" s="50" t="str">
        <f>IFERROR(__xludf.DUMMYFUNCTION("IFERROR(sparkline(C62,{""charttype"",""bar"";""max"",1;""color1"",""gray""}))"),"")</f>
        <v/>
      </c>
      <c r="E62" s="36">
        <v>45225.0</v>
      </c>
      <c r="F62" s="37">
        <v>2.0</v>
      </c>
      <c r="G62" s="36">
        <v>45226.0</v>
      </c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  <c r="AB62" s="38"/>
      <c r="AC62" s="38"/>
      <c r="AD62" s="38"/>
      <c r="AE62" s="38"/>
      <c r="AF62" s="38"/>
      <c r="AG62" s="38"/>
      <c r="AH62" s="38"/>
      <c r="AI62" s="38"/>
      <c r="AJ62" s="38"/>
      <c r="AK62" s="38"/>
      <c r="AL62" s="38"/>
      <c r="AM62" s="38"/>
      <c r="AN62" s="38"/>
      <c r="AO62" s="38"/>
      <c r="AP62" s="38"/>
      <c r="AQ62" s="38"/>
      <c r="AR62" s="38"/>
      <c r="AS62" s="38"/>
      <c r="AT62" s="38"/>
      <c r="AU62" s="38"/>
      <c r="AV62" s="38"/>
      <c r="AW62" s="38"/>
      <c r="AX62" s="38"/>
      <c r="AY62" s="38"/>
      <c r="AZ62" s="38"/>
      <c r="BA62" s="38"/>
      <c r="BB62" s="38"/>
      <c r="BC62" s="39"/>
    </row>
    <row r="63" ht="15.75" customHeight="1">
      <c r="A63" s="52" t="s">
        <v>76</v>
      </c>
      <c r="B63" s="65"/>
      <c r="C63" s="34"/>
      <c r="D63" s="54"/>
      <c r="E63" s="66"/>
      <c r="F63" s="67"/>
      <c r="G63" s="68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  <c r="AA63" s="33"/>
      <c r="AB63" s="33"/>
      <c r="AC63" s="33"/>
      <c r="AD63" s="33"/>
      <c r="AE63" s="33"/>
      <c r="AF63" s="33"/>
      <c r="AG63" s="33"/>
      <c r="AH63" s="33"/>
      <c r="AI63" s="33"/>
      <c r="AJ63" s="33"/>
      <c r="AK63" s="33"/>
      <c r="AL63" s="33"/>
      <c r="AM63" s="33"/>
      <c r="AN63" s="33"/>
      <c r="AO63" s="33"/>
      <c r="AP63" s="33"/>
      <c r="AQ63" s="69"/>
      <c r="AR63" s="69"/>
      <c r="AS63" s="69"/>
      <c r="AT63" s="69"/>
      <c r="AU63" s="69"/>
      <c r="AV63" s="33"/>
      <c r="AW63" s="33"/>
      <c r="AX63" s="33"/>
      <c r="AY63" s="33"/>
      <c r="AZ63" s="33"/>
      <c r="BA63" s="33"/>
      <c r="BB63" s="33"/>
      <c r="BC63" s="53"/>
    </row>
    <row r="64" ht="15.75" customHeight="1">
      <c r="A64" s="55" t="s">
        <v>77</v>
      </c>
      <c r="B64" s="33" t="s">
        <v>31</v>
      </c>
      <c r="C64" s="34">
        <v>1.0</v>
      </c>
      <c r="D64" s="50" t="str">
        <f>IFERROR(__xludf.DUMMYFUNCTION("IFERROR(sparkline(C64,{""charttype"",""bar"";""max"",1;""color1"",""gray""}))"),"")</f>
        <v/>
      </c>
      <c r="E64" s="36">
        <v>45225.0</v>
      </c>
      <c r="F64" s="37">
        <v>2.0</v>
      </c>
      <c r="G64" s="36">
        <v>45226.0</v>
      </c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  <c r="AA64" s="38"/>
      <c r="AB64" s="38"/>
      <c r="AC64" s="38"/>
      <c r="AD64" s="38"/>
      <c r="AE64" s="38"/>
      <c r="AF64" s="38"/>
      <c r="AG64" s="38"/>
      <c r="AH64" s="38"/>
      <c r="AI64" s="38"/>
      <c r="AJ64" s="38"/>
      <c r="AK64" s="38"/>
      <c r="AL64" s="38"/>
      <c r="AM64" s="38"/>
      <c r="AN64" s="38"/>
      <c r="AO64" s="38"/>
      <c r="AP64" s="38"/>
      <c r="AQ64" s="38"/>
      <c r="AR64" s="38"/>
      <c r="AS64" s="38"/>
      <c r="AT64" s="38"/>
      <c r="AU64" s="38"/>
      <c r="AV64" s="38"/>
      <c r="AW64" s="38"/>
      <c r="AX64" s="38"/>
      <c r="AY64" s="38"/>
      <c r="AZ64" s="38"/>
      <c r="BA64" s="38"/>
      <c r="BB64" s="38"/>
      <c r="BC64" s="39"/>
    </row>
    <row r="65" ht="15.75" customHeight="1">
      <c r="A65" s="55" t="s">
        <v>78</v>
      </c>
      <c r="B65" s="33" t="s">
        <v>31</v>
      </c>
      <c r="C65" s="34">
        <v>1.0</v>
      </c>
      <c r="D65" s="50" t="str">
        <f>IFERROR(__xludf.DUMMYFUNCTION("IFERROR(sparkline(C65,{""charttype"",""bar"";""max"",1;""color1"",""gray""}))"),"")</f>
        <v/>
      </c>
      <c r="E65" s="36">
        <v>45225.0</v>
      </c>
      <c r="F65" s="37">
        <v>2.0</v>
      </c>
      <c r="G65" s="36">
        <v>45226.0</v>
      </c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  <c r="AB65" s="38"/>
      <c r="AC65" s="38"/>
      <c r="AD65" s="38"/>
      <c r="AE65" s="38"/>
      <c r="AF65" s="38"/>
      <c r="AG65" s="38"/>
      <c r="AH65" s="38"/>
      <c r="AI65" s="38"/>
      <c r="AJ65" s="38"/>
      <c r="AK65" s="38"/>
      <c r="AL65" s="38"/>
      <c r="AM65" s="38"/>
      <c r="AN65" s="38"/>
      <c r="AO65" s="38"/>
      <c r="AP65" s="38"/>
      <c r="AQ65" s="38"/>
      <c r="AR65" s="38"/>
      <c r="AS65" s="38"/>
      <c r="AT65" s="38"/>
      <c r="AU65" s="38"/>
      <c r="AV65" s="38"/>
      <c r="AW65" s="38"/>
      <c r="AX65" s="38"/>
      <c r="AY65" s="38"/>
      <c r="AZ65" s="38"/>
      <c r="BA65" s="38"/>
      <c r="BB65" s="38"/>
      <c r="BC65" s="39"/>
    </row>
    <row r="66" ht="15.75" customHeight="1">
      <c r="A66" s="55" t="s">
        <v>79</v>
      </c>
      <c r="B66" s="33" t="s">
        <v>31</v>
      </c>
      <c r="C66" s="34">
        <v>1.0</v>
      </c>
      <c r="D66" s="50" t="str">
        <f>IFERROR(__xludf.DUMMYFUNCTION("IFERROR(sparkline(C66,{""charttype"",""bar"";""max"",1;""color1"",""gray""}))"),"")</f>
        <v/>
      </c>
      <c r="E66" s="36">
        <v>45225.0</v>
      </c>
      <c r="F66" s="37">
        <v>2.0</v>
      </c>
      <c r="G66" s="36">
        <v>45226.0</v>
      </c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  <c r="AA66" s="38"/>
      <c r="AB66" s="38"/>
      <c r="AC66" s="38"/>
      <c r="AD66" s="38"/>
      <c r="AE66" s="38"/>
      <c r="AF66" s="38"/>
      <c r="AG66" s="38"/>
      <c r="AH66" s="38"/>
      <c r="AI66" s="38"/>
      <c r="AJ66" s="38"/>
      <c r="AK66" s="38"/>
      <c r="AL66" s="38"/>
      <c r="AM66" s="38"/>
      <c r="AN66" s="38"/>
      <c r="AO66" s="38"/>
      <c r="AP66" s="38"/>
      <c r="AQ66" s="38"/>
      <c r="AR66" s="38"/>
      <c r="AS66" s="38"/>
      <c r="AT66" s="38"/>
      <c r="AU66" s="38"/>
      <c r="AV66" s="38"/>
      <c r="AW66" s="38"/>
      <c r="AX66" s="38"/>
      <c r="AY66" s="38"/>
      <c r="AZ66" s="38"/>
      <c r="BA66" s="38"/>
      <c r="BB66" s="38"/>
      <c r="BC66" s="39"/>
    </row>
    <row r="67" ht="15.75" customHeight="1">
      <c r="A67" s="55" t="s">
        <v>80</v>
      </c>
      <c r="B67" s="33" t="s">
        <v>33</v>
      </c>
      <c r="C67" s="34">
        <v>1.0</v>
      </c>
      <c r="D67" s="50" t="str">
        <f>IFERROR(__xludf.DUMMYFUNCTION("IFERROR(sparkline(C67,{""charttype"",""bar"";""max"",1;""color1"",""gray""}))"),"")</f>
        <v/>
      </c>
      <c r="E67" s="36">
        <v>45225.0</v>
      </c>
      <c r="F67" s="37">
        <v>2.0</v>
      </c>
      <c r="G67" s="36">
        <v>45226.0</v>
      </c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8"/>
      <c r="AB67" s="38"/>
      <c r="AC67" s="38"/>
      <c r="AD67" s="38"/>
      <c r="AE67" s="38"/>
      <c r="AF67" s="38"/>
      <c r="AG67" s="38"/>
      <c r="AH67" s="38"/>
      <c r="AI67" s="38"/>
      <c r="AJ67" s="38"/>
      <c r="AK67" s="38"/>
      <c r="AL67" s="38"/>
      <c r="AM67" s="38"/>
      <c r="AN67" s="38"/>
      <c r="AO67" s="38"/>
      <c r="AP67" s="38"/>
      <c r="AQ67" s="38"/>
      <c r="AR67" s="38"/>
      <c r="AS67" s="38"/>
      <c r="AT67" s="38"/>
      <c r="AU67" s="38"/>
      <c r="AV67" s="38"/>
      <c r="AW67" s="38"/>
      <c r="AX67" s="38"/>
      <c r="AY67" s="38"/>
      <c r="AZ67" s="38"/>
      <c r="BA67" s="38"/>
      <c r="BB67" s="38"/>
      <c r="BC67" s="39"/>
    </row>
    <row r="68" ht="15.75" customHeight="1">
      <c r="A68" s="55" t="s">
        <v>81</v>
      </c>
      <c r="B68" s="33" t="s">
        <v>33</v>
      </c>
      <c r="C68" s="34">
        <v>1.0</v>
      </c>
      <c r="D68" s="50" t="str">
        <f>IFERROR(__xludf.DUMMYFUNCTION("IFERROR(sparkline(C68,{""charttype"",""bar"";""max"",1;""color1"",""gray""}))"),"")</f>
        <v/>
      </c>
      <c r="E68" s="36">
        <v>45225.0</v>
      </c>
      <c r="F68" s="37">
        <v>2.0</v>
      </c>
      <c r="G68" s="36">
        <v>45226.0</v>
      </c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  <c r="AA68" s="38"/>
      <c r="AB68" s="38"/>
      <c r="AC68" s="38"/>
      <c r="AD68" s="38"/>
      <c r="AE68" s="38"/>
      <c r="AF68" s="38"/>
      <c r="AG68" s="38"/>
      <c r="AH68" s="38"/>
      <c r="AI68" s="38"/>
      <c r="AJ68" s="38"/>
      <c r="AK68" s="38"/>
      <c r="AL68" s="38"/>
      <c r="AM68" s="38"/>
      <c r="AN68" s="38"/>
      <c r="AO68" s="38"/>
      <c r="AP68" s="38"/>
      <c r="AQ68" s="38"/>
      <c r="AR68" s="38"/>
      <c r="AS68" s="38"/>
      <c r="AT68" s="38"/>
      <c r="AU68" s="38"/>
      <c r="AV68" s="38"/>
      <c r="AW68" s="38"/>
      <c r="AX68" s="38"/>
      <c r="AY68" s="38"/>
      <c r="AZ68" s="38"/>
      <c r="BA68" s="38"/>
      <c r="BB68" s="38"/>
      <c r="BC68" s="39"/>
    </row>
    <row r="69" ht="15.75" customHeight="1">
      <c r="A69" s="43" t="s">
        <v>82</v>
      </c>
      <c r="B69" s="61"/>
      <c r="C69" s="45">
        <v>1.0</v>
      </c>
      <c r="D69" s="46" t="str">
        <f>IFERROR(__xludf.DUMMYFUNCTION("IFERROR(sparkline(C69,{""charttype"",""bar"";""max"",1;""color1"",""gray""}))"),"")</f>
        <v/>
      </c>
      <c r="E69" s="62"/>
      <c r="F69" s="62"/>
      <c r="G69" s="63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  <c r="AA69" s="44"/>
      <c r="AB69" s="44"/>
      <c r="AC69" s="44"/>
      <c r="AD69" s="44"/>
      <c r="AE69" s="44"/>
      <c r="AF69" s="44"/>
      <c r="AG69" s="44"/>
      <c r="AH69" s="44"/>
      <c r="AI69" s="44"/>
      <c r="AJ69" s="44"/>
      <c r="AK69" s="44"/>
      <c r="AL69" s="44"/>
      <c r="AM69" s="44"/>
      <c r="AN69" s="44"/>
      <c r="AO69" s="44"/>
      <c r="AP69" s="44"/>
      <c r="AQ69" s="64"/>
      <c r="AR69" s="64"/>
      <c r="AS69" s="64"/>
      <c r="AT69" s="64"/>
      <c r="AU69" s="64"/>
      <c r="AV69" s="44"/>
      <c r="AW69" s="44"/>
      <c r="AX69" s="44"/>
      <c r="AY69" s="44"/>
      <c r="AZ69" s="44"/>
      <c r="BA69" s="44"/>
      <c r="BB69" s="44"/>
      <c r="BC69" s="56"/>
    </row>
    <row r="70" ht="15.75" customHeight="1">
      <c r="A70" s="52" t="s">
        <v>83</v>
      </c>
      <c r="B70" s="33"/>
      <c r="C70" s="34"/>
      <c r="D70" s="35"/>
      <c r="E70" s="59"/>
      <c r="F70" s="37"/>
      <c r="G70" s="36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  <c r="AB70" s="38"/>
      <c r="AC70" s="38"/>
      <c r="AD70" s="38"/>
      <c r="AE70" s="38"/>
      <c r="AF70" s="38"/>
      <c r="AG70" s="38"/>
      <c r="AH70" s="38"/>
      <c r="AI70" s="38"/>
      <c r="AJ70" s="38"/>
      <c r="AK70" s="38"/>
      <c r="AL70" s="38"/>
      <c r="AM70" s="38"/>
      <c r="AN70" s="38"/>
      <c r="AO70" s="38"/>
      <c r="AP70" s="38"/>
      <c r="AQ70" s="70"/>
      <c r="AR70" s="71"/>
      <c r="AS70" s="69"/>
      <c r="AT70" s="38"/>
      <c r="AU70" s="38"/>
      <c r="AV70" s="38"/>
      <c r="AW70" s="38"/>
      <c r="AX70" s="38"/>
      <c r="AY70" s="38"/>
      <c r="AZ70" s="38"/>
      <c r="BA70" s="38"/>
      <c r="BB70" s="38"/>
      <c r="BC70" s="39"/>
    </row>
    <row r="71" ht="15.75" customHeight="1">
      <c r="A71" s="55" t="s">
        <v>84</v>
      </c>
      <c r="B71" s="33" t="s">
        <v>33</v>
      </c>
      <c r="C71" s="34">
        <v>1.0</v>
      </c>
      <c r="D71" s="50" t="str">
        <f>IFERROR(__xludf.DUMMYFUNCTION("IFERROR(sparkline(C71,{""charttype"",""bar"";""max"",1;""color1"",""gray""}))"),"")</f>
        <v/>
      </c>
      <c r="E71" s="36">
        <v>45229.0</v>
      </c>
      <c r="F71" s="37">
        <v>2.0</v>
      </c>
      <c r="G71" s="36">
        <v>45230.0</v>
      </c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38"/>
      <c r="AB71" s="38"/>
      <c r="AC71" s="38"/>
      <c r="AD71" s="38"/>
      <c r="AE71" s="38"/>
      <c r="AF71" s="38"/>
      <c r="AG71" s="38"/>
      <c r="AH71" s="38"/>
      <c r="AI71" s="38"/>
      <c r="AJ71" s="38"/>
      <c r="AK71" s="38"/>
      <c r="AL71" s="38"/>
      <c r="AM71" s="38"/>
      <c r="AN71" s="38"/>
      <c r="AO71" s="38"/>
      <c r="AP71" s="38"/>
      <c r="AQ71" s="71"/>
      <c r="AR71" s="71"/>
      <c r="AS71" s="71"/>
      <c r="AT71" s="38"/>
      <c r="AU71" s="38"/>
      <c r="AV71" s="38"/>
      <c r="AW71" s="38"/>
      <c r="AX71" s="38"/>
      <c r="AY71" s="38"/>
      <c r="AZ71" s="38"/>
      <c r="BA71" s="38"/>
      <c r="BB71" s="38"/>
      <c r="BC71" s="39"/>
    </row>
    <row r="72" ht="15.75" customHeight="1">
      <c r="A72" s="55" t="s">
        <v>85</v>
      </c>
      <c r="B72" s="33" t="s">
        <v>40</v>
      </c>
      <c r="C72" s="34">
        <v>1.0</v>
      </c>
      <c r="D72" s="50" t="str">
        <f>IFERROR(__xludf.DUMMYFUNCTION("IFERROR(sparkline(C72,{""charttype"",""bar"";""max"",1;""color1"",""gray""}))"),"")</f>
        <v/>
      </c>
      <c r="E72" s="36">
        <v>45229.0</v>
      </c>
      <c r="F72" s="72">
        <v>2.0</v>
      </c>
      <c r="G72" s="36">
        <v>45230.0</v>
      </c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  <c r="AB72" s="38"/>
      <c r="AC72" s="38"/>
      <c r="AD72" s="38"/>
      <c r="AE72" s="38"/>
      <c r="AF72" s="38"/>
      <c r="AG72" s="38"/>
      <c r="AH72" s="38"/>
      <c r="AI72" s="38"/>
      <c r="AJ72" s="38"/>
      <c r="AK72" s="38"/>
      <c r="AL72" s="38"/>
      <c r="AM72" s="38"/>
      <c r="AN72" s="38"/>
      <c r="AO72" s="38"/>
      <c r="AP72" s="38"/>
      <c r="AQ72" s="71"/>
      <c r="AR72" s="71"/>
      <c r="AS72" s="71"/>
      <c r="AT72" s="38"/>
      <c r="AU72" s="38"/>
      <c r="AV72" s="38"/>
      <c r="AW72" s="38"/>
      <c r="AX72" s="38"/>
      <c r="AY72" s="38"/>
      <c r="AZ72" s="38"/>
      <c r="BA72" s="38"/>
      <c r="BB72" s="38"/>
      <c r="BC72" s="39"/>
    </row>
    <row r="73" ht="15.75" customHeight="1">
      <c r="A73" s="55" t="s">
        <v>86</v>
      </c>
      <c r="B73" s="33" t="s">
        <v>29</v>
      </c>
      <c r="C73" s="34">
        <v>1.0</v>
      </c>
      <c r="D73" s="50" t="str">
        <f>IFERROR(__xludf.DUMMYFUNCTION("IFERROR(sparkline(C73,{""charttype"",""bar"";""max"",1;""color1"",""gray""}))"),"")</f>
        <v/>
      </c>
      <c r="E73" s="36">
        <v>45229.0</v>
      </c>
      <c r="F73" s="72">
        <v>2.0</v>
      </c>
      <c r="G73" s="36">
        <v>45230.0</v>
      </c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38"/>
      <c r="AB73" s="38"/>
      <c r="AC73" s="38"/>
      <c r="AD73" s="38"/>
      <c r="AE73" s="38"/>
      <c r="AF73" s="38"/>
      <c r="AG73" s="38"/>
      <c r="AH73" s="38"/>
      <c r="AI73" s="38"/>
      <c r="AJ73" s="38"/>
      <c r="AK73" s="38"/>
      <c r="AL73" s="38"/>
      <c r="AM73" s="38"/>
      <c r="AN73" s="38"/>
      <c r="AO73" s="38"/>
      <c r="AP73" s="38"/>
      <c r="AQ73" s="71"/>
      <c r="AR73" s="71"/>
      <c r="AS73" s="71"/>
      <c r="AT73" s="38"/>
      <c r="AU73" s="38"/>
      <c r="AV73" s="38"/>
      <c r="AW73" s="38"/>
      <c r="AX73" s="38"/>
      <c r="AY73" s="38"/>
      <c r="AZ73" s="38"/>
      <c r="BA73" s="38"/>
      <c r="BB73" s="38"/>
      <c r="BC73" s="39"/>
    </row>
    <row r="74" ht="15.75" customHeight="1">
      <c r="A74" s="55" t="s">
        <v>87</v>
      </c>
      <c r="B74" s="33" t="s">
        <v>88</v>
      </c>
      <c r="C74" s="34">
        <v>1.0</v>
      </c>
      <c r="D74" s="50" t="str">
        <f>IFERROR(__xludf.DUMMYFUNCTION("IFERROR(sparkline(C74,{""charttype"",""bar"";""max"",1;""color1"",""gray""}))"),"")</f>
        <v/>
      </c>
      <c r="E74" s="36">
        <v>45229.0</v>
      </c>
      <c r="F74" s="72">
        <v>2.0</v>
      </c>
      <c r="G74" s="36">
        <v>45230.0</v>
      </c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  <c r="AA74" s="38"/>
      <c r="AB74" s="38"/>
      <c r="AC74" s="38"/>
      <c r="AD74" s="38"/>
      <c r="AE74" s="38"/>
      <c r="AF74" s="38"/>
      <c r="AG74" s="38"/>
      <c r="AH74" s="38"/>
      <c r="AI74" s="38"/>
      <c r="AJ74" s="38"/>
      <c r="AK74" s="38"/>
      <c r="AL74" s="38"/>
      <c r="AM74" s="38"/>
      <c r="AN74" s="38"/>
      <c r="AO74" s="38"/>
      <c r="AP74" s="38"/>
      <c r="AQ74" s="71"/>
      <c r="AR74" s="71"/>
      <c r="AS74" s="71"/>
      <c r="AT74" s="38"/>
      <c r="AU74" s="38"/>
      <c r="AV74" s="38"/>
      <c r="AW74" s="38"/>
      <c r="AX74" s="38"/>
      <c r="AY74" s="38"/>
      <c r="AZ74" s="38"/>
      <c r="BA74" s="38"/>
      <c r="BB74" s="38"/>
      <c r="BC74" s="39"/>
    </row>
    <row r="75" ht="15.75" customHeight="1">
      <c r="A75" s="52" t="s">
        <v>89</v>
      </c>
      <c r="B75" s="33"/>
      <c r="C75" s="34"/>
      <c r="D75" s="35"/>
      <c r="E75" s="36"/>
      <c r="F75" s="72"/>
      <c r="G75" s="36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  <c r="AA75" s="38"/>
      <c r="AB75" s="38"/>
      <c r="AC75" s="38"/>
      <c r="AD75" s="38"/>
      <c r="AE75" s="38"/>
      <c r="AF75" s="38"/>
      <c r="AG75" s="38"/>
      <c r="AH75" s="38"/>
      <c r="AI75" s="38"/>
      <c r="AJ75" s="38"/>
      <c r="AK75" s="38"/>
      <c r="AL75" s="38"/>
      <c r="AM75" s="38"/>
      <c r="AN75" s="38"/>
      <c r="AO75" s="38"/>
      <c r="AP75" s="38"/>
      <c r="AQ75" s="71"/>
      <c r="AR75" s="71"/>
      <c r="AS75" s="71"/>
      <c r="AT75" s="38"/>
      <c r="AU75" s="38"/>
      <c r="AV75" s="38"/>
      <c r="AW75" s="38"/>
      <c r="AX75" s="38"/>
      <c r="AY75" s="38"/>
      <c r="AZ75" s="38"/>
      <c r="BA75" s="38"/>
      <c r="BB75" s="38"/>
      <c r="BC75" s="39"/>
    </row>
    <row r="76" ht="15.75" customHeight="1">
      <c r="A76" s="55" t="s">
        <v>90</v>
      </c>
      <c r="B76" s="33" t="s">
        <v>35</v>
      </c>
      <c r="C76" s="34">
        <v>1.0</v>
      </c>
      <c r="D76" s="50" t="str">
        <f>IFERROR(__xludf.DUMMYFUNCTION("IFERROR(sparkline(C76,{""charttype"",""bar"";""max"",1;""color1"",""gray""}))"),"")</f>
        <v/>
      </c>
      <c r="E76" s="36">
        <v>45229.0</v>
      </c>
      <c r="F76" s="72">
        <v>2.0</v>
      </c>
      <c r="G76" s="36">
        <v>45230.0</v>
      </c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  <c r="AA76" s="38"/>
      <c r="AB76" s="38"/>
      <c r="AC76" s="38"/>
      <c r="AD76" s="38"/>
      <c r="AE76" s="38"/>
      <c r="AF76" s="38"/>
      <c r="AG76" s="38"/>
      <c r="AH76" s="38"/>
      <c r="AI76" s="38"/>
      <c r="AJ76" s="38"/>
      <c r="AK76" s="38"/>
      <c r="AL76" s="38"/>
      <c r="AM76" s="38"/>
      <c r="AN76" s="38"/>
      <c r="AO76" s="38"/>
      <c r="AP76" s="38"/>
      <c r="AQ76" s="71"/>
      <c r="AR76" s="71"/>
      <c r="AS76" s="71"/>
      <c r="AT76" s="38"/>
      <c r="AU76" s="38"/>
      <c r="AV76" s="38"/>
      <c r="AW76" s="38"/>
      <c r="AX76" s="38"/>
      <c r="AY76" s="38"/>
      <c r="AZ76" s="38"/>
      <c r="BA76" s="38"/>
      <c r="BB76" s="38"/>
      <c r="BC76" s="39"/>
    </row>
    <row r="77" ht="15.75" customHeight="1">
      <c r="A77" s="55" t="s">
        <v>91</v>
      </c>
      <c r="B77" s="33" t="s">
        <v>35</v>
      </c>
      <c r="C77" s="34">
        <v>1.0</v>
      </c>
      <c r="D77" s="50" t="str">
        <f>IFERROR(__xludf.DUMMYFUNCTION("IFERROR(sparkline(C77,{""charttype"",""bar"";""max"",1;""color1"",""gray""}))"),"")</f>
        <v/>
      </c>
      <c r="E77" s="36">
        <v>45229.0</v>
      </c>
      <c r="F77" s="72">
        <v>2.0</v>
      </c>
      <c r="G77" s="36">
        <v>45230.0</v>
      </c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  <c r="AB77" s="38"/>
      <c r="AC77" s="38"/>
      <c r="AD77" s="38"/>
      <c r="AE77" s="38"/>
      <c r="AF77" s="38"/>
      <c r="AG77" s="38"/>
      <c r="AH77" s="38"/>
      <c r="AI77" s="38"/>
      <c r="AJ77" s="38"/>
      <c r="AK77" s="38"/>
      <c r="AL77" s="38"/>
      <c r="AM77" s="38"/>
      <c r="AN77" s="38"/>
      <c r="AO77" s="38"/>
      <c r="AP77" s="38"/>
      <c r="AQ77" s="71"/>
      <c r="AR77" s="71"/>
      <c r="AS77" s="71"/>
      <c r="AT77" s="38"/>
      <c r="AU77" s="38"/>
      <c r="AV77" s="38"/>
      <c r="AW77" s="38"/>
      <c r="AX77" s="38"/>
      <c r="AY77" s="38"/>
      <c r="AZ77" s="38"/>
      <c r="BA77" s="38"/>
      <c r="BB77" s="38"/>
      <c r="BC77" s="39"/>
    </row>
    <row r="78" ht="15.75" customHeight="1">
      <c r="A78" s="55" t="s">
        <v>92</v>
      </c>
      <c r="B78" s="33" t="s">
        <v>35</v>
      </c>
      <c r="C78" s="34">
        <v>1.0</v>
      </c>
      <c r="D78" s="50" t="str">
        <f>IFERROR(__xludf.DUMMYFUNCTION("IFERROR(sparkline(C78,{""charttype"",""bar"";""max"",1;""color1"",""gray""}))"),"")</f>
        <v/>
      </c>
      <c r="E78" s="36">
        <v>45229.0</v>
      </c>
      <c r="F78" s="72">
        <v>2.0</v>
      </c>
      <c r="G78" s="36">
        <v>45230.0</v>
      </c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  <c r="AA78" s="38"/>
      <c r="AB78" s="38"/>
      <c r="AC78" s="38"/>
      <c r="AD78" s="38"/>
      <c r="AE78" s="38"/>
      <c r="AF78" s="38"/>
      <c r="AG78" s="38"/>
      <c r="AH78" s="38"/>
      <c r="AI78" s="38"/>
      <c r="AJ78" s="38"/>
      <c r="AK78" s="38"/>
      <c r="AL78" s="38"/>
      <c r="AM78" s="38"/>
      <c r="AN78" s="38"/>
      <c r="AO78" s="38"/>
      <c r="AP78" s="38"/>
      <c r="AQ78" s="71"/>
      <c r="AR78" s="71"/>
      <c r="AS78" s="71"/>
      <c r="AT78" s="38"/>
      <c r="AU78" s="38"/>
      <c r="AV78" s="38"/>
      <c r="AW78" s="38"/>
      <c r="AX78" s="38"/>
      <c r="AY78" s="38"/>
      <c r="AZ78" s="38"/>
      <c r="BA78" s="38"/>
      <c r="BB78" s="38"/>
      <c r="BC78" s="39"/>
    </row>
    <row r="79" ht="15.75" customHeight="1">
      <c r="A79" s="55" t="s">
        <v>93</v>
      </c>
      <c r="B79" s="33" t="s">
        <v>29</v>
      </c>
      <c r="C79" s="34">
        <v>1.0</v>
      </c>
      <c r="D79" s="50" t="str">
        <f>IFERROR(__xludf.DUMMYFUNCTION("IFERROR(sparkline(C79,{""charttype"",""bar"";""max"",1;""color1"",""gray""}))"),"")</f>
        <v/>
      </c>
      <c r="E79" s="36">
        <v>45231.0</v>
      </c>
      <c r="F79" s="72">
        <v>1.0</v>
      </c>
      <c r="G79" s="36">
        <v>45231.0</v>
      </c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8"/>
      <c r="AB79" s="38"/>
      <c r="AC79" s="38"/>
      <c r="AD79" s="38"/>
      <c r="AE79" s="38"/>
      <c r="AF79" s="38"/>
      <c r="AG79" s="38"/>
      <c r="AH79" s="38"/>
      <c r="AI79" s="38"/>
      <c r="AJ79" s="38"/>
      <c r="AK79" s="38"/>
      <c r="AL79" s="38"/>
      <c r="AM79" s="38"/>
      <c r="AN79" s="38"/>
      <c r="AO79" s="38"/>
      <c r="AP79" s="38"/>
      <c r="AQ79" s="71"/>
      <c r="AR79" s="71"/>
      <c r="AS79" s="71"/>
      <c r="AT79" s="38"/>
      <c r="AU79" s="38"/>
      <c r="AV79" s="38"/>
      <c r="AW79" s="38"/>
      <c r="AX79" s="38"/>
      <c r="AY79" s="38"/>
      <c r="AZ79" s="38"/>
      <c r="BA79" s="38"/>
      <c r="BB79" s="38"/>
      <c r="BC79" s="39"/>
    </row>
    <row r="80" ht="15.75" customHeight="1">
      <c r="A80" s="55" t="s">
        <v>94</v>
      </c>
      <c r="B80" s="33" t="s">
        <v>29</v>
      </c>
      <c r="C80" s="34">
        <v>1.0</v>
      </c>
      <c r="D80" s="50" t="str">
        <f>IFERROR(__xludf.DUMMYFUNCTION("IFERROR(sparkline(C80,{""charttype"",""bar"";""max"",1;""color1"",""gray""}))"),"")</f>
        <v/>
      </c>
      <c r="E80" s="36">
        <v>45231.0</v>
      </c>
      <c r="F80" s="72">
        <v>1.0</v>
      </c>
      <c r="G80" s="36">
        <v>45231.0</v>
      </c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  <c r="AA80" s="38"/>
      <c r="AB80" s="38"/>
      <c r="AC80" s="38"/>
      <c r="AD80" s="38"/>
      <c r="AE80" s="38"/>
      <c r="AF80" s="38"/>
      <c r="AG80" s="38"/>
      <c r="AH80" s="38"/>
      <c r="AI80" s="38"/>
      <c r="AJ80" s="38"/>
      <c r="AK80" s="38"/>
      <c r="AL80" s="38"/>
      <c r="AM80" s="38"/>
      <c r="AN80" s="38"/>
      <c r="AO80" s="38"/>
      <c r="AP80" s="38"/>
      <c r="AQ80" s="71"/>
      <c r="AR80" s="71"/>
      <c r="AS80" s="71"/>
      <c r="AT80" s="38"/>
      <c r="AU80" s="38"/>
      <c r="AV80" s="38"/>
      <c r="AW80" s="38"/>
      <c r="AX80" s="38"/>
      <c r="AY80" s="38"/>
      <c r="AZ80" s="38"/>
      <c r="BA80" s="38"/>
      <c r="BB80" s="38"/>
      <c r="BC80" s="39"/>
    </row>
    <row r="81" ht="15.75" customHeight="1">
      <c r="A81" s="52" t="s">
        <v>95</v>
      </c>
      <c r="B81" s="33"/>
      <c r="C81" s="34"/>
      <c r="D81" s="35"/>
      <c r="E81" s="36"/>
      <c r="F81" s="72"/>
      <c r="G81" s="51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  <c r="AK81" s="38"/>
      <c r="AL81" s="38"/>
      <c r="AM81" s="38"/>
      <c r="AN81" s="38"/>
      <c r="AO81" s="38"/>
      <c r="AP81" s="38"/>
      <c r="AQ81" s="71"/>
      <c r="AR81" s="71"/>
      <c r="AS81" s="71"/>
      <c r="AT81" s="38"/>
      <c r="AU81" s="38"/>
      <c r="AV81" s="38"/>
      <c r="AW81" s="38"/>
      <c r="AX81" s="38"/>
      <c r="AY81" s="38"/>
      <c r="AZ81" s="38"/>
      <c r="BA81" s="38"/>
      <c r="BB81" s="38"/>
      <c r="BC81" s="39"/>
    </row>
    <row r="82" ht="15.75" customHeight="1">
      <c r="A82" s="55" t="s">
        <v>96</v>
      </c>
      <c r="B82" s="33" t="s">
        <v>97</v>
      </c>
      <c r="C82" s="34">
        <v>1.0</v>
      </c>
      <c r="D82" s="50" t="str">
        <f>IFERROR(__xludf.DUMMYFUNCTION("IFERROR(sparkline(C82,{""charttype"",""bar"";""max"",1;""color1"",""gray""}))"),"")</f>
        <v/>
      </c>
      <c r="E82" s="36">
        <v>45231.0</v>
      </c>
      <c r="F82" s="72">
        <v>1.0</v>
      </c>
      <c r="G82" s="36">
        <v>45231.0</v>
      </c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71"/>
      <c r="AR82" s="71"/>
      <c r="AS82" s="71"/>
      <c r="AT82" s="38"/>
      <c r="AU82" s="38"/>
      <c r="AV82" s="38"/>
      <c r="AW82" s="38"/>
      <c r="AX82" s="38"/>
      <c r="AY82" s="38"/>
      <c r="AZ82" s="38"/>
      <c r="BA82" s="38"/>
      <c r="BB82" s="38"/>
      <c r="BC82" s="39"/>
    </row>
    <row r="83" ht="15.75" customHeight="1">
      <c r="A83" s="55" t="s">
        <v>98</v>
      </c>
      <c r="B83" s="33" t="s">
        <v>35</v>
      </c>
      <c r="C83" s="34">
        <v>1.0</v>
      </c>
      <c r="D83" s="50" t="str">
        <f>IFERROR(__xludf.DUMMYFUNCTION("IFERROR(sparkline(C83,{""charttype"",""bar"";""max"",1;""color1"",""gray""}))"),"")</f>
        <v/>
      </c>
      <c r="E83" s="36">
        <v>45231.0</v>
      </c>
      <c r="F83" s="72">
        <v>1.0</v>
      </c>
      <c r="G83" s="36">
        <v>45231.0</v>
      </c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  <c r="AA83" s="38"/>
      <c r="AB83" s="38"/>
      <c r="AC83" s="38"/>
      <c r="AD83" s="38"/>
      <c r="AE83" s="38"/>
      <c r="AF83" s="38"/>
      <c r="AG83" s="38"/>
      <c r="AH83" s="38"/>
      <c r="AI83" s="38"/>
      <c r="AJ83" s="38"/>
      <c r="AK83" s="38"/>
      <c r="AL83" s="38"/>
      <c r="AM83" s="38"/>
      <c r="AN83" s="38"/>
      <c r="AO83" s="38"/>
      <c r="AP83" s="38"/>
      <c r="AQ83" s="71"/>
      <c r="AR83" s="71"/>
      <c r="AS83" s="71"/>
      <c r="AT83" s="38"/>
      <c r="AU83" s="38"/>
      <c r="AV83" s="38"/>
      <c r="AW83" s="38"/>
      <c r="AX83" s="38"/>
      <c r="AY83" s="38"/>
      <c r="AZ83" s="38"/>
      <c r="BA83" s="38"/>
      <c r="BB83" s="38"/>
      <c r="BC83" s="39"/>
    </row>
    <row r="84" ht="15.75" customHeight="1">
      <c r="A84" s="55" t="s">
        <v>99</v>
      </c>
      <c r="B84" s="33" t="s">
        <v>29</v>
      </c>
      <c r="C84" s="34">
        <v>1.0</v>
      </c>
      <c r="D84" s="50" t="str">
        <f>IFERROR(__xludf.DUMMYFUNCTION("IFERROR(sparkline(C84,{""charttype"",""bar"";""max"",1;""color1"",""gray""}))"),"")</f>
        <v/>
      </c>
      <c r="E84" s="36">
        <v>45232.0</v>
      </c>
      <c r="F84" s="72">
        <v>1.0</v>
      </c>
      <c r="G84" s="36">
        <v>45232.0</v>
      </c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  <c r="AA84" s="38"/>
      <c r="AB84" s="38"/>
      <c r="AC84" s="38"/>
      <c r="AD84" s="38"/>
      <c r="AE84" s="38"/>
      <c r="AF84" s="38"/>
      <c r="AG84" s="38"/>
      <c r="AH84" s="38"/>
      <c r="AI84" s="38"/>
      <c r="AJ84" s="38"/>
      <c r="AK84" s="38"/>
      <c r="AL84" s="38"/>
      <c r="AM84" s="38"/>
      <c r="AN84" s="38"/>
      <c r="AO84" s="38"/>
      <c r="AP84" s="38"/>
      <c r="AQ84" s="71"/>
      <c r="AR84" s="71"/>
      <c r="AS84" s="71"/>
      <c r="AT84" s="38"/>
      <c r="AU84" s="38"/>
      <c r="AV84" s="38"/>
      <c r="AW84" s="38"/>
      <c r="AX84" s="38"/>
      <c r="AY84" s="38"/>
      <c r="AZ84" s="38"/>
      <c r="BA84" s="38"/>
      <c r="BB84" s="38"/>
      <c r="BC84" s="39"/>
    </row>
    <row r="85" ht="15.75" customHeight="1">
      <c r="A85" s="24" t="s">
        <v>100</v>
      </c>
      <c r="B85" s="25"/>
      <c r="C85" s="73">
        <v>1.0</v>
      </c>
      <c r="D85" s="27" t="str">
        <f>IFERROR(__xludf.DUMMYFUNCTION("IFERROR(sparkline(C85,{""charttype"",""bar"";""max"",1;""color1"",""gray""}))"),"")</f>
        <v/>
      </c>
      <c r="E85" s="30">
        <v>45233.0</v>
      </c>
      <c r="F85" s="29">
        <v>5.0</v>
      </c>
      <c r="G85" s="30">
        <f>max(G86:G95)</f>
        <v>45238</v>
      </c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  <c r="AB85" s="25"/>
      <c r="AC85" s="25"/>
      <c r="AD85" s="25"/>
      <c r="AE85" s="25"/>
      <c r="AF85" s="25"/>
      <c r="AG85" s="25"/>
      <c r="AH85" s="25"/>
      <c r="AI85" s="25"/>
      <c r="AJ85" s="25"/>
      <c r="AK85" s="25"/>
      <c r="AL85" s="25"/>
      <c r="AM85" s="25"/>
      <c r="AN85" s="25"/>
      <c r="AO85" s="25"/>
      <c r="AP85" s="25"/>
      <c r="AQ85" s="74"/>
      <c r="AR85" s="74"/>
      <c r="AS85" s="74"/>
      <c r="AT85" s="25"/>
      <c r="AU85" s="25"/>
      <c r="AV85" s="25"/>
      <c r="AW85" s="25"/>
      <c r="AX85" s="25"/>
      <c r="AY85" s="25"/>
      <c r="AZ85" s="25"/>
      <c r="BA85" s="25"/>
      <c r="BB85" s="25"/>
      <c r="BC85" s="31"/>
    </row>
    <row r="86" ht="15.75" customHeight="1">
      <c r="A86" s="75" t="s">
        <v>101</v>
      </c>
      <c r="B86" s="33" t="s">
        <v>14</v>
      </c>
      <c r="C86" s="34">
        <v>1.0</v>
      </c>
      <c r="D86" s="50" t="str">
        <f>IFERROR(__xludf.DUMMYFUNCTION("IFERROR(sparkline(C86,{""charttype"",""bar"";""max"",1;""color1"",""gray""}))"),"")</f>
        <v/>
      </c>
      <c r="E86" s="36">
        <v>45233.0</v>
      </c>
      <c r="F86" s="37">
        <v>1.0</v>
      </c>
      <c r="G86" s="36">
        <v>45233.0</v>
      </c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  <c r="AA86" s="33"/>
      <c r="AB86" s="33"/>
      <c r="AC86" s="33"/>
      <c r="AD86" s="33"/>
      <c r="AE86" s="33"/>
      <c r="AF86" s="33"/>
      <c r="AG86" s="33"/>
      <c r="AH86" s="33"/>
      <c r="AI86" s="33"/>
      <c r="AJ86" s="33"/>
      <c r="AK86" s="33"/>
      <c r="AL86" s="33"/>
      <c r="AM86" s="33"/>
      <c r="AN86" s="33"/>
      <c r="AO86" s="33"/>
      <c r="AP86" s="33"/>
      <c r="AQ86" s="33"/>
      <c r="AR86" s="33"/>
      <c r="AS86" s="33"/>
      <c r="AT86" s="33"/>
      <c r="AU86" s="33"/>
      <c r="AV86" s="33"/>
      <c r="AW86" s="33"/>
      <c r="AX86" s="33"/>
      <c r="AY86" s="33"/>
      <c r="AZ86" s="33"/>
      <c r="BA86" s="33"/>
      <c r="BB86" s="33"/>
      <c r="BC86" s="53"/>
    </row>
    <row r="87" ht="15.75" customHeight="1">
      <c r="A87" s="75" t="s">
        <v>102</v>
      </c>
      <c r="B87" s="61"/>
      <c r="C87" s="34"/>
      <c r="D87" s="54"/>
      <c r="E87" s="36"/>
      <c r="F87" s="37"/>
      <c r="G87" s="36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33"/>
      <c r="AE87" s="33"/>
      <c r="AF87" s="33"/>
      <c r="AG87" s="33"/>
      <c r="AH87" s="33"/>
      <c r="AI87" s="33"/>
      <c r="AJ87" s="33"/>
      <c r="AK87" s="33"/>
      <c r="AL87" s="33"/>
      <c r="AM87" s="33"/>
      <c r="AN87" s="33"/>
      <c r="AO87" s="33"/>
      <c r="AP87" s="33"/>
      <c r="AQ87" s="33"/>
      <c r="AR87" s="33"/>
      <c r="AS87" s="33"/>
      <c r="AT87" s="33"/>
      <c r="AU87" s="33"/>
      <c r="AV87" s="33"/>
      <c r="AW87" s="33"/>
      <c r="AX87" s="33"/>
      <c r="AY87" s="33"/>
      <c r="AZ87" s="33"/>
      <c r="BA87" s="33"/>
      <c r="BB87" s="33"/>
      <c r="BC87" s="53"/>
    </row>
    <row r="88" ht="15.75" customHeight="1">
      <c r="A88" s="32" t="s">
        <v>103</v>
      </c>
      <c r="B88" s="33" t="s">
        <v>104</v>
      </c>
      <c r="C88" s="34">
        <v>1.0</v>
      </c>
      <c r="D88" s="50" t="str">
        <f>IFERROR(__xludf.DUMMYFUNCTION("IFERROR(sparkline(C88,{""charttype"",""bar"";""max"",1;""color1"",""gray""}))"),"")</f>
        <v/>
      </c>
      <c r="E88" s="36">
        <v>45236.0</v>
      </c>
      <c r="F88" s="37">
        <v>1.0</v>
      </c>
      <c r="G88" s="36">
        <v>45236.0</v>
      </c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  <c r="AA88" s="33"/>
      <c r="AB88" s="33"/>
      <c r="AC88" s="33"/>
      <c r="AD88" s="33"/>
      <c r="AE88" s="33"/>
      <c r="AF88" s="33"/>
      <c r="AG88" s="33"/>
      <c r="AH88" s="33"/>
      <c r="AI88" s="33"/>
      <c r="AJ88" s="33"/>
      <c r="AK88" s="33"/>
      <c r="AL88" s="33"/>
      <c r="AM88" s="33"/>
      <c r="AN88" s="33"/>
      <c r="AO88" s="33"/>
      <c r="AP88" s="33"/>
      <c r="AQ88" s="33"/>
      <c r="AR88" s="33"/>
      <c r="AS88" s="33"/>
      <c r="AT88" s="33"/>
      <c r="AU88" s="33"/>
      <c r="AV88" s="33"/>
      <c r="AW88" s="33"/>
      <c r="AX88" s="33"/>
      <c r="AY88" s="33"/>
      <c r="AZ88" s="33"/>
      <c r="BA88" s="33"/>
      <c r="BB88" s="33"/>
      <c r="BC88" s="53"/>
    </row>
    <row r="89" ht="15.75" customHeight="1">
      <c r="A89" s="32" t="s">
        <v>105</v>
      </c>
      <c r="B89" s="33" t="s">
        <v>35</v>
      </c>
      <c r="C89" s="34">
        <v>1.0</v>
      </c>
      <c r="D89" s="50" t="str">
        <f>IFERROR(__xludf.DUMMYFUNCTION("IFERROR(sparkline(C89,{""charttype"",""bar"";""max"",1;""color1"",""gray""}))"),"")</f>
        <v/>
      </c>
      <c r="E89" s="36">
        <v>45236.0</v>
      </c>
      <c r="F89" s="37">
        <v>1.0</v>
      </c>
      <c r="G89" s="36">
        <v>45236.0</v>
      </c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  <c r="AA89" s="33"/>
      <c r="AB89" s="33"/>
      <c r="AC89" s="33"/>
      <c r="AD89" s="33"/>
      <c r="AE89" s="33"/>
      <c r="AF89" s="33"/>
      <c r="AG89" s="33"/>
      <c r="AH89" s="33"/>
      <c r="AI89" s="33"/>
      <c r="AJ89" s="33"/>
      <c r="AK89" s="33"/>
      <c r="AL89" s="33"/>
      <c r="AM89" s="33"/>
      <c r="AN89" s="33"/>
      <c r="AO89" s="33"/>
      <c r="AP89" s="33"/>
      <c r="AQ89" s="33"/>
      <c r="AR89" s="33"/>
      <c r="AS89" s="33"/>
      <c r="AT89" s="33"/>
      <c r="AU89" s="33"/>
      <c r="AV89" s="33"/>
      <c r="AW89" s="33"/>
      <c r="AX89" s="33"/>
      <c r="AY89" s="33"/>
      <c r="AZ89" s="33"/>
      <c r="BA89" s="33"/>
      <c r="BB89" s="33"/>
      <c r="BC89" s="53"/>
    </row>
    <row r="90" ht="15.75" customHeight="1">
      <c r="A90" s="32" t="s">
        <v>106</v>
      </c>
      <c r="B90" s="33" t="s">
        <v>31</v>
      </c>
      <c r="C90" s="34">
        <v>1.0</v>
      </c>
      <c r="D90" s="50" t="str">
        <f>IFERROR(__xludf.DUMMYFUNCTION("IFERROR(sparkline(C90,{""charttype"",""bar"";""max"",1;""color1"",""gray""}))"),"")</f>
        <v/>
      </c>
      <c r="E90" s="36">
        <v>45236.0</v>
      </c>
      <c r="F90" s="37">
        <v>1.0</v>
      </c>
      <c r="G90" s="36">
        <v>45236.0</v>
      </c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  <c r="AA90" s="33"/>
      <c r="AB90" s="33"/>
      <c r="AC90" s="33"/>
      <c r="AD90" s="33"/>
      <c r="AE90" s="33"/>
      <c r="AF90" s="33"/>
      <c r="AG90" s="33"/>
      <c r="AH90" s="33"/>
      <c r="AI90" s="33"/>
      <c r="AJ90" s="33"/>
      <c r="AK90" s="33"/>
      <c r="AL90" s="33"/>
      <c r="AM90" s="33"/>
      <c r="AN90" s="33"/>
      <c r="AO90" s="33"/>
      <c r="AP90" s="33"/>
      <c r="AQ90" s="33"/>
      <c r="AR90" s="33"/>
      <c r="AS90" s="33"/>
      <c r="AT90" s="33"/>
      <c r="AU90" s="33"/>
      <c r="AV90" s="33"/>
      <c r="AW90" s="33"/>
      <c r="AX90" s="33"/>
      <c r="AY90" s="33"/>
      <c r="AZ90" s="33"/>
      <c r="BA90" s="33"/>
      <c r="BB90" s="33"/>
      <c r="BC90" s="53"/>
    </row>
    <row r="91" ht="15.75" customHeight="1">
      <c r="A91" s="75" t="s">
        <v>107</v>
      </c>
      <c r="B91" s="33" t="s">
        <v>14</v>
      </c>
      <c r="C91" s="34">
        <v>1.0</v>
      </c>
      <c r="D91" s="50" t="str">
        <f>IFERROR(__xludf.DUMMYFUNCTION("IFERROR(sparkline(C91,{""charttype"",""bar"";""max"",1;""color1"",""gray""}))"),"")</f>
        <v/>
      </c>
      <c r="E91" s="36">
        <v>45237.0</v>
      </c>
      <c r="F91" s="37">
        <v>1.0</v>
      </c>
      <c r="G91" s="36">
        <v>45237.0</v>
      </c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  <c r="AA91" s="33"/>
      <c r="AB91" s="33"/>
      <c r="AC91" s="33"/>
      <c r="AD91" s="33"/>
      <c r="AE91" s="33"/>
      <c r="AF91" s="33"/>
      <c r="AG91" s="33"/>
      <c r="AH91" s="33"/>
      <c r="AI91" s="33"/>
      <c r="AJ91" s="33"/>
      <c r="AK91" s="33"/>
      <c r="AL91" s="33"/>
      <c r="AM91" s="33"/>
      <c r="AN91" s="33"/>
      <c r="AO91" s="33"/>
      <c r="AP91" s="33"/>
      <c r="AQ91" s="33"/>
      <c r="AR91" s="33"/>
      <c r="AS91" s="33"/>
      <c r="AT91" s="33"/>
      <c r="AU91" s="33"/>
      <c r="AV91" s="33"/>
      <c r="AW91" s="33"/>
      <c r="AX91" s="33"/>
      <c r="AY91" s="33"/>
      <c r="AZ91" s="33"/>
      <c r="BA91" s="33"/>
      <c r="BB91" s="33"/>
      <c r="BC91" s="53"/>
    </row>
    <row r="92" ht="15.75" customHeight="1">
      <c r="A92" s="75" t="s">
        <v>108</v>
      </c>
      <c r="B92" s="33" t="s">
        <v>14</v>
      </c>
      <c r="C92" s="34">
        <v>1.0</v>
      </c>
      <c r="D92" s="50" t="str">
        <f>IFERROR(__xludf.DUMMYFUNCTION("IFERROR(sparkline(C92,{""charttype"",""bar"";""max"",1;""color1"",""gray""}))"),"")</f>
        <v/>
      </c>
      <c r="E92" s="36">
        <v>45237.0</v>
      </c>
      <c r="F92" s="37">
        <v>1.0</v>
      </c>
      <c r="G92" s="36">
        <v>45237.0</v>
      </c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  <c r="AA92" s="33"/>
      <c r="AB92" s="33"/>
      <c r="AC92" s="33"/>
      <c r="AD92" s="33"/>
      <c r="AE92" s="33"/>
      <c r="AF92" s="33"/>
      <c r="AG92" s="33"/>
      <c r="AH92" s="33"/>
      <c r="AI92" s="33"/>
      <c r="AJ92" s="33"/>
      <c r="AK92" s="33"/>
      <c r="AL92" s="33"/>
      <c r="AM92" s="33"/>
      <c r="AN92" s="33"/>
      <c r="AO92" s="33"/>
      <c r="AP92" s="33"/>
      <c r="AQ92" s="33"/>
      <c r="AR92" s="33"/>
      <c r="AS92" s="33"/>
      <c r="AT92" s="33"/>
      <c r="AU92" s="33"/>
      <c r="AV92" s="33"/>
      <c r="AW92" s="33"/>
      <c r="AX92" s="33"/>
      <c r="AY92" s="33"/>
      <c r="AZ92" s="33"/>
      <c r="BA92" s="33"/>
      <c r="BB92" s="33"/>
      <c r="BC92" s="53"/>
    </row>
    <row r="93" ht="15.75" customHeight="1">
      <c r="A93" s="75" t="s">
        <v>109</v>
      </c>
      <c r="B93" s="61"/>
      <c r="C93" s="34"/>
      <c r="D93" s="54"/>
      <c r="E93" s="36"/>
      <c r="F93" s="37"/>
      <c r="G93" s="36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  <c r="AA93" s="33"/>
      <c r="AB93" s="33"/>
      <c r="AC93" s="33"/>
      <c r="AD93" s="33"/>
      <c r="AE93" s="33"/>
      <c r="AF93" s="33"/>
      <c r="AG93" s="33"/>
      <c r="AH93" s="33"/>
      <c r="AI93" s="33"/>
      <c r="AJ93" s="33"/>
      <c r="AK93" s="33"/>
      <c r="AL93" s="33"/>
      <c r="AM93" s="33"/>
      <c r="AN93" s="33"/>
      <c r="AO93" s="33"/>
      <c r="AP93" s="33"/>
      <c r="AQ93" s="33"/>
      <c r="AR93" s="33"/>
      <c r="AS93" s="33"/>
      <c r="AT93" s="33"/>
      <c r="AU93" s="33"/>
      <c r="AV93" s="33"/>
      <c r="AW93" s="33"/>
      <c r="AX93" s="33"/>
      <c r="AY93" s="33"/>
      <c r="AZ93" s="33"/>
      <c r="BA93" s="33"/>
      <c r="BB93" s="33"/>
      <c r="BC93" s="53"/>
    </row>
    <row r="94" ht="15.75" customHeight="1">
      <c r="A94" s="32" t="s">
        <v>110</v>
      </c>
      <c r="B94" s="33" t="s">
        <v>111</v>
      </c>
      <c r="C94" s="34">
        <v>1.0</v>
      </c>
      <c r="D94" s="50" t="str">
        <f>IFERROR(__xludf.DUMMYFUNCTION("IFERROR(sparkline(C94,{""charttype"",""bar"";""max"",1;""color1"",""gray""}))"),"")</f>
        <v/>
      </c>
      <c r="E94" s="36">
        <v>45238.0</v>
      </c>
      <c r="F94" s="37">
        <v>1.0</v>
      </c>
      <c r="G94" s="36">
        <v>45238.0</v>
      </c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  <c r="AA94" s="33"/>
      <c r="AB94" s="33"/>
      <c r="AC94" s="33"/>
      <c r="AD94" s="33"/>
      <c r="AE94" s="33"/>
      <c r="AF94" s="33"/>
      <c r="AG94" s="33"/>
      <c r="AH94" s="33"/>
      <c r="AI94" s="33"/>
      <c r="AJ94" s="33"/>
      <c r="AK94" s="33"/>
      <c r="AL94" s="33"/>
      <c r="AM94" s="33"/>
      <c r="AN94" s="33"/>
      <c r="AO94" s="33"/>
      <c r="AP94" s="33"/>
      <c r="AQ94" s="33"/>
      <c r="AR94" s="33"/>
      <c r="AS94" s="33"/>
      <c r="AT94" s="33"/>
      <c r="AU94" s="33"/>
      <c r="AV94" s="33"/>
      <c r="AW94" s="33"/>
      <c r="AX94" s="33"/>
      <c r="AY94" s="33"/>
      <c r="AZ94" s="33"/>
      <c r="BA94" s="33"/>
      <c r="BB94" s="33"/>
      <c r="BC94" s="53"/>
    </row>
    <row r="95" ht="15.75" customHeight="1">
      <c r="A95" s="75" t="s">
        <v>112</v>
      </c>
      <c r="B95" s="33" t="s">
        <v>14</v>
      </c>
      <c r="C95" s="34">
        <v>1.0</v>
      </c>
      <c r="D95" s="50" t="str">
        <f>IFERROR(__xludf.DUMMYFUNCTION("IFERROR(sparkline(C95,{""charttype"",""bar"";""max"",1;""color1"",""gray""}))"),"")</f>
        <v/>
      </c>
      <c r="E95" s="36">
        <v>45238.0</v>
      </c>
      <c r="F95" s="37">
        <v>1.0</v>
      </c>
      <c r="G95" s="36">
        <v>45238.0</v>
      </c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  <c r="AA95" s="33"/>
      <c r="AB95" s="33"/>
      <c r="AC95" s="33"/>
      <c r="AD95" s="33"/>
      <c r="AE95" s="33"/>
      <c r="AF95" s="33"/>
      <c r="AG95" s="33"/>
      <c r="AH95" s="33"/>
      <c r="AI95" s="33"/>
      <c r="AJ95" s="33"/>
      <c r="AK95" s="33"/>
      <c r="AL95" s="33"/>
      <c r="AM95" s="33"/>
      <c r="AN95" s="33"/>
      <c r="AO95" s="33"/>
      <c r="AP95" s="33"/>
      <c r="AQ95" s="33"/>
      <c r="AR95" s="33"/>
      <c r="AS95" s="33"/>
      <c r="AT95" s="33"/>
      <c r="AU95" s="33"/>
      <c r="AV95" s="33"/>
      <c r="AW95" s="33"/>
      <c r="AX95" s="33"/>
      <c r="AY95" s="33"/>
      <c r="AZ95" s="33"/>
      <c r="BA95" s="33"/>
      <c r="BB95" s="33"/>
      <c r="BC95" s="53"/>
    </row>
    <row r="96" ht="15.75" customHeight="1">
      <c r="A96" s="76"/>
      <c r="B96" s="76"/>
      <c r="C96" s="76"/>
      <c r="D96" s="76"/>
      <c r="E96" s="76"/>
      <c r="F96" s="76"/>
      <c r="G96" s="76"/>
      <c r="H96" s="76"/>
      <c r="I96" s="76"/>
      <c r="J96" s="76"/>
      <c r="K96" s="76"/>
      <c r="L96" s="76"/>
      <c r="M96" s="76"/>
      <c r="N96" s="76"/>
      <c r="O96" s="76"/>
      <c r="P96" s="76"/>
      <c r="Q96" s="76"/>
      <c r="R96" s="76"/>
      <c r="S96" s="76"/>
      <c r="T96" s="76"/>
      <c r="U96" s="76"/>
      <c r="V96" s="76"/>
      <c r="W96" s="76"/>
      <c r="X96" s="76"/>
      <c r="Y96" s="76"/>
      <c r="Z96" s="76"/>
      <c r="AA96" s="76"/>
      <c r="AB96" s="76"/>
      <c r="AC96" s="76"/>
      <c r="AD96" s="76"/>
      <c r="AE96" s="76"/>
      <c r="AF96" s="76"/>
      <c r="AG96" s="76"/>
      <c r="AH96" s="76"/>
      <c r="AI96" s="76"/>
      <c r="AJ96" s="76"/>
      <c r="AK96" s="76"/>
      <c r="AL96" s="76"/>
      <c r="AM96" s="76"/>
      <c r="AN96" s="76"/>
      <c r="AO96" s="76"/>
      <c r="AP96" s="76"/>
      <c r="AQ96" s="76"/>
      <c r="AR96" s="76"/>
      <c r="AS96" s="76"/>
      <c r="AT96" s="76"/>
      <c r="AU96" s="76"/>
      <c r="AV96" s="76"/>
      <c r="AW96" s="76"/>
      <c r="AX96" s="76"/>
      <c r="AY96" s="76"/>
      <c r="AZ96" s="76"/>
      <c r="BA96" s="76"/>
      <c r="BB96" s="76"/>
      <c r="BC96" s="76"/>
    </row>
    <row r="97" ht="15.75" customHeight="1">
      <c r="A97" s="76"/>
      <c r="B97" s="76"/>
      <c r="C97" s="76"/>
      <c r="D97" s="76"/>
      <c r="E97" s="76"/>
      <c r="F97" s="76"/>
      <c r="G97" s="76"/>
      <c r="H97" s="76"/>
      <c r="I97" s="76"/>
      <c r="J97" s="76"/>
      <c r="K97" s="76"/>
      <c r="L97" s="76"/>
      <c r="M97" s="76"/>
      <c r="N97" s="76"/>
      <c r="O97" s="76"/>
      <c r="P97" s="76"/>
      <c r="Q97" s="76"/>
      <c r="R97" s="76"/>
      <c r="S97" s="76"/>
      <c r="T97" s="76"/>
      <c r="U97" s="76"/>
      <c r="V97" s="76"/>
      <c r="W97" s="76"/>
      <c r="X97" s="76"/>
      <c r="Y97" s="76"/>
      <c r="Z97" s="76"/>
      <c r="AA97" s="76"/>
      <c r="AB97" s="76"/>
      <c r="AC97" s="76"/>
      <c r="AD97" s="76"/>
      <c r="AE97" s="76"/>
      <c r="AF97" s="76"/>
      <c r="AG97" s="76"/>
      <c r="AH97" s="76"/>
      <c r="AI97" s="76"/>
      <c r="AJ97" s="76"/>
      <c r="AK97" s="76"/>
      <c r="AL97" s="76"/>
      <c r="AM97" s="76"/>
      <c r="AN97" s="76"/>
      <c r="AO97" s="76"/>
      <c r="AP97" s="76"/>
      <c r="AQ97" s="76"/>
      <c r="AR97" s="76"/>
      <c r="AS97" s="76"/>
      <c r="AT97" s="76"/>
      <c r="AU97" s="76"/>
      <c r="AV97" s="76"/>
      <c r="AW97" s="76"/>
      <c r="AX97" s="76"/>
      <c r="AY97" s="76"/>
      <c r="AZ97" s="76"/>
      <c r="BA97" s="76"/>
      <c r="BB97" s="76"/>
      <c r="BC97" s="76"/>
    </row>
    <row r="98" ht="15.75" customHeight="1">
      <c r="A98" s="76"/>
      <c r="B98" s="76"/>
      <c r="C98" s="76"/>
      <c r="D98" s="76"/>
      <c r="E98" s="77"/>
      <c r="F98" s="76"/>
      <c r="G98" s="76"/>
      <c r="H98" s="76"/>
      <c r="I98" s="76"/>
      <c r="J98" s="76"/>
      <c r="K98" s="76"/>
      <c r="L98" s="76"/>
      <c r="M98" s="76"/>
      <c r="N98" s="76"/>
      <c r="O98" s="76"/>
      <c r="P98" s="76"/>
      <c r="Q98" s="76"/>
      <c r="R98" s="76"/>
      <c r="S98" s="76"/>
      <c r="T98" s="76"/>
      <c r="U98" s="76"/>
      <c r="V98" s="76"/>
      <c r="W98" s="76"/>
      <c r="X98" s="76"/>
      <c r="Y98" s="76"/>
      <c r="Z98" s="76"/>
      <c r="AA98" s="76"/>
      <c r="AB98" s="76"/>
      <c r="AC98" s="76"/>
      <c r="AD98" s="76"/>
      <c r="AE98" s="76"/>
      <c r="AF98" s="76"/>
      <c r="AG98" s="76"/>
      <c r="AH98" s="76"/>
      <c r="AI98" s="76"/>
      <c r="AJ98" s="76"/>
      <c r="AK98" s="76"/>
      <c r="AL98" s="76"/>
      <c r="AM98" s="76"/>
      <c r="AN98" s="76"/>
      <c r="AO98" s="76"/>
      <c r="AP98" s="76"/>
      <c r="AQ98" s="76"/>
      <c r="AR98" s="76"/>
      <c r="AS98" s="76"/>
      <c r="AT98" s="76"/>
      <c r="AU98" s="76"/>
      <c r="AV98" s="76"/>
      <c r="AW98" s="76"/>
      <c r="AX98" s="76"/>
      <c r="AY98" s="76"/>
      <c r="AZ98" s="76"/>
      <c r="BA98" s="76"/>
      <c r="BB98" s="76"/>
      <c r="BC98" s="76"/>
    </row>
    <row r="99" ht="15.75" customHeight="1">
      <c r="A99" s="76"/>
      <c r="B99" s="76"/>
      <c r="C99" s="76"/>
      <c r="D99" s="76"/>
      <c r="E99" s="76"/>
      <c r="F99" s="76"/>
      <c r="G99" s="76"/>
      <c r="H99" s="76"/>
      <c r="I99" s="76"/>
      <c r="J99" s="76"/>
      <c r="K99" s="76"/>
      <c r="L99" s="76"/>
      <c r="M99" s="76"/>
      <c r="N99" s="76"/>
      <c r="O99" s="76"/>
      <c r="P99" s="76"/>
      <c r="Q99" s="76"/>
      <c r="R99" s="76"/>
      <c r="S99" s="76"/>
      <c r="T99" s="76"/>
      <c r="U99" s="76"/>
      <c r="V99" s="76"/>
      <c r="W99" s="76"/>
      <c r="X99" s="76"/>
      <c r="Y99" s="76"/>
      <c r="Z99" s="76"/>
      <c r="AA99" s="76"/>
      <c r="AB99" s="76"/>
      <c r="AC99" s="76"/>
      <c r="AD99" s="76"/>
      <c r="AE99" s="76"/>
      <c r="AF99" s="76"/>
      <c r="AG99" s="76"/>
      <c r="AH99" s="76"/>
      <c r="AI99" s="76"/>
      <c r="AJ99" s="76"/>
      <c r="AK99" s="76"/>
      <c r="AL99" s="76"/>
      <c r="AM99" s="76"/>
      <c r="AN99" s="76"/>
      <c r="AO99" s="76"/>
      <c r="AP99" s="76"/>
      <c r="AQ99" s="76"/>
      <c r="AR99" s="76"/>
      <c r="AS99" s="76"/>
      <c r="AT99" s="76"/>
      <c r="AU99" s="76"/>
      <c r="AV99" s="76"/>
      <c r="AW99" s="76"/>
      <c r="AX99" s="76"/>
      <c r="AY99" s="76"/>
      <c r="AZ99" s="76"/>
      <c r="BA99" s="76"/>
      <c r="BB99" s="76"/>
      <c r="BC99" s="76"/>
    </row>
    <row r="100" ht="15.75" customHeight="1">
      <c r="A100" s="76"/>
      <c r="B100" s="76"/>
      <c r="C100" s="76"/>
      <c r="D100" s="76"/>
      <c r="E100" s="76"/>
      <c r="F100" s="76"/>
      <c r="G100" s="76"/>
      <c r="H100" s="76"/>
      <c r="I100" s="76"/>
      <c r="J100" s="76"/>
      <c r="K100" s="76"/>
      <c r="L100" s="76"/>
      <c r="M100" s="76"/>
      <c r="N100" s="76"/>
      <c r="O100" s="76"/>
      <c r="P100" s="76"/>
      <c r="Q100" s="76"/>
      <c r="R100" s="76"/>
      <c r="S100" s="76"/>
      <c r="T100" s="76"/>
      <c r="U100" s="76"/>
      <c r="V100" s="76"/>
      <c r="W100" s="76"/>
      <c r="X100" s="76"/>
      <c r="Y100" s="76"/>
      <c r="Z100" s="76"/>
      <c r="AA100" s="76"/>
      <c r="AB100" s="76"/>
      <c r="AC100" s="76"/>
      <c r="AD100" s="76"/>
      <c r="AE100" s="76"/>
      <c r="AF100" s="76"/>
      <c r="AG100" s="76"/>
      <c r="AH100" s="76"/>
      <c r="AI100" s="76"/>
      <c r="AJ100" s="76"/>
      <c r="AK100" s="76"/>
      <c r="AL100" s="76"/>
      <c r="AM100" s="76"/>
      <c r="AN100" s="76"/>
      <c r="AO100" s="76"/>
      <c r="AP100" s="76"/>
      <c r="AQ100" s="76"/>
      <c r="AR100" s="76"/>
      <c r="AS100" s="76"/>
      <c r="AT100" s="76"/>
      <c r="AU100" s="76"/>
      <c r="AV100" s="76"/>
      <c r="AW100" s="76"/>
      <c r="AX100" s="76"/>
      <c r="AY100" s="76"/>
      <c r="AZ100" s="76"/>
      <c r="BA100" s="76"/>
      <c r="BB100" s="76"/>
      <c r="BC100" s="76"/>
    </row>
    <row r="101" ht="15.75" customHeight="1">
      <c r="E101" s="78"/>
      <c r="G101" s="78"/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</sheetData>
  <mergeCells count="15">
    <mergeCell ref="AI4:AO4"/>
    <mergeCell ref="AP4:AV4"/>
    <mergeCell ref="AW4:BC4"/>
    <mergeCell ref="C6:D6"/>
    <mergeCell ref="A57:B57"/>
    <mergeCell ref="A69:B69"/>
    <mergeCell ref="A87:B87"/>
    <mergeCell ref="A93:B93"/>
    <mergeCell ref="A1:G1"/>
    <mergeCell ref="C2:D2"/>
    <mergeCell ref="C3:D3"/>
    <mergeCell ref="H4:M4"/>
    <mergeCell ref="N4:T4"/>
    <mergeCell ref="U4:AA4"/>
    <mergeCell ref="AB4:AH4"/>
  </mergeCells>
  <conditionalFormatting sqref="H7:BC95">
    <cfRule type="expression" dxfId="0" priority="1">
      <formula>AND(H$5&gt;=$E7,H$5&lt;=$G7)</formula>
    </cfRule>
  </conditionalFormatting>
  <conditionalFormatting sqref="H5:BC6">
    <cfRule type="expression" dxfId="1" priority="2">
      <formula>H$5=TODAY()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1.0"/>
    <col customWidth="1" min="2" max="2" width="31.25"/>
  </cols>
  <sheetData>
    <row r="1">
      <c r="A1" s="79" t="s">
        <v>113</v>
      </c>
      <c r="B1" s="80" t="s">
        <v>114</v>
      </c>
    </row>
    <row r="2">
      <c r="A2" s="79" t="s">
        <v>115</v>
      </c>
      <c r="B2" s="81" t="s">
        <v>116</v>
      </c>
    </row>
    <row r="3">
      <c r="A3" s="79" t="s">
        <v>117</v>
      </c>
      <c r="B3" s="81" t="s">
        <v>118</v>
      </c>
    </row>
    <row r="4">
      <c r="A4" s="79" t="s">
        <v>119</v>
      </c>
      <c r="B4" s="81" t="s">
        <v>120</v>
      </c>
    </row>
    <row r="5">
      <c r="A5" s="79" t="s">
        <v>121</v>
      </c>
      <c r="B5" s="81"/>
    </row>
    <row r="6">
      <c r="A6" s="79" t="s">
        <v>122</v>
      </c>
      <c r="B6" s="81"/>
    </row>
    <row r="7">
      <c r="A7" s="79" t="s">
        <v>123</v>
      </c>
      <c r="B7" s="82" t="s">
        <v>124</v>
      </c>
    </row>
    <row r="8">
      <c r="A8" s="79" t="s">
        <v>125</v>
      </c>
      <c r="B8" s="81">
        <v>3.42161235E8</v>
      </c>
    </row>
    <row r="9">
      <c r="A9" s="79" t="s">
        <v>126</v>
      </c>
      <c r="B9" s="81" t="s">
        <v>116</v>
      </c>
    </row>
    <row r="10">
      <c r="A10" s="79" t="s">
        <v>127</v>
      </c>
      <c r="B10" s="81" t="s">
        <v>128</v>
      </c>
    </row>
    <row r="11">
      <c r="A11" s="79" t="s">
        <v>129</v>
      </c>
      <c r="B11" s="81" t="s">
        <v>130</v>
      </c>
    </row>
    <row r="12">
      <c r="A12" s="79" t="s">
        <v>131</v>
      </c>
      <c r="B12" s="81" t="s">
        <v>132</v>
      </c>
    </row>
    <row r="13">
      <c r="A13" s="79" t="s">
        <v>133</v>
      </c>
      <c r="B13" s="79" t="s">
        <v>134</v>
      </c>
    </row>
  </sheetData>
  <drawing r:id="rId1"/>
</worksheet>
</file>