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raves\Dropbox (MIT)\MIT x\Week 3 Aggregate Planning 763\"/>
    </mc:Choice>
  </mc:AlternateContent>
  <bookViews>
    <workbookView xWindow="0" yWindow="0" windowWidth="19176" windowHeight="6936" activeTab="1"/>
  </bookViews>
  <sheets>
    <sheet name="model2" sheetId="4" r:id="rId1"/>
    <sheet name="model" sheetId="3" r:id="rId2"/>
    <sheet name="Sheet2" sheetId="2" r:id="rId3"/>
  </sheets>
  <definedNames>
    <definedName name="OpenSolver_ChosenSolver" localSheetId="1" hidden="1">CBC</definedName>
    <definedName name="OpenSolver_ChosenSolver" localSheetId="0" hidden="1">CBC</definedName>
    <definedName name="OpenSolver_DualsNewSheet" localSheetId="1" hidden="1">0</definedName>
    <definedName name="OpenSolver_DualsNewSheet" localSheetId="0" hidden="1">0</definedName>
    <definedName name="OpenSolver_LinearityCheck" localSheetId="1" hidden="1">1</definedName>
    <definedName name="OpenSolver_LinearityCheck" localSheetId="0" hidden="1">1</definedName>
    <definedName name="OpenSolver_UpdateSensitivity" localSheetId="1" hidden="1">1</definedName>
    <definedName name="OpenSolver_UpdateSensitivity" localSheetId="0" hidden="1">1</definedName>
    <definedName name="solver_adj" localSheetId="1" hidden="1">model!$D$20:$E$25,model!$H$20:$H$25</definedName>
    <definedName name="solver_adj" localSheetId="0" hidden="1">model2!$D$20:$I$25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0" localSheetId="0" hidden="1">model2!$J$25</definedName>
    <definedName name="solver_lhs1" localSheetId="1" hidden="1">model!$D$20:$E$25</definedName>
    <definedName name="solver_lhs1" localSheetId="0" hidden="1">model2!$D$20:$E$25</definedName>
    <definedName name="solver_lhs2" localSheetId="1" hidden="1">model!$F$25</definedName>
    <definedName name="solver_lhs2" localSheetId="0" hidden="1">model2!$D$20:$I$25</definedName>
    <definedName name="solver_lhs3" localSheetId="1" hidden="1">model!$H$20:$H$25</definedName>
    <definedName name="solver_lhs3" localSheetId="0" hidden="1">model2!$F$20:$F$25</definedName>
    <definedName name="solver_lhs4" localSheetId="1" hidden="1">model!$J$20:$J$25</definedName>
    <definedName name="solver_lhs4" localSheetId="0" hidden="1">model2!$F$25</definedName>
    <definedName name="solver_lhs5" localSheetId="0" hidden="1">model2!$G$20:$G$25</definedName>
    <definedName name="solver_lhs6" localSheetId="0" hidden="1">model2!$H$20:$H$25</definedName>
    <definedName name="solver_lhs7" localSheetId="0" hidden="1">model2!$I$20:$I$25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7</definedName>
    <definedName name="solver_nwt" localSheetId="1" hidden="1">1</definedName>
    <definedName name="solver_nwt" localSheetId="0" hidden="1">1</definedName>
    <definedName name="solver_opt" localSheetId="1" hidden="1">model!$D$29</definedName>
    <definedName name="solver_opt" localSheetId="0" hidden="1">model2!$D$30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0" localSheetId="0" hidden="1">3</definedName>
    <definedName name="solver_rel1" localSheetId="1" hidden="1">4</definedName>
    <definedName name="solver_rel1" localSheetId="0" hidden="1">4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2</definedName>
    <definedName name="solver_rel4" localSheetId="1" hidden="1">3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el7" localSheetId="0" hidden="1">2</definedName>
    <definedName name="solver_rhs0" localSheetId="0" hidden="1">model2!$J$19</definedName>
    <definedName name="solver_rhs1" localSheetId="1" hidden="1">integer</definedName>
    <definedName name="solver_rhs1" localSheetId="0" hidden="1">integer</definedName>
    <definedName name="solver_rhs2" localSheetId="1" hidden="1">model!$F$19</definedName>
    <definedName name="solver_rhs2" localSheetId="0" hidden="1">0</definedName>
    <definedName name="solver_rhs3" localSheetId="1" hidden="1">model!$I$20:$I$25</definedName>
    <definedName name="solver_rhs3" localSheetId="0" hidden="1">model2!$J$20:$J$25</definedName>
    <definedName name="solver_rhs4" localSheetId="1" hidden="1">0</definedName>
    <definedName name="solver_rhs4" localSheetId="0" hidden="1">model2!$J$19</definedName>
    <definedName name="solver_rhs5" localSheetId="0" hidden="1">model2!$K$20:$K$25</definedName>
    <definedName name="solver_rhs6" localSheetId="0" hidden="1">model2!$L$20:$L$25</definedName>
    <definedName name="solver_rhs7" localSheetId="0" hidden="1">model2!$M$20:$M$25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0.001</definedName>
    <definedName name="solver_tol" localSheetId="0" hidden="1">0.001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4" l="1"/>
  <c r="M21" i="4" s="1"/>
  <c r="M22" i="4" s="1"/>
  <c r="M23" i="4" s="1"/>
  <c r="M24" i="4" s="1"/>
  <c r="M25" i="4" s="1"/>
  <c r="E28" i="4"/>
  <c r="F28" i="4"/>
  <c r="G28" i="4"/>
  <c r="H28" i="4"/>
  <c r="I28" i="4"/>
  <c r="D28" i="4"/>
  <c r="I27" i="4"/>
  <c r="H27" i="4"/>
  <c r="G27" i="4"/>
  <c r="E27" i="4"/>
  <c r="D27" i="4"/>
  <c r="J20" i="4"/>
  <c r="L20" i="4" s="1"/>
  <c r="M19" i="4"/>
  <c r="J19" i="4"/>
  <c r="D30" i="4" l="1"/>
  <c r="J21" i="4"/>
  <c r="K20" i="4"/>
  <c r="J19" i="3"/>
  <c r="F19" i="3"/>
  <c r="F20" i="3" s="1"/>
  <c r="G20" i="3" s="1"/>
  <c r="J20" i="3" s="1"/>
  <c r="H27" i="3"/>
  <c r="E27" i="3"/>
  <c r="D27" i="3"/>
  <c r="L21" i="4" l="1"/>
  <c r="K21" i="4"/>
  <c r="J22" i="4"/>
  <c r="I20" i="3"/>
  <c r="F21" i="3"/>
  <c r="L22" i="4" l="1"/>
  <c r="K22" i="4"/>
  <c r="J23" i="4"/>
  <c r="G21" i="3"/>
  <c r="J21" i="3" s="1"/>
  <c r="F22" i="3"/>
  <c r="I21" i="3"/>
  <c r="L23" i="4" l="1"/>
  <c r="K23" i="4"/>
  <c r="J24" i="4"/>
  <c r="G22" i="3"/>
  <c r="J22" i="3" s="1"/>
  <c r="F23" i="3"/>
  <c r="I22" i="3"/>
  <c r="L24" i="4" l="1"/>
  <c r="K24" i="4"/>
  <c r="J25" i="4"/>
  <c r="G23" i="3"/>
  <c r="F24" i="3"/>
  <c r="I23" i="3"/>
  <c r="M28" i="4" l="1"/>
  <c r="L25" i="4"/>
  <c r="K25" i="4"/>
  <c r="K28" i="4" s="1"/>
  <c r="G24" i="3"/>
  <c r="F25" i="3"/>
  <c r="I24" i="3"/>
  <c r="J23" i="3"/>
  <c r="G25" i="3" l="1"/>
  <c r="G27" i="3" s="1"/>
  <c r="I25" i="3"/>
  <c r="J24" i="3"/>
  <c r="J25" i="3" l="1"/>
  <c r="J27" i="3" s="1"/>
  <c r="D29" i="3" s="1"/>
</calcChain>
</file>

<file path=xl/sharedStrings.xml><?xml version="1.0" encoding="utf-8"?>
<sst xmlns="http://schemas.openxmlformats.org/spreadsheetml/2006/main" count="57" uniqueCount="26">
  <si>
    <t>Month</t>
  </si>
  <si>
    <t>Forecast</t>
  </si>
  <si>
    <t>Starting work force</t>
  </si>
  <si>
    <t>Production rate</t>
  </si>
  <si>
    <t xml:space="preserve">(shirts per month per associate) </t>
  </si>
  <si>
    <t>(number of associates)</t>
  </si>
  <si>
    <t>Overtime cap</t>
  </si>
  <si>
    <t>Cost per shirt (regular time)</t>
  </si>
  <si>
    <t>Cost per shirt (overtime production)</t>
  </si>
  <si>
    <t>Cost to Hire</t>
  </si>
  <si>
    <t>Cost to Fire</t>
  </si>
  <si>
    <t>Initial Inventory</t>
  </si>
  <si>
    <t>Inventory holding cost</t>
  </si>
  <si>
    <t>(cost per month per shirt)</t>
  </si>
  <si>
    <t>Hire</t>
  </si>
  <si>
    <t>Fire</t>
  </si>
  <si>
    <t>Workforce</t>
  </si>
  <si>
    <t>regular production</t>
  </si>
  <si>
    <t>overtime production</t>
  </si>
  <si>
    <t>Inventory</t>
  </si>
  <si>
    <t>Overtime capacity</t>
  </si>
  <si>
    <t>Costs</t>
  </si>
  <si>
    <t>Total Cost</t>
  </si>
  <si>
    <t>Inputs in blue</t>
  </si>
  <si>
    <t>decision variables in gold</t>
  </si>
  <si>
    <t>objective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</si>
</sst>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6" fontId="1" fillId="5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8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6" fontId="1" fillId="4" borderId="11" xfId="0" applyNumberFormat="1" applyFont="1" applyFill="1" applyBorder="1" applyAlignment="1">
      <alignment horizontal="center"/>
    </xf>
    <xf numFmtId="6" fontId="1" fillId="4" borderId="12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6" fontId="1" fillId="3" borderId="1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6" fontId="1" fillId="0" borderId="0" xfId="0" applyNumberFormat="1" applyFont="1" applyFill="1" applyAlignment="1">
      <alignment horizontal="center"/>
    </xf>
    <xf numFmtId="38" fontId="1" fillId="0" borderId="0" xfId="0" applyNumberFormat="1" applyFont="1" applyFill="1" applyAlignment="1">
      <alignment horizontal="center"/>
    </xf>
    <xf numFmtId="8" fontId="1" fillId="0" borderId="0" xfId="0" applyNumberFormat="1" applyFont="1" applyFill="1" applyAlignment="1">
      <alignment horizontal="center"/>
    </xf>
    <xf numFmtId="8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7" workbookViewId="0">
      <selection activeCell="O21" sqref="O21"/>
    </sheetView>
  </sheetViews>
  <sheetFormatPr defaultRowHeight="14.4" x14ac:dyDescent="0.3"/>
  <cols>
    <col min="1" max="1" width="27.44140625" customWidth="1"/>
    <col min="4" max="4" width="9.6640625" customWidth="1"/>
    <col min="6" max="6" width="10.77734375" customWidth="1"/>
    <col min="7" max="7" width="11" customWidth="1"/>
    <col min="8" max="8" width="10.21875" customWidth="1"/>
    <col min="10" max="11" width="10.33203125" customWidth="1"/>
    <col min="13" max="13" width="11.88671875" customWidth="1"/>
  </cols>
  <sheetData>
    <row r="1" spans="1:9" x14ac:dyDescent="0.3">
      <c r="A1" s="5" t="s">
        <v>23</v>
      </c>
      <c r="B1" s="4"/>
    </row>
    <row r="2" spans="1:9" x14ac:dyDescent="0.3">
      <c r="A2" s="12" t="s">
        <v>24</v>
      </c>
    </row>
    <row r="3" spans="1:9" x14ac:dyDescent="0.3">
      <c r="A3" s="13" t="s">
        <v>25</v>
      </c>
    </row>
    <row r="4" spans="1:9" x14ac:dyDescent="0.3">
      <c r="B4" s="6" t="s">
        <v>2</v>
      </c>
      <c r="C4" s="6"/>
      <c r="D4" s="6"/>
      <c r="E4" s="7">
        <v>10</v>
      </c>
      <c r="F4" s="4" t="s">
        <v>5</v>
      </c>
      <c r="G4" s="39"/>
      <c r="H4" s="39"/>
      <c r="I4" s="39"/>
    </row>
    <row r="5" spans="1:9" x14ac:dyDescent="0.3">
      <c r="B5" s="6" t="s">
        <v>3</v>
      </c>
      <c r="C5" s="6"/>
      <c r="D5" s="6"/>
      <c r="E5" s="7">
        <v>500</v>
      </c>
      <c r="F5" s="4" t="s">
        <v>4</v>
      </c>
      <c r="G5" s="39"/>
      <c r="H5" s="39"/>
      <c r="I5" s="39"/>
    </row>
    <row r="6" spans="1:9" x14ac:dyDescent="0.3">
      <c r="B6" s="6" t="s">
        <v>6</v>
      </c>
      <c r="C6" s="6"/>
      <c r="D6" s="6"/>
      <c r="E6" s="7">
        <v>100</v>
      </c>
      <c r="F6" s="4" t="s">
        <v>4</v>
      </c>
      <c r="G6" s="39"/>
      <c r="H6" s="39"/>
      <c r="I6" s="39"/>
    </row>
    <row r="7" spans="1:9" x14ac:dyDescent="0.3">
      <c r="B7" s="6"/>
      <c r="C7" s="6"/>
      <c r="D7" s="6"/>
      <c r="E7" s="7"/>
      <c r="F7" s="4"/>
      <c r="G7" s="39"/>
      <c r="H7" s="39"/>
      <c r="I7" s="39"/>
    </row>
    <row r="8" spans="1:9" x14ac:dyDescent="0.3">
      <c r="B8" s="6" t="s">
        <v>7</v>
      </c>
      <c r="C8" s="6"/>
      <c r="D8" s="6"/>
      <c r="E8" s="8">
        <v>14</v>
      </c>
      <c r="F8" s="4"/>
      <c r="G8" s="40"/>
      <c r="H8" s="40"/>
      <c r="I8" s="40"/>
    </row>
    <row r="9" spans="1:9" x14ac:dyDescent="0.3">
      <c r="B9" s="6" t="s">
        <v>8</v>
      </c>
      <c r="C9" s="6"/>
      <c r="D9" s="6"/>
      <c r="E9" s="8">
        <v>18</v>
      </c>
      <c r="F9" s="4"/>
      <c r="G9" s="40"/>
      <c r="H9" s="40"/>
      <c r="I9" s="40"/>
    </row>
    <row r="10" spans="1:9" x14ac:dyDescent="0.3">
      <c r="B10" s="6" t="s">
        <v>9</v>
      </c>
      <c r="C10" s="6"/>
      <c r="D10" s="6"/>
      <c r="E10" s="8">
        <v>1200</v>
      </c>
      <c r="F10" s="4"/>
      <c r="G10" s="40"/>
      <c r="H10" s="40"/>
      <c r="I10" s="40"/>
    </row>
    <row r="11" spans="1:9" x14ac:dyDescent="0.3">
      <c r="B11" s="6" t="s">
        <v>10</v>
      </c>
      <c r="C11" s="6"/>
      <c r="D11" s="6"/>
      <c r="E11" s="8">
        <v>1200</v>
      </c>
      <c r="F11" s="4"/>
      <c r="G11" s="40"/>
      <c r="H11" s="40"/>
      <c r="I11" s="40"/>
    </row>
    <row r="12" spans="1:9" x14ac:dyDescent="0.3">
      <c r="B12" s="6"/>
      <c r="C12" s="6"/>
      <c r="D12" s="6"/>
      <c r="E12" s="7"/>
      <c r="F12" s="4"/>
      <c r="G12" s="39"/>
      <c r="H12" s="39"/>
      <c r="I12" s="39"/>
    </row>
    <row r="13" spans="1:9" x14ac:dyDescent="0.3">
      <c r="B13" s="6" t="s">
        <v>11</v>
      </c>
      <c r="C13" s="6"/>
      <c r="D13" s="6"/>
      <c r="E13" s="9">
        <v>0</v>
      </c>
      <c r="F13" s="4"/>
      <c r="G13" s="41"/>
      <c r="H13" s="41"/>
      <c r="I13" s="41"/>
    </row>
    <row r="14" spans="1:9" x14ac:dyDescent="0.3">
      <c r="B14" s="6" t="s">
        <v>12</v>
      </c>
      <c r="C14" s="6"/>
      <c r="D14" s="6"/>
      <c r="E14" s="10">
        <v>0.28000000000000003</v>
      </c>
      <c r="F14" s="4" t="s">
        <v>13</v>
      </c>
      <c r="G14" s="42"/>
      <c r="H14" s="42"/>
      <c r="I14" s="42"/>
    </row>
    <row r="18" spans="2:16" ht="28.8" x14ac:dyDescent="0.3">
      <c r="B18" s="3" t="s">
        <v>0</v>
      </c>
      <c r="C18" s="11" t="s">
        <v>1</v>
      </c>
      <c r="D18" s="3" t="s">
        <v>14</v>
      </c>
      <c r="E18" s="3" t="s">
        <v>15</v>
      </c>
      <c r="F18" s="3" t="s">
        <v>16</v>
      </c>
      <c r="G18" s="3" t="s">
        <v>17</v>
      </c>
      <c r="H18" s="3" t="s">
        <v>18</v>
      </c>
      <c r="I18" s="3" t="s">
        <v>19</v>
      </c>
      <c r="J18" s="3" t="s">
        <v>16</v>
      </c>
      <c r="K18" s="3" t="s">
        <v>17</v>
      </c>
      <c r="L18" s="3" t="s">
        <v>20</v>
      </c>
      <c r="M18" s="3" t="s">
        <v>19</v>
      </c>
      <c r="N18" s="1"/>
      <c r="O18" s="1"/>
      <c r="P18" s="1"/>
    </row>
    <row r="19" spans="2:16" ht="15" thickBot="1" x14ac:dyDescent="0.35">
      <c r="B19" s="3">
        <v>0</v>
      </c>
      <c r="C19" s="11"/>
      <c r="D19" s="3"/>
      <c r="E19" s="3"/>
      <c r="F19" s="3"/>
      <c r="G19" s="3"/>
      <c r="H19" s="3"/>
      <c r="I19" s="43"/>
      <c r="J19" s="25">
        <f>E4</f>
        <v>10</v>
      </c>
      <c r="K19" s="3"/>
      <c r="L19" s="3"/>
      <c r="M19" s="26">
        <f>E13</f>
        <v>0</v>
      </c>
      <c r="N19" s="1"/>
      <c r="O19" s="1"/>
      <c r="P19" s="1"/>
    </row>
    <row r="20" spans="2:16" x14ac:dyDescent="0.3">
      <c r="B20" s="2">
        <v>1</v>
      </c>
      <c r="C20" s="7">
        <v>4000</v>
      </c>
      <c r="D20" s="14">
        <v>0</v>
      </c>
      <c r="E20" s="35">
        <v>0</v>
      </c>
      <c r="F20" s="35">
        <v>10</v>
      </c>
      <c r="G20" s="35">
        <v>5000</v>
      </c>
      <c r="H20" s="35">
        <v>0</v>
      </c>
      <c r="I20" s="15">
        <v>1000.0000000000001</v>
      </c>
      <c r="J20" s="16">
        <f t="shared" ref="J20:J25" si="0">J19+D20-E20</f>
        <v>10</v>
      </c>
      <c r="K20" s="16">
        <f t="shared" ref="K20:K25" si="1">J20*$E$5</f>
        <v>5000</v>
      </c>
      <c r="L20" s="16">
        <f>J20*$E$6</f>
        <v>1000</v>
      </c>
      <c r="M20" s="18">
        <f>M19+G20+H20-C20</f>
        <v>1000</v>
      </c>
    </row>
    <row r="21" spans="2:16" x14ac:dyDescent="0.3">
      <c r="B21" s="2">
        <v>2</v>
      </c>
      <c r="C21" s="7">
        <v>5000</v>
      </c>
      <c r="D21" s="19">
        <v>2</v>
      </c>
      <c r="E21" s="34">
        <v>0</v>
      </c>
      <c r="F21" s="34">
        <v>12</v>
      </c>
      <c r="G21" s="34">
        <v>6000</v>
      </c>
      <c r="H21" s="34">
        <v>0</v>
      </c>
      <c r="I21" s="20">
        <v>2000.0000000000002</v>
      </c>
      <c r="J21" s="16">
        <f t="shared" si="0"/>
        <v>12</v>
      </c>
      <c r="K21" s="16">
        <f t="shared" si="1"/>
        <v>6000</v>
      </c>
      <c r="L21" s="16">
        <f>J21*$E$6</f>
        <v>1200</v>
      </c>
      <c r="M21" s="18">
        <f t="shared" ref="M21:M25" si="2">M20+G21+H21-C21</f>
        <v>2000</v>
      </c>
    </row>
    <row r="22" spans="2:16" x14ac:dyDescent="0.3">
      <c r="B22" s="2">
        <v>3</v>
      </c>
      <c r="C22" s="7">
        <v>4000</v>
      </c>
      <c r="D22" s="19">
        <v>0</v>
      </c>
      <c r="E22" s="34">
        <v>0</v>
      </c>
      <c r="F22" s="34">
        <v>12</v>
      </c>
      <c r="G22" s="34">
        <v>6000</v>
      </c>
      <c r="H22" s="34">
        <v>0</v>
      </c>
      <c r="I22" s="20">
        <v>4000</v>
      </c>
      <c r="J22" s="16">
        <f t="shared" si="0"/>
        <v>12</v>
      </c>
      <c r="K22" s="16">
        <f t="shared" si="1"/>
        <v>6000</v>
      </c>
      <c r="L22" s="16">
        <f>J22*$E$6</f>
        <v>1200</v>
      </c>
      <c r="M22" s="18">
        <f t="shared" si="2"/>
        <v>4000</v>
      </c>
    </row>
    <row r="23" spans="2:16" x14ac:dyDescent="0.3">
      <c r="B23" s="2">
        <v>4</v>
      </c>
      <c r="C23" s="7">
        <v>10000</v>
      </c>
      <c r="D23" s="19">
        <v>0</v>
      </c>
      <c r="E23" s="34">
        <v>0</v>
      </c>
      <c r="F23" s="34">
        <v>12</v>
      </c>
      <c r="G23" s="34">
        <v>6000</v>
      </c>
      <c r="H23" s="34">
        <v>0</v>
      </c>
      <c r="I23" s="20">
        <v>0</v>
      </c>
      <c r="J23" s="16">
        <f t="shared" si="0"/>
        <v>12</v>
      </c>
      <c r="K23" s="16">
        <f t="shared" si="1"/>
        <v>6000</v>
      </c>
      <c r="L23" s="16">
        <f>J23*$E$6</f>
        <v>1200</v>
      </c>
      <c r="M23" s="18">
        <f t="shared" si="2"/>
        <v>0</v>
      </c>
    </row>
    <row r="24" spans="2:16" x14ac:dyDescent="0.3">
      <c r="B24" s="2">
        <v>5</v>
      </c>
      <c r="C24" s="7">
        <v>5000</v>
      </c>
      <c r="D24" s="19">
        <v>0</v>
      </c>
      <c r="E24" s="34">
        <v>2</v>
      </c>
      <c r="F24" s="34">
        <v>10</v>
      </c>
      <c r="G24" s="34">
        <v>5000.0000000000009</v>
      </c>
      <c r="H24" s="34">
        <v>0</v>
      </c>
      <c r="I24" s="20">
        <v>0</v>
      </c>
      <c r="J24" s="16">
        <f t="shared" si="0"/>
        <v>10</v>
      </c>
      <c r="K24" s="16">
        <f t="shared" si="1"/>
        <v>5000</v>
      </c>
      <c r="L24" s="16">
        <f>J24*$E$6</f>
        <v>1000</v>
      </c>
      <c r="M24" s="18">
        <f t="shared" si="2"/>
        <v>0</v>
      </c>
    </row>
    <row r="25" spans="2:16" ht="15" thickBot="1" x14ac:dyDescent="0.35">
      <c r="B25" s="2">
        <v>6</v>
      </c>
      <c r="C25" s="7">
        <v>4000</v>
      </c>
      <c r="D25" s="22">
        <v>0</v>
      </c>
      <c r="E25" s="36">
        <v>0</v>
      </c>
      <c r="F25" s="36">
        <v>10</v>
      </c>
      <c r="G25" s="36">
        <v>5000</v>
      </c>
      <c r="H25" s="36">
        <v>0</v>
      </c>
      <c r="I25" s="23">
        <v>999.99999999999818</v>
      </c>
      <c r="J25" s="16">
        <f t="shared" si="0"/>
        <v>10</v>
      </c>
      <c r="K25" s="16">
        <f t="shared" si="1"/>
        <v>5000</v>
      </c>
      <c r="L25" s="16">
        <f>J25*$E$6</f>
        <v>1000</v>
      </c>
      <c r="M25" s="18">
        <f t="shared" si="2"/>
        <v>1000</v>
      </c>
    </row>
    <row r="26" spans="2:16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6" ht="15" thickBot="1" x14ac:dyDescent="0.35">
      <c r="B27" s="2"/>
      <c r="C27" s="2"/>
      <c r="D27" s="37">
        <f>E10</f>
        <v>1200</v>
      </c>
      <c r="E27" s="37">
        <f>E11</f>
        <v>1200</v>
      </c>
      <c r="F27" s="2"/>
      <c r="G27" s="37">
        <f>E8</f>
        <v>14</v>
      </c>
      <c r="H27" s="37">
        <f>E9</f>
        <v>18</v>
      </c>
      <c r="I27" s="38">
        <f>E14</f>
        <v>0.28000000000000003</v>
      </c>
      <c r="J27" s="2"/>
      <c r="K27" s="2"/>
      <c r="L27" s="2"/>
      <c r="M27" s="2"/>
    </row>
    <row r="28" spans="2:16" ht="15" thickBot="1" x14ac:dyDescent="0.35">
      <c r="B28" s="27" t="s">
        <v>21</v>
      </c>
      <c r="C28" s="28"/>
      <c r="D28" s="29">
        <f>SUM(D20:D25)*D27</f>
        <v>2400</v>
      </c>
      <c r="E28" s="29">
        <f t="shared" ref="E28:I28" si="3">SUM(E20:E25)*E27</f>
        <v>2400</v>
      </c>
      <c r="F28" s="29">
        <f t="shared" si="3"/>
        <v>0</v>
      </c>
      <c r="G28" s="29">
        <f t="shared" si="3"/>
        <v>462000</v>
      </c>
      <c r="H28" s="29">
        <f t="shared" si="3"/>
        <v>0</v>
      </c>
      <c r="I28" s="29">
        <f t="shared" si="3"/>
        <v>2239.9999999999995</v>
      </c>
      <c r="J28" s="28"/>
      <c r="K28" s="29">
        <f>SUM(K20:K25)*E8</f>
        <v>462000</v>
      </c>
      <c r="L28" s="28"/>
      <c r="M28" s="30">
        <f>SUM(M20:M25)*E14</f>
        <v>2240</v>
      </c>
    </row>
    <row r="29" spans="2:16" ht="15" thickBot="1" x14ac:dyDescent="0.3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2:16" ht="15" thickBot="1" x14ac:dyDescent="0.35">
      <c r="B30" s="31" t="s">
        <v>22</v>
      </c>
      <c r="C30" s="32"/>
      <c r="D30" s="33">
        <f>SUM(D28:I28)</f>
        <v>469040</v>
      </c>
      <c r="E30" s="16"/>
      <c r="F30" s="16"/>
      <c r="G30" s="16"/>
      <c r="H30" s="16"/>
      <c r="I30" s="16"/>
      <c r="J30" s="16"/>
      <c r="K30" s="16"/>
      <c r="L30" s="16"/>
      <c r="M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workbookViewId="0">
      <selection activeCell="B18" sqref="B18:C25"/>
    </sheetView>
  </sheetViews>
  <sheetFormatPr defaultRowHeight="14.4" x14ac:dyDescent="0.3"/>
  <cols>
    <col min="1" max="1" width="27.44140625" customWidth="1"/>
    <col min="4" max="4" width="9.6640625" customWidth="1"/>
    <col min="6" max="7" width="10.33203125" customWidth="1"/>
    <col min="8" max="8" width="10.21875" customWidth="1"/>
    <col min="10" max="10" width="11.88671875" customWidth="1"/>
  </cols>
  <sheetData>
    <row r="1" spans="1:6" x14ac:dyDescent="0.3">
      <c r="A1" s="5" t="s">
        <v>23</v>
      </c>
      <c r="B1" s="4"/>
    </row>
    <row r="2" spans="1:6" x14ac:dyDescent="0.3">
      <c r="A2" s="12" t="s">
        <v>24</v>
      </c>
    </row>
    <row r="3" spans="1:6" x14ac:dyDescent="0.3">
      <c r="A3" s="13" t="s">
        <v>25</v>
      </c>
    </row>
    <row r="4" spans="1:6" x14ac:dyDescent="0.3">
      <c r="B4" s="6" t="s">
        <v>2</v>
      </c>
      <c r="C4" s="6"/>
      <c r="D4" s="6"/>
      <c r="E4" s="7">
        <v>10</v>
      </c>
      <c r="F4" t="s">
        <v>5</v>
      </c>
    </row>
    <row r="5" spans="1:6" x14ac:dyDescent="0.3">
      <c r="B5" s="6" t="s">
        <v>3</v>
      </c>
      <c r="C5" s="6"/>
      <c r="D5" s="6"/>
      <c r="E5" s="7">
        <v>500</v>
      </c>
      <c r="F5" t="s">
        <v>4</v>
      </c>
    </row>
    <row r="6" spans="1:6" x14ac:dyDescent="0.3">
      <c r="B6" s="6" t="s">
        <v>6</v>
      </c>
      <c r="C6" s="6"/>
      <c r="D6" s="6"/>
      <c r="E6" s="7">
        <v>100</v>
      </c>
      <c r="F6" t="s">
        <v>4</v>
      </c>
    </row>
    <row r="7" spans="1:6" x14ac:dyDescent="0.3">
      <c r="B7" s="6"/>
      <c r="C7" s="6"/>
      <c r="D7" s="6"/>
      <c r="E7" s="7"/>
    </row>
    <row r="8" spans="1:6" x14ac:dyDescent="0.3">
      <c r="B8" s="6" t="s">
        <v>7</v>
      </c>
      <c r="C8" s="6"/>
      <c r="D8" s="6"/>
      <c r="E8" s="8">
        <v>14</v>
      </c>
    </row>
    <row r="9" spans="1:6" x14ac:dyDescent="0.3">
      <c r="B9" s="6" t="s">
        <v>8</v>
      </c>
      <c r="C9" s="6"/>
      <c r="D9" s="6"/>
      <c r="E9" s="8">
        <v>18</v>
      </c>
    </row>
    <row r="10" spans="1:6" x14ac:dyDescent="0.3">
      <c r="B10" s="6" t="s">
        <v>9</v>
      </c>
      <c r="C10" s="6"/>
      <c r="D10" s="6"/>
      <c r="E10" s="8">
        <v>1200</v>
      </c>
    </row>
    <row r="11" spans="1:6" x14ac:dyDescent="0.3">
      <c r="B11" s="6" t="s">
        <v>10</v>
      </c>
      <c r="C11" s="6"/>
      <c r="D11" s="6"/>
      <c r="E11" s="8">
        <v>1200</v>
      </c>
    </row>
    <row r="12" spans="1:6" x14ac:dyDescent="0.3">
      <c r="B12" s="6"/>
      <c r="C12" s="6"/>
      <c r="D12" s="6"/>
      <c r="E12" s="7"/>
    </row>
    <row r="13" spans="1:6" x14ac:dyDescent="0.3">
      <c r="B13" s="6" t="s">
        <v>11</v>
      </c>
      <c r="C13" s="6"/>
      <c r="D13" s="6"/>
      <c r="E13" s="9">
        <v>0</v>
      </c>
    </row>
    <row r="14" spans="1:6" x14ac:dyDescent="0.3">
      <c r="B14" s="6" t="s">
        <v>12</v>
      </c>
      <c r="C14" s="6"/>
      <c r="D14" s="6"/>
      <c r="E14" s="10">
        <v>0.28000000000000003</v>
      </c>
      <c r="F14" t="s">
        <v>13</v>
      </c>
    </row>
    <row r="18" spans="2:13" ht="28.8" x14ac:dyDescent="0.3">
      <c r="B18" s="3" t="s">
        <v>0</v>
      </c>
      <c r="C18" s="11" t="s">
        <v>1</v>
      </c>
      <c r="D18" s="3" t="s">
        <v>14</v>
      </c>
      <c r="E18" s="3" t="s">
        <v>15</v>
      </c>
      <c r="F18" s="3" t="s">
        <v>16</v>
      </c>
      <c r="G18" s="3" t="s">
        <v>17</v>
      </c>
      <c r="H18" s="3" t="s">
        <v>18</v>
      </c>
      <c r="I18" s="3" t="s">
        <v>20</v>
      </c>
      <c r="J18" s="3" t="s">
        <v>19</v>
      </c>
      <c r="K18" s="1"/>
      <c r="L18" s="1"/>
      <c r="M18" s="1"/>
    </row>
    <row r="19" spans="2:13" ht="15" thickBot="1" x14ac:dyDescent="0.35">
      <c r="B19" s="3">
        <v>0</v>
      </c>
      <c r="C19" s="11"/>
      <c r="D19" s="3"/>
      <c r="E19" s="3"/>
      <c r="F19" s="25">
        <f>E4</f>
        <v>10</v>
      </c>
      <c r="G19" s="3"/>
      <c r="H19" s="3"/>
      <c r="I19" s="3"/>
      <c r="J19" s="26">
        <f>E13</f>
        <v>0</v>
      </c>
      <c r="K19" s="1"/>
      <c r="L19" s="1"/>
      <c r="M19" s="1"/>
    </row>
    <row r="20" spans="2:13" x14ac:dyDescent="0.3">
      <c r="B20" s="2">
        <v>1</v>
      </c>
      <c r="C20" s="7">
        <v>4000</v>
      </c>
      <c r="D20" s="14">
        <v>0</v>
      </c>
      <c r="E20" s="15">
        <v>0</v>
      </c>
      <c r="F20" s="16">
        <f t="shared" ref="F20:F25" si="0">F19+D20-E20</f>
        <v>10</v>
      </c>
      <c r="G20" s="16">
        <f t="shared" ref="G20:G25" si="1">F20*$E$5</f>
        <v>5000</v>
      </c>
      <c r="H20" s="17">
        <v>0</v>
      </c>
      <c r="I20" s="16">
        <f t="shared" ref="I20:I25" si="2">F20*$E$6</f>
        <v>1000</v>
      </c>
      <c r="J20" s="18">
        <f t="shared" ref="J20:J25" si="3">J19+G20+H20-C20</f>
        <v>1000</v>
      </c>
    </row>
    <row r="21" spans="2:13" x14ac:dyDescent="0.3">
      <c r="B21" s="2">
        <v>2</v>
      </c>
      <c r="C21" s="7">
        <v>5000</v>
      </c>
      <c r="D21" s="19">
        <v>2</v>
      </c>
      <c r="E21" s="20">
        <v>0</v>
      </c>
      <c r="F21" s="16">
        <f t="shared" si="0"/>
        <v>12</v>
      </c>
      <c r="G21" s="16">
        <f t="shared" si="1"/>
        <v>6000</v>
      </c>
      <c r="H21" s="21">
        <v>0</v>
      </c>
      <c r="I21" s="16">
        <f t="shared" si="2"/>
        <v>1200</v>
      </c>
      <c r="J21" s="18">
        <f t="shared" si="3"/>
        <v>2000</v>
      </c>
    </row>
    <row r="22" spans="2:13" x14ac:dyDescent="0.3">
      <c r="B22" s="2">
        <v>3</v>
      </c>
      <c r="C22" s="7">
        <v>4000</v>
      </c>
      <c r="D22" s="19">
        <v>0</v>
      </c>
      <c r="E22" s="20">
        <v>0</v>
      </c>
      <c r="F22" s="16">
        <f t="shared" si="0"/>
        <v>12</v>
      </c>
      <c r="G22" s="16">
        <f t="shared" si="1"/>
        <v>6000</v>
      </c>
      <c r="H22" s="21">
        <v>0</v>
      </c>
      <c r="I22" s="16">
        <f t="shared" si="2"/>
        <v>1200</v>
      </c>
      <c r="J22" s="18">
        <f t="shared" si="3"/>
        <v>4000</v>
      </c>
    </row>
    <row r="23" spans="2:13" x14ac:dyDescent="0.3">
      <c r="B23" s="2">
        <v>4</v>
      </c>
      <c r="C23" s="7">
        <v>10000</v>
      </c>
      <c r="D23" s="19">
        <v>0</v>
      </c>
      <c r="E23" s="20">
        <v>0</v>
      </c>
      <c r="F23" s="16">
        <f t="shared" si="0"/>
        <v>12</v>
      </c>
      <c r="G23" s="16">
        <f t="shared" si="1"/>
        <v>6000</v>
      </c>
      <c r="H23" s="21">
        <v>0</v>
      </c>
      <c r="I23" s="16">
        <f t="shared" si="2"/>
        <v>1200</v>
      </c>
      <c r="J23" s="18">
        <f t="shared" si="3"/>
        <v>0</v>
      </c>
    </row>
    <row r="24" spans="2:13" x14ac:dyDescent="0.3">
      <c r="B24" s="2">
        <v>5</v>
      </c>
      <c r="C24" s="7">
        <v>5000</v>
      </c>
      <c r="D24" s="19">
        <v>0</v>
      </c>
      <c r="E24" s="20">
        <v>2</v>
      </c>
      <c r="F24" s="16">
        <f t="shared" si="0"/>
        <v>10</v>
      </c>
      <c r="G24" s="16">
        <f t="shared" si="1"/>
        <v>5000</v>
      </c>
      <c r="H24" s="21">
        <v>0</v>
      </c>
      <c r="I24" s="16">
        <f t="shared" si="2"/>
        <v>1000</v>
      </c>
      <c r="J24" s="18">
        <f t="shared" si="3"/>
        <v>0</v>
      </c>
    </row>
    <row r="25" spans="2:13" ht="15" thickBot="1" x14ac:dyDescent="0.35">
      <c r="B25" s="2">
        <v>6</v>
      </c>
      <c r="C25" s="7">
        <v>4000</v>
      </c>
      <c r="D25" s="22">
        <v>0</v>
      </c>
      <c r="E25" s="23">
        <v>0</v>
      </c>
      <c r="F25" s="16">
        <f t="shared" si="0"/>
        <v>10</v>
      </c>
      <c r="G25" s="16">
        <f t="shared" si="1"/>
        <v>5000</v>
      </c>
      <c r="H25" s="24">
        <v>0</v>
      </c>
      <c r="I25" s="16">
        <f t="shared" si="2"/>
        <v>1000</v>
      </c>
      <c r="J25" s="18">
        <f t="shared" si="3"/>
        <v>1000</v>
      </c>
    </row>
    <row r="26" spans="2:13" ht="15" thickBot="1" x14ac:dyDescent="0.35">
      <c r="B26" s="2"/>
      <c r="C26" s="2"/>
      <c r="D26" s="2"/>
      <c r="E26" s="2"/>
      <c r="F26" s="2"/>
      <c r="G26" s="2"/>
      <c r="H26" s="2"/>
      <c r="I26" s="2"/>
      <c r="J26" s="2"/>
    </row>
    <row r="27" spans="2:13" ht="15" thickBot="1" x14ac:dyDescent="0.35">
      <c r="B27" s="27" t="s">
        <v>21</v>
      </c>
      <c r="C27" s="28"/>
      <c r="D27" s="29">
        <f>SUM(D20:D25)*E10</f>
        <v>2400</v>
      </c>
      <c r="E27" s="29">
        <f>SUM(E20:E25)*E11</f>
        <v>2400</v>
      </c>
      <c r="F27" s="28"/>
      <c r="G27" s="29">
        <f>SUM(G20:G25)*E8</f>
        <v>462000</v>
      </c>
      <c r="H27" s="29">
        <f>SUM(H20:H25)*E9</f>
        <v>0</v>
      </c>
      <c r="I27" s="28"/>
      <c r="J27" s="30">
        <f>SUM(J20:J25)*E14</f>
        <v>2240</v>
      </c>
    </row>
    <row r="28" spans="2:13" ht="15" thickBot="1" x14ac:dyDescent="0.35">
      <c r="B28" s="16"/>
      <c r="C28" s="16"/>
      <c r="D28" s="16"/>
      <c r="E28" s="16"/>
      <c r="F28" s="16"/>
      <c r="G28" s="16"/>
      <c r="H28" s="16"/>
      <c r="I28" s="16"/>
      <c r="J28" s="16"/>
    </row>
    <row r="29" spans="2:13" ht="15" thickBot="1" x14ac:dyDescent="0.35">
      <c r="B29" s="31" t="s">
        <v>22</v>
      </c>
      <c r="C29" s="32"/>
      <c r="D29" s="33">
        <f>SUM(D27:J27)</f>
        <v>469040</v>
      </c>
      <c r="E29" s="16"/>
      <c r="F29" s="16"/>
      <c r="G29" s="16"/>
      <c r="H29" s="16"/>
      <c r="I29" s="16"/>
      <c r="J2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 3 a 5 a 0 2 f 2 - 4 a 6 3 - 4 5 5 f - 9 f f 5 - 9 a e e 1 1 8 9 2 a 7 1 < / A r g o G u i d > 
</file>

<file path=customXml/itemProps1.xml><?xml version="1.0" encoding="utf-8"?>
<ds:datastoreItem xmlns:ds="http://schemas.openxmlformats.org/officeDocument/2006/customXml" ds:itemID="{06CF0E3B-4F02-4670-9064-C43E5BA7BED7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model2</vt:lpstr>
      <vt:lpstr>model</vt:lpstr>
      <vt:lpstr>Sheet2</vt:lpstr>
    </vt:vector>
  </TitlesOfParts>
  <Company>MIT Sloan School of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Technology Services</dc:creator>
  <cp:lastModifiedBy>Sloan Technology Services</cp:lastModifiedBy>
  <dcterms:created xsi:type="dcterms:W3CDTF">2018-10-11T18:37:32Z</dcterms:created>
  <dcterms:modified xsi:type="dcterms:W3CDTF">2018-10-26T15:37:46Z</dcterms:modified>
</cp:coreProperties>
</file>